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00" windowWidth="15480" windowHeight="11640"/>
  </bookViews>
  <sheets>
    <sheet name="Caratula" sheetId="5" r:id="rId1"/>
    <sheet name="Cuadro01" sheetId="1" r:id="rId2"/>
    <sheet name="Cuadro02" sheetId="2" r:id="rId3"/>
    <sheet name="Cuadro02a" sheetId="8" r:id="rId4"/>
    <sheet name="Cuadro03" sheetId="3" r:id="rId5"/>
    <sheet name="Cuadro04" sheetId="6" r:id="rId6"/>
    <sheet name="Cuadro05" sheetId="7" r:id="rId7"/>
  </sheets>
  <externalReferences>
    <externalReference r:id="rId8"/>
    <externalReference r:id="rId9"/>
    <externalReference r:id="rId10"/>
  </externalReferences>
  <definedNames>
    <definedName name="_xlnm.Print_Area" localSheetId="0">Caratula!$A$1:$L$20</definedName>
  </definedNames>
  <calcPr calcId="124519"/>
</workbook>
</file>

<file path=xl/calcChain.xml><?xml version="1.0" encoding="utf-8"?>
<calcChain xmlns="http://schemas.openxmlformats.org/spreadsheetml/2006/main">
  <c r="A40" i="1"/>
  <c r="A40" i="6" s="1"/>
  <c r="K29" i="8"/>
  <c r="J29"/>
  <c r="I29"/>
  <c r="K28"/>
  <c r="J28"/>
  <c r="I28"/>
  <c r="K27"/>
  <c r="J27"/>
  <c r="I27"/>
  <c r="K26"/>
  <c r="K25" s="1"/>
  <c r="K23" s="1"/>
  <c r="J26"/>
  <c r="I26"/>
  <c r="H29"/>
  <c r="H28"/>
  <c r="H27"/>
  <c r="H26"/>
  <c r="F29"/>
  <c r="E29"/>
  <c r="O29" s="1"/>
  <c r="D29"/>
  <c r="F28"/>
  <c r="E28"/>
  <c r="D28"/>
  <c r="F27"/>
  <c r="E27"/>
  <c r="D27"/>
  <c r="F26"/>
  <c r="E26"/>
  <c r="D26"/>
  <c r="N26" s="1"/>
  <c r="C29"/>
  <c r="C28"/>
  <c r="M28" s="1"/>
  <c r="C27"/>
  <c r="C26"/>
  <c r="K21"/>
  <c r="J21"/>
  <c r="I21"/>
  <c r="K20"/>
  <c r="J20"/>
  <c r="I20"/>
  <c r="K19"/>
  <c r="J19"/>
  <c r="I19"/>
  <c r="K18"/>
  <c r="J18"/>
  <c r="I18"/>
  <c r="H21"/>
  <c r="H20"/>
  <c r="H19"/>
  <c r="H18"/>
  <c r="F21"/>
  <c r="P21" s="1"/>
  <c r="E21"/>
  <c r="D21"/>
  <c r="F20"/>
  <c r="E20"/>
  <c r="D20"/>
  <c r="F19"/>
  <c r="E19"/>
  <c r="D19"/>
  <c r="F18"/>
  <c r="E18"/>
  <c r="D18"/>
  <c r="C21"/>
  <c r="C20"/>
  <c r="C19"/>
  <c r="C18"/>
  <c r="K13"/>
  <c r="J13"/>
  <c r="I13"/>
  <c r="K12"/>
  <c r="J12"/>
  <c r="I12"/>
  <c r="K11"/>
  <c r="J11"/>
  <c r="I11"/>
  <c r="K10"/>
  <c r="J10"/>
  <c r="I10"/>
  <c r="H13"/>
  <c r="H12"/>
  <c r="H11"/>
  <c r="H10"/>
  <c r="F13"/>
  <c r="E13"/>
  <c r="D13"/>
  <c r="F12"/>
  <c r="E12"/>
  <c r="D12"/>
  <c r="F11"/>
  <c r="E11"/>
  <c r="D11"/>
  <c r="F10"/>
  <c r="E10"/>
  <c r="D10"/>
  <c r="C13"/>
  <c r="C12"/>
  <c r="C11"/>
  <c r="C10"/>
  <c r="M29"/>
  <c r="N28"/>
  <c r="N27"/>
  <c r="O27"/>
  <c r="O26"/>
  <c r="M26"/>
  <c r="M10" l="1"/>
  <c r="M18"/>
  <c r="M20"/>
  <c r="M12"/>
  <c r="N20"/>
  <c r="N10"/>
  <c r="N12"/>
  <c r="N18"/>
  <c r="P10"/>
  <c r="P12"/>
  <c r="O19"/>
  <c r="O21"/>
  <c r="P28"/>
  <c r="O11"/>
  <c r="O13"/>
  <c r="P18"/>
  <c r="P20"/>
  <c r="A30" i="2"/>
  <c r="A31" i="3"/>
  <c r="A39" i="7"/>
  <c r="A30" i="8"/>
  <c r="P26"/>
  <c r="B11"/>
  <c r="B13"/>
  <c r="E9"/>
  <c r="D9"/>
  <c r="F9"/>
  <c r="B12"/>
  <c r="H9"/>
  <c r="G13"/>
  <c r="G10"/>
  <c r="I9"/>
  <c r="K9"/>
  <c r="G12"/>
  <c r="C17"/>
  <c r="B21"/>
  <c r="E17"/>
  <c r="E15" s="1"/>
  <c r="D17"/>
  <c r="D15" s="1"/>
  <c r="F17"/>
  <c r="F15" s="1"/>
  <c r="B20"/>
  <c r="H17"/>
  <c r="M17" s="1"/>
  <c r="G21"/>
  <c r="J17"/>
  <c r="O17" s="1"/>
  <c r="I17"/>
  <c r="I15" s="1"/>
  <c r="K17"/>
  <c r="K15" s="1"/>
  <c r="G20"/>
  <c r="C25"/>
  <c r="C23" s="1"/>
  <c r="B29"/>
  <c r="E25"/>
  <c r="E23" s="1"/>
  <c r="D25"/>
  <c r="D23" s="1"/>
  <c r="F25"/>
  <c r="F23" s="1"/>
  <c r="B28"/>
  <c r="H25"/>
  <c r="M25" s="1"/>
  <c r="G29"/>
  <c r="J25"/>
  <c r="O25" s="1"/>
  <c r="I25"/>
  <c r="I23" s="1"/>
  <c r="P13"/>
  <c r="O10"/>
  <c r="N11"/>
  <c r="M13"/>
  <c r="O18"/>
  <c r="N19"/>
  <c r="M21"/>
  <c r="G27"/>
  <c r="N29"/>
  <c r="P29"/>
  <c r="P9"/>
  <c r="I6"/>
  <c r="K6"/>
  <c r="L21"/>
  <c r="F6"/>
  <c r="B10"/>
  <c r="B19"/>
  <c r="B27"/>
  <c r="G19"/>
  <c r="L19" s="1"/>
  <c r="L29"/>
  <c r="L13"/>
  <c r="P11"/>
  <c r="N13"/>
  <c r="P19"/>
  <c r="N21"/>
  <c r="P27"/>
  <c r="G28"/>
  <c r="L28" s="1"/>
  <c r="N9"/>
  <c r="G11"/>
  <c r="L11" s="1"/>
  <c r="L27"/>
  <c r="H23"/>
  <c r="M11"/>
  <c r="O12"/>
  <c r="N17"/>
  <c r="M19"/>
  <c r="O20"/>
  <c r="N25"/>
  <c r="M27"/>
  <c r="O28"/>
  <c r="C9"/>
  <c r="J9"/>
  <c r="B18"/>
  <c r="B26"/>
  <c r="G18"/>
  <c r="L18" s="1"/>
  <c r="G26"/>
  <c r="L26" s="1"/>
  <c r="B25"/>
  <c r="B23" s="1"/>
  <c r="N15"/>
  <c r="P15"/>
  <c r="C15"/>
  <c r="N23"/>
  <c r="P23"/>
  <c r="L12"/>
  <c r="L20"/>
  <c r="H10" i="7"/>
  <c r="H7" s="1"/>
  <c r="K11"/>
  <c r="L11"/>
  <c r="K12"/>
  <c r="L12"/>
  <c r="K13"/>
  <c r="L13"/>
  <c r="K14"/>
  <c r="L14"/>
  <c r="K17"/>
  <c r="L17"/>
  <c r="K18"/>
  <c r="L18"/>
  <c r="K19"/>
  <c r="L19"/>
  <c r="K20"/>
  <c r="L20"/>
  <c r="K21"/>
  <c r="L21"/>
  <c r="K22"/>
  <c r="L22"/>
  <c r="K25"/>
  <c r="L25"/>
  <c r="K26"/>
  <c r="L26"/>
  <c r="K27"/>
  <c r="L27"/>
  <c r="K28"/>
  <c r="L28"/>
  <c r="K29"/>
  <c r="L29"/>
  <c r="K30"/>
  <c r="L30"/>
  <c r="K33"/>
  <c r="L33"/>
  <c r="K34"/>
  <c r="L34"/>
  <c r="K35"/>
  <c r="L35"/>
  <c r="K36"/>
  <c r="L36"/>
  <c r="K37"/>
  <c r="L37"/>
  <c r="I11"/>
  <c r="J11"/>
  <c r="I12"/>
  <c r="J12"/>
  <c r="I13"/>
  <c r="J13"/>
  <c r="I14"/>
  <c r="J14"/>
  <c r="I17"/>
  <c r="J17"/>
  <c r="I18"/>
  <c r="J18"/>
  <c r="I19"/>
  <c r="J19"/>
  <c r="I20"/>
  <c r="J20"/>
  <c r="I21"/>
  <c r="J21"/>
  <c r="I22"/>
  <c r="J22"/>
  <c r="I25"/>
  <c r="J25"/>
  <c r="I26"/>
  <c r="J26"/>
  <c r="I27"/>
  <c r="J27"/>
  <c r="I28"/>
  <c r="J28"/>
  <c r="I29"/>
  <c r="J29"/>
  <c r="I30"/>
  <c r="J30"/>
  <c r="I33"/>
  <c r="J33"/>
  <c r="I34"/>
  <c r="F34" s="1"/>
  <c r="J34"/>
  <c r="I35"/>
  <c r="F35" s="1"/>
  <c r="J35"/>
  <c r="I36"/>
  <c r="F36" s="1"/>
  <c r="J36"/>
  <c r="I37"/>
  <c r="F37" s="1"/>
  <c r="J37"/>
  <c r="D11"/>
  <c r="E11"/>
  <c r="D12"/>
  <c r="E12"/>
  <c r="D13"/>
  <c r="E13"/>
  <c r="D14"/>
  <c r="E14"/>
  <c r="D17"/>
  <c r="E17"/>
  <c r="D18"/>
  <c r="E18"/>
  <c r="D19"/>
  <c r="E19"/>
  <c r="D20"/>
  <c r="E20"/>
  <c r="D21"/>
  <c r="E21"/>
  <c r="D22"/>
  <c r="E22"/>
  <c r="D25"/>
  <c r="E25"/>
  <c r="D26"/>
  <c r="E26"/>
  <c r="D27"/>
  <c r="E27"/>
  <c r="D28"/>
  <c r="E28"/>
  <c r="D29"/>
  <c r="E29"/>
  <c r="D30"/>
  <c r="E30"/>
  <c r="D33"/>
  <c r="E33"/>
  <c r="D34"/>
  <c r="E34"/>
  <c r="D35"/>
  <c r="E35"/>
  <c r="D36"/>
  <c r="E36"/>
  <c r="D37"/>
  <c r="E37"/>
  <c r="B11"/>
  <c r="B12"/>
  <c r="B13"/>
  <c r="B14"/>
  <c r="B17"/>
  <c r="B18"/>
  <c r="B19"/>
  <c r="B20"/>
  <c r="B21"/>
  <c r="B22"/>
  <c r="B25"/>
  <c r="B26"/>
  <c r="B27"/>
  <c r="B28"/>
  <c r="B29"/>
  <c r="B30"/>
  <c r="B33"/>
  <c r="B34"/>
  <c r="B35"/>
  <c r="B36"/>
  <c r="B37"/>
  <c r="L12" i="6"/>
  <c r="M12"/>
  <c r="L13"/>
  <c r="M13"/>
  <c r="L14"/>
  <c r="M14"/>
  <c r="L15"/>
  <c r="M15"/>
  <c r="L18"/>
  <c r="M18"/>
  <c r="L19"/>
  <c r="M19"/>
  <c r="L20"/>
  <c r="M20"/>
  <c r="L21"/>
  <c r="M21"/>
  <c r="L22"/>
  <c r="M22"/>
  <c r="L23"/>
  <c r="M23"/>
  <c r="L26"/>
  <c r="M26"/>
  <c r="L27"/>
  <c r="M27"/>
  <c r="L28"/>
  <c r="M28"/>
  <c r="L29"/>
  <c r="M29"/>
  <c r="L30"/>
  <c r="M30"/>
  <c r="L31"/>
  <c r="M31"/>
  <c r="L34"/>
  <c r="M34"/>
  <c r="L35"/>
  <c r="M35"/>
  <c r="L36"/>
  <c r="M36"/>
  <c r="L37"/>
  <c r="M37"/>
  <c r="L38"/>
  <c r="M38"/>
  <c r="J12"/>
  <c r="K12"/>
  <c r="J13"/>
  <c r="K13"/>
  <c r="J14"/>
  <c r="K14"/>
  <c r="J15"/>
  <c r="K15"/>
  <c r="J18"/>
  <c r="K18"/>
  <c r="J19"/>
  <c r="K19"/>
  <c r="J20"/>
  <c r="K20"/>
  <c r="J21"/>
  <c r="K21"/>
  <c r="J22"/>
  <c r="K22"/>
  <c r="J23"/>
  <c r="K23"/>
  <c r="J26"/>
  <c r="K26"/>
  <c r="J27"/>
  <c r="K27"/>
  <c r="J28"/>
  <c r="K28"/>
  <c r="J29"/>
  <c r="K29"/>
  <c r="J30"/>
  <c r="K30"/>
  <c r="J31"/>
  <c r="K31"/>
  <c r="J34"/>
  <c r="K34"/>
  <c r="J35"/>
  <c r="K35"/>
  <c r="J36"/>
  <c r="K36"/>
  <c r="J37"/>
  <c r="K37"/>
  <c r="J38"/>
  <c r="K38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8"/>
  <c r="E18"/>
  <c r="F18"/>
  <c r="G18"/>
  <c r="H18"/>
  <c r="I18"/>
  <c r="D19"/>
  <c r="E19"/>
  <c r="F19"/>
  <c r="G19"/>
  <c r="H19"/>
  <c r="I19"/>
  <c r="D20"/>
  <c r="E20"/>
  <c r="F20"/>
  <c r="G20"/>
  <c r="H20"/>
  <c r="I20"/>
  <c r="D21"/>
  <c r="E21"/>
  <c r="F21"/>
  <c r="G21"/>
  <c r="H21"/>
  <c r="I21"/>
  <c r="D22"/>
  <c r="E22"/>
  <c r="F22"/>
  <c r="G22"/>
  <c r="H22"/>
  <c r="I22"/>
  <c r="D23"/>
  <c r="E23"/>
  <c r="F23"/>
  <c r="G23"/>
  <c r="H23"/>
  <c r="I23"/>
  <c r="D26"/>
  <c r="E26"/>
  <c r="F26"/>
  <c r="G26"/>
  <c r="H26"/>
  <c r="I26"/>
  <c r="D27"/>
  <c r="E27"/>
  <c r="F27"/>
  <c r="G27"/>
  <c r="H27"/>
  <c r="I27"/>
  <c r="D28"/>
  <c r="E28"/>
  <c r="F28"/>
  <c r="G28"/>
  <c r="H28"/>
  <c r="I28"/>
  <c r="D29"/>
  <c r="E29"/>
  <c r="F29"/>
  <c r="G29"/>
  <c r="H29"/>
  <c r="I29"/>
  <c r="D30"/>
  <c r="E30"/>
  <c r="F30"/>
  <c r="G30"/>
  <c r="H30"/>
  <c r="I30"/>
  <c r="D31"/>
  <c r="E31"/>
  <c r="F31"/>
  <c r="G31"/>
  <c r="H31"/>
  <c r="I31"/>
  <c r="D34"/>
  <c r="E34"/>
  <c r="F34"/>
  <c r="G34"/>
  <c r="H34"/>
  <c r="I34"/>
  <c r="D35"/>
  <c r="E35"/>
  <c r="F35"/>
  <c r="G35"/>
  <c r="H35"/>
  <c r="I35"/>
  <c r="D36"/>
  <c r="E36"/>
  <c r="F36"/>
  <c r="G36"/>
  <c r="H36"/>
  <c r="I36"/>
  <c r="D37"/>
  <c r="E37"/>
  <c r="F37"/>
  <c r="G37"/>
  <c r="H37"/>
  <c r="I37"/>
  <c r="D38"/>
  <c r="E38"/>
  <c r="F38"/>
  <c r="G38"/>
  <c r="H38"/>
  <c r="I38"/>
  <c r="B12"/>
  <c r="C12"/>
  <c r="B13"/>
  <c r="C13"/>
  <c r="B14"/>
  <c r="C14"/>
  <c r="B15"/>
  <c r="C15"/>
  <c r="B18"/>
  <c r="C18"/>
  <c r="B19"/>
  <c r="C19"/>
  <c r="B20"/>
  <c r="C20"/>
  <c r="B21"/>
  <c r="C21"/>
  <c r="B22"/>
  <c r="C22"/>
  <c r="B23"/>
  <c r="C23"/>
  <c r="B26"/>
  <c r="C26"/>
  <c r="B27"/>
  <c r="C27"/>
  <c r="B28"/>
  <c r="C28"/>
  <c r="B29"/>
  <c r="C29"/>
  <c r="B30"/>
  <c r="C30"/>
  <c r="B31"/>
  <c r="C31"/>
  <c r="B34"/>
  <c r="C34"/>
  <c r="B35"/>
  <c r="C35"/>
  <c r="B36"/>
  <c r="C36"/>
  <c r="B37"/>
  <c r="C37"/>
  <c r="B38"/>
  <c r="C38"/>
  <c r="F30" i="3"/>
  <c r="I30"/>
  <c r="L30"/>
  <c r="O30"/>
  <c r="R30"/>
  <c r="U30"/>
  <c r="E30"/>
  <c r="H30"/>
  <c r="K30"/>
  <c r="N30"/>
  <c r="Q30"/>
  <c r="T30"/>
  <c r="F29"/>
  <c r="I29"/>
  <c r="L29"/>
  <c r="O29"/>
  <c r="R29"/>
  <c r="U29"/>
  <c r="E29"/>
  <c r="H29"/>
  <c r="K29"/>
  <c r="N29"/>
  <c r="Q29"/>
  <c r="T29"/>
  <c r="F28"/>
  <c r="I28"/>
  <c r="L28"/>
  <c r="O28"/>
  <c r="R28"/>
  <c r="U28"/>
  <c r="E28"/>
  <c r="H28"/>
  <c r="K28"/>
  <c r="N28"/>
  <c r="Q28"/>
  <c r="T28"/>
  <c r="F27"/>
  <c r="I27"/>
  <c r="L27"/>
  <c r="O27"/>
  <c r="R27"/>
  <c r="U27"/>
  <c r="E27"/>
  <c r="H27"/>
  <c r="K27"/>
  <c r="N27"/>
  <c r="Q27"/>
  <c r="T27"/>
  <c r="F22"/>
  <c r="I22"/>
  <c r="L22"/>
  <c r="O22"/>
  <c r="R22"/>
  <c r="U22"/>
  <c r="E22"/>
  <c r="H22"/>
  <c r="K22"/>
  <c r="N22"/>
  <c r="Q22"/>
  <c r="T22"/>
  <c r="F21"/>
  <c r="I21"/>
  <c r="L21"/>
  <c r="O21"/>
  <c r="R21"/>
  <c r="U21"/>
  <c r="E21"/>
  <c r="H21"/>
  <c r="K21"/>
  <c r="N21"/>
  <c r="Q21"/>
  <c r="T21"/>
  <c r="F20"/>
  <c r="I20"/>
  <c r="L20"/>
  <c r="O20"/>
  <c r="R20"/>
  <c r="U20"/>
  <c r="E20"/>
  <c r="H20"/>
  <c r="K20"/>
  <c r="N20"/>
  <c r="Q20"/>
  <c r="T20"/>
  <c r="F19"/>
  <c r="I19"/>
  <c r="L19"/>
  <c r="O19"/>
  <c r="R19"/>
  <c r="U19"/>
  <c r="E19"/>
  <c r="H19"/>
  <c r="K19"/>
  <c r="N19"/>
  <c r="Q19"/>
  <c r="T19"/>
  <c r="F24"/>
  <c r="I24"/>
  <c r="L24"/>
  <c r="O24"/>
  <c r="R24"/>
  <c r="U24"/>
  <c r="E24"/>
  <c r="H24"/>
  <c r="K24"/>
  <c r="N24"/>
  <c r="Q24"/>
  <c r="T24"/>
  <c r="F16"/>
  <c r="I16"/>
  <c r="L16"/>
  <c r="O16"/>
  <c r="R16"/>
  <c r="U16"/>
  <c r="E16"/>
  <c r="H16"/>
  <c r="K16"/>
  <c r="N16"/>
  <c r="Q16"/>
  <c r="T16"/>
  <c r="U14"/>
  <c r="T14"/>
  <c r="U13"/>
  <c r="V13" s="1"/>
  <c r="T13"/>
  <c r="U12"/>
  <c r="T12"/>
  <c r="U11"/>
  <c r="V11" s="1"/>
  <c r="T11"/>
  <c r="U7"/>
  <c r="T7"/>
  <c r="R14"/>
  <c r="S14" s="1"/>
  <c r="Q14"/>
  <c r="R13"/>
  <c r="Q13"/>
  <c r="R12"/>
  <c r="Q12"/>
  <c r="R11"/>
  <c r="S11" s="1"/>
  <c r="Q11"/>
  <c r="R7"/>
  <c r="S7" s="1"/>
  <c r="Q7"/>
  <c r="O14"/>
  <c r="N14"/>
  <c r="O13"/>
  <c r="P13" s="1"/>
  <c r="N13"/>
  <c r="O12"/>
  <c r="P12" s="1"/>
  <c r="N12"/>
  <c r="O11"/>
  <c r="P11" s="1"/>
  <c r="N11"/>
  <c r="O7"/>
  <c r="N7"/>
  <c r="L14"/>
  <c r="K14"/>
  <c r="L13"/>
  <c r="M13" s="1"/>
  <c r="K13"/>
  <c r="L12"/>
  <c r="M12" s="1"/>
  <c r="K12"/>
  <c r="L11"/>
  <c r="K11"/>
  <c r="L7"/>
  <c r="M7" s="1"/>
  <c r="K7"/>
  <c r="I14"/>
  <c r="H14"/>
  <c r="I13"/>
  <c r="H13"/>
  <c r="I12"/>
  <c r="J12" s="1"/>
  <c r="H12"/>
  <c r="I11"/>
  <c r="H11"/>
  <c r="I7"/>
  <c r="H7"/>
  <c r="F14"/>
  <c r="C14" s="1"/>
  <c r="E14"/>
  <c r="F13"/>
  <c r="G13" s="1"/>
  <c r="E13"/>
  <c r="F12"/>
  <c r="C12" s="1"/>
  <c r="E12"/>
  <c r="F11"/>
  <c r="C11" s="1"/>
  <c r="E11"/>
  <c r="B11" s="1"/>
  <c r="F7"/>
  <c r="E7"/>
  <c r="V30"/>
  <c r="V29"/>
  <c r="V28"/>
  <c r="V27"/>
  <c r="U26"/>
  <c r="V26" s="1"/>
  <c r="T26"/>
  <c r="V24"/>
  <c r="V22"/>
  <c r="V21"/>
  <c r="V20"/>
  <c r="V19"/>
  <c r="U18"/>
  <c r="T18"/>
  <c r="V18" s="1"/>
  <c r="V16"/>
  <c r="U10"/>
  <c r="T10"/>
  <c r="S30"/>
  <c r="S27"/>
  <c r="R26"/>
  <c r="Q26"/>
  <c r="S22"/>
  <c r="S20"/>
  <c r="R18"/>
  <c r="S18" s="1"/>
  <c r="Q18"/>
  <c r="S16"/>
  <c r="R10"/>
  <c r="Q10"/>
  <c r="S10" s="1"/>
  <c r="P30"/>
  <c r="P29"/>
  <c r="P28"/>
  <c r="P27"/>
  <c r="O26"/>
  <c r="N26"/>
  <c r="P26" s="1"/>
  <c r="P24"/>
  <c r="P22"/>
  <c r="P21"/>
  <c r="P20"/>
  <c r="P19"/>
  <c r="O18"/>
  <c r="P18" s="1"/>
  <c r="N18"/>
  <c r="P16"/>
  <c r="O10"/>
  <c r="N10"/>
  <c r="M29"/>
  <c r="M27"/>
  <c r="L26"/>
  <c r="K26"/>
  <c r="M22"/>
  <c r="M20"/>
  <c r="L18"/>
  <c r="K18"/>
  <c r="M16"/>
  <c r="L10"/>
  <c r="K10"/>
  <c r="J30"/>
  <c r="J29"/>
  <c r="J28"/>
  <c r="J27"/>
  <c r="I26"/>
  <c r="H26"/>
  <c r="J24"/>
  <c r="J22"/>
  <c r="J21"/>
  <c r="J20"/>
  <c r="J19"/>
  <c r="I18"/>
  <c r="H18"/>
  <c r="J16"/>
  <c r="I10"/>
  <c r="H10"/>
  <c r="G29"/>
  <c r="G27"/>
  <c r="F26"/>
  <c r="E26"/>
  <c r="G22"/>
  <c r="G20"/>
  <c r="F18"/>
  <c r="C18" s="1"/>
  <c r="E18"/>
  <c r="G16"/>
  <c r="F10"/>
  <c r="E10"/>
  <c r="B10" s="1"/>
  <c r="K29" i="2"/>
  <c r="F29"/>
  <c r="P29" s="1"/>
  <c r="J29"/>
  <c r="E29"/>
  <c r="I29"/>
  <c r="D29"/>
  <c r="N29" s="1"/>
  <c r="H29"/>
  <c r="C29"/>
  <c r="M29" s="1"/>
  <c r="B29"/>
  <c r="K28"/>
  <c r="P28" s="1"/>
  <c r="F28"/>
  <c r="J28"/>
  <c r="O28" s="1"/>
  <c r="E28"/>
  <c r="I28"/>
  <c r="D28"/>
  <c r="H28"/>
  <c r="G28" s="1"/>
  <c r="C28"/>
  <c r="B28"/>
  <c r="K27"/>
  <c r="F27"/>
  <c r="P27" s="1"/>
  <c r="J27"/>
  <c r="E27"/>
  <c r="I27"/>
  <c r="D27"/>
  <c r="H27"/>
  <c r="C27"/>
  <c r="M27" s="1"/>
  <c r="B27"/>
  <c r="K26"/>
  <c r="F26"/>
  <c r="J26"/>
  <c r="O26" s="1"/>
  <c r="E26"/>
  <c r="I26"/>
  <c r="N26" s="1"/>
  <c r="D26"/>
  <c r="H26"/>
  <c r="G26" s="1"/>
  <c r="C26"/>
  <c r="B26"/>
  <c r="K25"/>
  <c r="F25"/>
  <c r="P25" s="1"/>
  <c r="J25"/>
  <c r="E25"/>
  <c r="O25" s="1"/>
  <c r="I25"/>
  <c r="D25"/>
  <c r="N25" s="1"/>
  <c r="H25"/>
  <c r="C25"/>
  <c r="M25" s="1"/>
  <c r="B25"/>
  <c r="K23"/>
  <c r="P23" s="1"/>
  <c r="F23"/>
  <c r="J23"/>
  <c r="O23" s="1"/>
  <c r="E23"/>
  <c r="I23"/>
  <c r="D23"/>
  <c r="H23"/>
  <c r="G23" s="1"/>
  <c r="C23"/>
  <c r="B23"/>
  <c r="K21"/>
  <c r="F21"/>
  <c r="J21"/>
  <c r="E21"/>
  <c r="O21" s="1"/>
  <c r="I21"/>
  <c r="D21"/>
  <c r="H21"/>
  <c r="C21"/>
  <c r="M21" s="1"/>
  <c r="B21"/>
  <c r="K20"/>
  <c r="P20" s="1"/>
  <c r="F20"/>
  <c r="J20"/>
  <c r="O20" s="1"/>
  <c r="E20"/>
  <c r="I20"/>
  <c r="N20" s="1"/>
  <c r="D20"/>
  <c r="H20"/>
  <c r="G20" s="1"/>
  <c r="C20"/>
  <c r="B20"/>
  <c r="K19"/>
  <c r="F19"/>
  <c r="P19" s="1"/>
  <c r="J19"/>
  <c r="E19"/>
  <c r="O19" s="1"/>
  <c r="I19"/>
  <c r="D19"/>
  <c r="N19" s="1"/>
  <c r="H19"/>
  <c r="C19"/>
  <c r="M19" s="1"/>
  <c r="B19"/>
  <c r="K18"/>
  <c r="P18" s="1"/>
  <c r="F18"/>
  <c r="J18"/>
  <c r="O18" s="1"/>
  <c r="E18"/>
  <c r="I18"/>
  <c r="D18"/>
  <c r="H18"/>
  <c r="G18" s="1"/>
  <c r="C18"/>
  <c r="B18"/>
  <c r="K17"/>
  <c r="F17"/>
  <c r="P17" s="1"/>
  <c r="J17"/>
  <c r="E17"/>
  <c r="I17"/>
  <c r="D17"/>
  <c r="N17" s="1"/>
  <c r="H17"/>
  <c r="C17"/>
  <c r="M17" s="1"/>
  <c r="B17"/>
  <c r="K15"/>
  <c r="F15"/>
  <c r="J15"/>
  <c r="O15" s="1"/>
  <c r="E15"/>
  <c r="I15"/>
  <c r="N15" s="1"/>
  <c r="D15"/>
  <c r="H15"/>
  <c r="G15" s="1"/>
  <c r="C15"/>
  <c r="B15"/>
  <c r="K13"/>
  <c r="F13"/>
  <c r="P13" s="1"/>
  <c r="J13"/>
  <c r="E13"/>
  <c r="O13" s="1"/>
  <c r="I13"/>
  <c r="D13"/>
  <c r="N13" s="1"/>
  <c r="H13"/>
  <c r="C13"/>
  <c r="M13" s="1"/>
  <c r="B13"/>
  <c r="K12"/>
  <c r="P12" s="1"/>
  <c r="F12"/>
  <c r="J12"/>
  <c r="O12" s="1"/>
  <c r="E12"/>
  <c r="I12"/>
  <c r="N12" s="1"/>
  <c r="D12"/>
  <c r="H12"/>
  <c r="G12" s="1"/>
  <c r="C12"/>
  <c r="B12"/>
  <c r="K11"/>
  <c r="F11"/>
  <c r="P11" s="1"/>
  <c r="J11"/>
  <c r="E11"/>
  <c r="O11" s="1"/>
  <c r="I11"/>
  <c r="D11"/>
  <c r="H11"/>
  <c r="C11"/>
  <c r="B11"/>
  <c r="K10"/>
  <c r="P10" s="1"/>
  <c r="F10"/>
  <c r="J10"/>
  <c r="O10" s="1"/>
  <c r="E10"/>
  <c r="I10"/>
  <c r="D10"/>
  <c r="H10"/>
  <c r="G10" s="1"/>
  <c r="C10"/>
  <c r="B10"/>
  <c r="K9"/>
  <c r="F9"/>
  <c r="P9" s="1"/>
  <c r="J9"/>
  <c r="E9"/>
  <c r="O9" s="1"/>
  <c r="I9"/>
  <c r="D9"/>
  <c r="N9" s="1"/>
  <c r="H9"/>
  <c r="C9"/>
  <c r="M9" s="1"/>
  <c r="B9"/>
  <c r="K6"/>
  <c r="F6"/>
  <c r="J6"/>
  <c r="E6"/>
  <c r="I6"/>
  <c r="D6"/>
  <c r="H6"/>
  <c r="G6" s="1"/>
  <c r="C6"/>
  <c r="B6"/>
  <c r="B6" i="1"/>
  <c r="C6"/>
  <c r="D6"/>
  <c r="E6"/>
  <c r="F6"/>
  <c r="G6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20" i="3"/>
  <c r="B28"/>
  <c r="N6" i="2"/>
  <c r="N18"/>
  <c r="N23"/>
  <c r="N28"/>
  <c r="M26" i="3"/>
  <c r="B12"/>
  <c r="B14"/>
  <c r="B19"/>
  <c r="B27"/>
  <c r="B26"/>
  <c r="J14"/>
  <c r="P7"/>
  <c r="J7"/>
  <c r="J13"/>
  <c r="S13"/>
  <c r="V10"/>
  <c r="G26"/>
  <c r="B7"/>
  <c r="B13"/>
  <c r="G7"/>
  <c r="M11"/>
  <c r="P14"/>
  <c r="V12"/>
  <c r="C20"/>
  <c r="J11"/>
  <c r="M14"/>
  <c r="S12"/>
  <c r="C24"/>
  <c r="P15" i="2"/>
  <c r="P26"/>
  <c r="J18" i="3"/>
  <c r="C22"/>
  <c r="G12"/>
  <c r="G9" i="2"/>
  <c r="L9" s="1"/>
  <c r="G11"/>
  <c r="L11" s="1"/>
  <c r="G13"/>
  <c r="L13" s="1"/>
  <c r="G17"/>
  <c r="L17" s="1"/>
  <c r="G19"/>
  <c r="L19" s="1"/>
  <c r="G21"/>
  <c r="L21" s="1"/>
  <c r="G25"/>
  <c r="L25" s="1"/>
  <c r="G27"/>
  <c r="L27" s="1"/>
  <c r="G29"/>
  <c r="L29" s="1"/>
  <c r="P10" i="3"/>
  <c r="C19"/>
  <c r="D19" s="1"/>
  <c r="C28"/>
  <c r="B18"/>
  <c r="C11" i="6"/>
  <c r="C8" s="1"/>
  <c r="I11"/>
  <c r="I8" s="1"/>
  <c r="G11"/>
  <c r="G8" s="1"/>
  <c r="E11"/>
  <c r="E8" s="1"/>
  <c r="K11"/>
  <c r="K8" s="1"/>
  <c r="M11"/>
  <c r="M8" s="1"/>
  <c r="H11"/>
  <c r="H8" s="1"/>
  <c r="D11"/>
  <c r="D8" s="1"/>
  <c r="L11"/>
  <c r="L8" s="1"/>
  <c r="F11" i="7"/>
  <c r="G11" s="1"/>
  <c r="F12"/>
  <c r="G12" s="1"/>
  <c r="D10"/>
  <c r="D7" s="1"/>
  <c r="K10"/>
  <c r="K7" s="1"/>
  <c r="F13"/>
  <c r="G13" s="1"/>
  <c r="I10"/>
  <c r="C7" i="3"/>
  <c r="D7" s="1"/>
  <c r="C13"/>
  <c r="N11" i="2"/>
  <c r="M18"/>
  <c r="M12"/>
  <c r="N21"/>
  <c r="O17"/>
  <c r="P21"/>
  <c r="C30" i="3"/>
  <c r="V7"/>
  <c r="M11" i="2"/>
  <c r="O29"/>
  <c r="P6"/>
  <c r="O6"/>
  <c r="V14" i="3" l="1"/>
  <c r="J10"/>
  <c r="J26"/>
  <c r="M10"/>
  <c r="M18"/>
  <c r="S26"/>
  <c r="M23" i="8"/>
  <c r="C10" i="3"/>
  <c r="D12"/>
  <c r="B16"/>
  <c r="C16"/>
  <c r="B24"/>
  <c r="S24"/>
  <c r="M24"/>
  <c r="G24"/>
  <c r="S19"/>
  <c r="M19"/>
  <c r="G19"/>
  <c r="B21"/>
  <c r="S21"/>
  <c r="M21"/>
  <c r="G21"/>
  <c r="B22"/>
  <c r="C27"/>
  <c r="S28"/>
  <c r="M28"/>
  <c r="G28"/>
  <c r="B29"/>
  <c r="C29"/>
  <c r="B30"/>
  <c r="M30"/>
  <c r="G30"/>
  <c r="B11" i="6"/>
  <c r="B8" s="1"/>
  <c r="F11"/>
  <c r="F8" s="1"/>
  <c r="J11"/>
  <c r="J8" s="1"/>
  <c r="B10" i="7"/>
  <c r="B7" s="1"/>
  <c r="D16" i="3"/>
  <c r="D30"/>
  <c r="D22"/>
  <c r="D24"/>
  <c r="M28" i="2"/>
  <c r="M15"/>
  <c r="M10"/>
  <c r="M23"/>
  <c r="C21" i="3"/>
  <c r="D21" s="1"/>
  <c r="G11"/>
  <c r="G10"/>
  <c r="G14"/>
  <c r="G18"/>
  <c r="C26"/>
  <c r="D26" s="1"/>
  <c r="H15" i="8"/>
  <c r="H6" s="1"/>
  <c r="O9"/>
  <c r="S29" i="3"/>
  <c r="M26" i="2"/>
  <c r="M6"/>
  <c r="M20"/>
  <c r="D18" i="3"/>
  <c r="G25" i="8"/>
  <c r="G23" s="1"/>
  <c r="L23" s="1"/>
  <c r="G9"/>
  <c r="J23"/>
  <c r="O23" s="1"/>
  <c r="J15"/>
  <c r="O15" s="1"/>
  <c r="P25"/>
  <c r="P6"/>
  <c r="G17"/>
  <c r="G15" s="1"/>
  <c r="G6" s="1"/>
  <c r="B17"/>
  <c r="B15" s="1"/>
  <c r="L10"/>
  <c r="B9"/>
  <c r="L9" s="1"/>
  <c r="M9"/>
  <c r="P17"/>
  <c r="D13" i="3"/>
  <c r="D28"/>
  <c r="D20"/>
  <c r="D6" i="8"/>
  <c r="N6" s="1"/>
  <c r="E6"/>
  <c r="N10" i="2"/>
  <c r="D10" i="3"/>
  <c r="M15" i="8"/>
  <c r="C6"/>
  <c r="M6" s="1"/>
  <c r="D27" i="3"/>
  <c r="G34" i="7"/>
  <c r="L23" i="2"/>
  <c r="F33" i="7"/>
  <c r="G33" s="1"/>
  <c r="F30"/>
  <c r="G30" s="1"/>
  <c r="F29"/>
  <c r="G29" s="1"/>
  <c r="F28"/>
  <c r="G28" s="1"/>
  <c r="F27"/>
  <c r="G27" s="1"/>
  <c r="F26"/>
  <c r="G26" s="1"/>
  <c r="F25"/>
  <c r="G25" s="1"/>
  <c r="F22"/>
  <c r="G22" s="1"/>
  <c r="F21"/>
  <c r="F20"/>
  <c r="F19"/>
  <c r="G19" s="1"/>
  <c r="F18"/>
  <c r="G18" s="1"/>
  <c r="F17"/>
  <c r="G17" s="1"/>
  <c r="F14"/>
  <c r="G14" s="1"/>
  <c r="L28" i="2"/>
  <c r="D11" i="3"/>
  <c r="L15" i="2"/>
  <c r="C29" i="7"/>
  <c r="C12"/>
  <c r="C21"/>
  <c r="C19"/>
  <c r="C22"/>
  <c r="C25"/>
  <c r="C20"/>
  <c r="C10"/>
  <c r="C35"/>
  <c r="C13"/>
  <c r="C34"/>
  <c r="C37"/>
  <c r="C36"/>
  <c r="C11"/>
  <c r="C17"/>
  <c r="C18"/>
  <c r="C14"/>
  <c r="C30"/>
  <c r="L18" i="2"/>
  <c r="G36" i="7"/>
  <c r="I7"/>
  <c r="F10"/>
  <c r="G10" s="1"/>
  <c r="L10" i="2"/>
  <c r="N27"/>
  <c r="O27"/>
  <c r="G20" i="7"/>
  <c r="E10"/>
  <c r="L12" i="2"/>
  <c r="L20"/>
  <c r="D14" i="3"/>
  <c r="G35" i="7"/>
  <c r="C33"/>
  <c r="C28"/>
  <c r="C26"/>
  <c r="C27"/>
  <c r="L6" i="2"/>
  <c r="L26"/>
  <c r="G37" i="7"/>
  <c r="G21"/>
  <c r="E7"/>
  <c r="D29" i="3" l="1"/>
  <c r="J6" i="8"/>
  <c r="O6" s="1"/>
  <c r="L25"/>
  <c r="L17"/>
  <c r="L15"/>
  <c r="B6"/>
  <c r="L6" s="1"/>
  <c r="F7" i="7"/>
  <c r="L7" s="1"/>
  <c r="J10"/>
  <c r="L10"/>
  <c r="C7"/>
  <c r="G7" l="1"/>
  <c r="J7"/>
</calcChain>
</file>

<file path=xl/sharedStrings.xml><?xml version="1.0" encoding="utf-8"?>
<sst xmlns="http://schemas.openxmlformats.org/spreadsheetml/2006/main" count="264" uniqueCount="96">
  <si>
    <t>Sexo</t>
  </si>
  <si>
    <t>Total</t>
  </si>
  <si>
    <t>Hombre</t>
  </si>
  <si>
    <t>Mujer</t>
  </si>
  <si>
    <t>Tasa de Analf.</t>
  </si>
  <si>
    <t>AEP</t>
  </si>
  <si>
    <t>Hombres</t>
  </si>
  <si>
    <t>Rangos de Edad</t>
  </si>
  <si>
    <t>5 - 6 Años</t>
  </si>
  <si>
    <t>7 - 12 Años</t>
  </si>
  <si>
    <t>13 - 15 Años</t>
  </si>
  <si>
    <t>16 - 18 Años</t>
  </si>
  <si>
    <t>Poblacion</t>
  </si>
  <si>
    <t>Asistencia</t>
  </si>
  <si>
    <t>Tasa de Cobertura</t>
  </si>
  <si>
    <t>Primer Grado</t>
  </si>
  <si>
    <t>Segundo Grado</t>
  </si>
  <si>
    <t>Tercer Grado</t>
  </si>
  <si>
    <t>Cuarto Grado</t>
  </si>
  <si>
    <t>Quinto Grado</t>
  </si>
  <si>
    <t>Sexto Grado</t>
  </si>
  <si>
    <t>06 - 10 Años</t>
  </si>
  <si>
    <t>07 - 11 Años</t>
  </si>
  <si>
    <t>8 - 12 Años</t>
  </si>
  <si>
    <t>09 - 13 Años</t>
  </si>
  <si>
    <t>10 - 14 Años</t>
  </si>
  <si>
    <t>11 - 15 Años</t>
  </si>
  <si>
    <t>TR /1</t>
  </si>
  <si>
    <t>San Pedro Sula</t>
  </si>
  <si>
    <t>Resto Urbano</t>
  </si>
  <si>
    <t>Rural</t>
  </si>
  <si>
    <t>Dominio</t>
  </si>
  <si>
    <t>Asiste</t>
  </si>
  <si>
    <t>Repite</t>
  </si>
  <si>
    <t>Distrito Central</t>
  </si>
  <si>
    <t>Categorías</t>
  </si>
  <si>
    <t>Matricula año anterior</t>
  </si>
  <si>
    <t>No matriculado el año actual</t>
  </si>
  <si>
    <t>Condición laboral</t>
  </si>
  <si>
    <t>Solo Trabaja</t>
  </si>
  <si>
    <t>Ni trabaja, Ni estudia</t>
  </si>
  <si>
    <t>No.</t>
  </si>
  <si>
    <t>% /1</t>
  </si>
  <si>
    <t>Urbano</t>
  </si>
  <si>
    <t>Grado Escolar</t>
  </si>
  <si>
    <t>Quintil del Ingreso del hogar</t>
  </si>
  <si>
    <t>No declaran ingresos</t>
  </si>
  <si>
    <t>Nivel educativo del jefe</t>
  </si>
  <si>
    <t>Sin Nivel</t>
  </si>
  <si>
    <t>Primaria</t>
  </si>
  <si>
    <t>Secundaria</t>
  </si>
  <si>
    <t>Superior</t>
  </si>
  <si>
    <t>No sabe / No responde</t>
  </si>
  <si>
    <t>/1 Porcentaje por columna</t>
  </si>
  <si>
    <t>Evaluados</t>
  </si>
  <si>
    <t>Desertores</t>
  </si>
  <si>
    <t>Aprobaron</t>
  </si>
  <si>
    <t>No aprobaron</t>
  </si>
  <si>
    <t>% /2</t>
  </si>
  <si>
    <t>/2 Porcentaje por fila</t>
  </si>
  <si>
    <t>Cuadro No. 1. Tasa de analfabetismo y años de estudio promedio por sexo, según dominio, quintil de ingreso, rangos de edad y categoría ocupacional</t>
  </si>
  <si>
    <t>Cuadro No. 2. Población de 5 a 18 años que asiste a un centro de enseñanza y tasa de cobertura, según dominio y sexo</t>
  </si>
  <si>
    <t>Total Nacional</t>
  </si>
  <si>
    <t>Quintil del Hogar</t>
  </si>
  <si>
    <t>Quintil 1</t>
  </si>
  <si>
    <t>Quintil 2</t>
  </si>
  <si>
    <t>Quintil 3</t>
  </si>
  <si>
    <t>Quintil 4</t>
  </si>
  <si>
    <t>Quintil 5</t>
  </si>
  <si>
    <t>No Declaran Ingresos</t>
  </si>
  <si>
    <t>De 15 - 18 Años</t>
  </si>
  <si>
    <t>De 19 - 24 Años</t>
  </si>
  <si>
    <t>De 25 - 29 Años</t>
  </si>
  <si>
    <t>De 30 - 35 Años</t>
  </si>
  <si>
    <t>De 36 - 44 Años</t>
  </si>
  <si>
    <t>De 45 - 59 Años</t>
  </si>
  <si>
    <t>De 60 Años y mas</t>
  </si>
  <si>
    <t>Categoría Ocupacional</t>
  </si>
  <si>
    <t>Asalariado</t>
  </si>
  <si>
    <t>Empleado Publico</t>
  </si>
  <si>
    <t>Empleado Privado</t>
  </si>
  <si>
    <t>Empleada Domestica</t>
  </si>
  <si>
    <t>Cuenta Propia</t>
  </si>
  <si>
    <t>Trabajador no Remunerado</t>
  </si>
  <si>
    <t>Inactivos</t>
  </si>
  <si>
    <t>Cuadro No. 3. Población de 6 a 15 años que asiste, repite y tasa de repitencia en educación primaria por grado, según dominio y sexo</t>
  </si>
  <si>
    <t>AEP = Años de Estudio Promedio</t>
  </si>
  <si>
    <t>/1 TR :Tasa de Repitencia por Grados= Repitentes por grados / Poblacion que asiste por grado * 100</t>
  </si>
  <si>
    <t>3 - 5 Años</t>
  </si>
  <si>
    <t>6 - 11 Años</t>
  </si>
  <si>
    <t>12 - 14 Años</t>
  </si>
  <si>
    <t>15 - 17 Años</t>
  </si>
  <si>
    <t>Cuadro No. 4. Población total matriculada en primaria el año anterior y no matriculada en año actual, según dominio, grado escolar, quintil de ingreso y nivel educativo del jefe</t>
  </si>
  <si>
    <t>Cuadro No. 5. Población total matriculada en primaria el año anterior, por resultados obtenidos, según dominio, grado escolar, quintil de ingreso y nivel educativo del jefe</t>
  </si>
  <si>
    <t>Cuadro No. 2a. Población de 3 a 17 años que asiste a un centro de enseñanza y tasa de cobertura, según dominio y sexo</t>
  </si>
  <si>
    <t>Matrícula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</si>
</sst>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&quot;L.&quot;\ #,##0_);\(&quot;L.&quot;\ #,##0\)"/>
    <numFmt numFmtId="166" formatCode="_(* #,##0.0_);_(* \(#,##0.0\);_(* &quot;-&quot;??_);_(@_)"/>
    <numFmt numFmtId="167" formatCode="_(* #,##0_);_(* \(#,##0\);_(* &quot;-&quot;??_);_(@_)"/>
    <numFmt numFmtId="168" formatCode="_ * #,##0.0_ ;_ * \-#,##0.0_ ;_ * &quot;-&quot;?_ ;_ @_ "/>
  </numFmts>
  <fonts count="7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166" fontId="3" fillId="0" borderId="0" xfId="1" applyNumberFormat="1" applyFont="1"/>
    <xf numFmtId="166" fontId="4" fillId="0" borderId="0" xfId="1" applyNumberFormat="1" applyFont="1"/>
    <xf numFmtId="3" fontId="4" fillId="0" borderId="0" xfId="0" applyNumberFormat="1" applyFont="1"/>
    <xf numFmtId="3" fontId="4" fillId="0" borderId="0" xfId="0" applyNumberFormat="1" applyFont="1" applyBorder="1" applyAlignment="1">
      <alignment horizontal="left" indent="1"/>
    </xf>
    <xf numFmtId="166" fontId="4" fillId="0" borderId="0" xfId="1" applyNumberFormat="1" applyFont="1" applyBorder="1"/>
    <xf numFmtId="3" fontId="4" fillId="0" borderId="2" xfId="0" applyNumberFormat="1" applyFont="1" applyBorder="1" applyAlignment="1">
      <alignment horizontal="left" indent="1"/>
    </xf>
    <xf numFmtId="166" fontId="4" fillId="0" borderId="2" xfId="1" applyNumberFormat="1" applyFont="1" applyBorder="1"/>
    <xf numFmtId="3" fontId="4" fillId="0" borderId="0" xfId="0" applyNumberFormat="1" applyFont="1" applyAlignment="1">
      <alignment horizontal="center"/>
    </xf>
    <xf numFmtId="0" fontId="4" fillId="0" borderId="0" xfId="0" applyFont="1"/>
    <xf numFmtId="167" fontId="3" fillId="0" borderId="0" xfId="1" applyNumberFormat="1" applyFont="1"/>
    <xf numFmtId="167" fontId="4" fillId="0" borderId="0" xfId="1" applyNumberFormat="1" applyFont="1"/>
    <xf numFmtId="167" fontId="4" fillId="0" borderId="2" xfId="1" applyNumberFormat="1" applyFont="1" applyBorder="1"/>
    <xf numFmtId="166" fontId="3" fillId="0" borderId="0" xfId="1" applyNumberFormat="1" applyFont="1" applyAlignment="1"/>
    <xf numFmtId="166" fontId="4" fillId="0" borderId="0" xfId="1" applyNumberFormat="1" applyFont="1" applyAlignment="1"/>
    <xf numFmtId="166" fontId="4" fillId="0" borderId="2" xfId="1" applyNumberFormat="1" applyFont="1" applyBorder="1" applyAlignment="1"/>
    <xf numFmtId="3" fontId="3" fillId="0" borderId="0" xfId="0" applyNumberFormat="1" applyFont="1" applyBorder="1" applyAlignment="1">
      <alignment horizontal="center" vertical="center" wrapText="1"/>
    </xf>
    <xf numFmtId="167" fontId="4" fillId="0" borderId="0" xfId="0" applyNumberFormat="1" applyFont="1"/>
    <xf numFmtId="167" fontId="3" fillId="0" borderId="0" xfId="0" applyNumberFormat="1" applyFont="1"/>
    <xf numFmtId="3" fontId="3" fillId="0" borderId="2" xfId="0" applyNumberFormat="1" applyFont="1" applyBorder="1" applyAlignment="1">
      <alignment horizontal="center"/>
    </xf>
    <xf numFmtId="167" fontId="3" fillId="0" borderId="0" xfId="2" applyNumberFormat="1" applyFont="1"/>
    <xf numFmtId="166" fontId="3" fillId="0" borderId="0" xfId="2" applyNumberFormat="1" applyFont="1"/>
    <xf numFmtId="167" fontId="4" fillId="0" borderId="0" xfId="2" applyNumberFormat="1" applyFont="1"/>
    <xf numFmtId="166" fontId="4" fillId="0" borderId="0" xfId="2" applyNumberFormat="1" applyFont="1"/>
    <xf numFmtId="166" fontId="4" fillId="0" borderId="2" xfId="2" applyNumberFormat="1" applyFont="1" applyBorder="1"/>
    <xf numFmtId="0" fontId="4" fillId="0" borderId="2" xfId="0" applyFont="1" applyBorder="1"/>
    <xf numFmtId="0" fontId="2" fillId="0" borderId="0" xfId="0" applyFont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3" fontId="3" fillId="0" borderId="3" xfId="0" applyNumberFormat="1" applyFont="1" applyBorder="1" applyAlignment="1">
      <alignment horizontal="center" vertical="center" wrapText="1"/>
    </xf>
    <xf numFmtId="167" fontId="3" fillId="0" borderId="0" xfId="4" applyNumberFormat="1" applyFont="1"/>
    <xf numFmtId="166" fontId="3" fillId="0" borderId="0" xfId="4" applyNumberFormat="1" applyFont="1"/>
    <xf numFmtId="167" fontId="4" fillId="0" borderId="0" xfId="4" applyNumberFormat="1" applyFont="1"/>
    <xf numFmtId="166" fontId="4" fillId="0" borderId="0" xfId="4" applyNumberFormat="1" applyFont="1"/>
    <xf numFmtId="166" fontId="4" fillId="0" borderId="2" xfId="4" applyNumberFormat="1" applyFont="1" applyBorder="1"/>
    <xf numFmtId="166" fontId="4" fillId="0" borderId="0" xfId="0" applyNumberFormat="1" applyFont="1"/>
    <xf numFmtId="3" fontId="3" fillId="0" borderId="0" xfId="48" applyNumberFormat="1" applyFont="1"/>
    <xf numFmtId="3" fontId="4" fillId="0" borderId="0" xfId="48" applyNumberFormat="1" applyFont="1" applyAlignment="1">
      <alignment horizontal="left" indent="1"/>
    </xf>
    <xf numFmtId="3" fontId="4" fillId="0" borderId="0" xfId="48" applyNumberFormat="1" applyFont="1" applyAlignment="1">
      <alignment horizontal="left" indent="2"/>
    </xf>
    <xf numFmtId="3" fontId="4" fillId="0" borderId="0" xfId="48" applyNumberFormat="1" applyFont="1"/>
    <xf numFmtId="3" fontId="3" fillId="0" borderId="0" xfId="6" applyNumberFormat="1" applyFont="1"/>
    <xf numFmtId="3" fontId="4" fillId="0" borderId="0" xfId="6" applyNumberFormat="1" applyFont="1" applyAlignment="1">
      <alignment horizontal="left" indent="1"/>
    </xf>
    <xf numFmtId="3" fontId="4" fillId="0" borderId="0" xfId="6" applyNumberFormat="1" applyFont="1" applyAlignment="1">
      <alignment horizontal="left" indent="2"/>
    </xf>
    <xf numFmtId="3" fontId="4" fillId="0" borderId="0" xfId="6" applyNumberFormat="1" applyFont="1"/>
    <xf numFmtId="3" fontId="4" fillId="0" borderId="2" xfId="6" applyNumberFormat="1" applyFont="1" applyBorder="1" applyAlignment="1">
      <alignment horizontal="left" indent="1"/>
    </xf>
    <xf numFmtId="3" fontId="3" fillId="0" borderId="0" xfId="16" applyNumberFormat="1" applyFont="1"/>
    <xf numFmtId="3" fontId="4" fillId="0" borderId="0" xfId="16" applyNumberFormat="1" applyFont="1" applyAlignment="1">
      <alignment horizontal="left" indent="1"/>
    </xf>
    <xf numFmtId="3" fontId="4" fillId="0" borderId="0" xfId="16" applyNumberFormat="1" applyFont="1" applyAlignment="1">
      <alignment horizontal="left" indent="2"/>
    </xf>
    <xf numFmtId="3" fontId="4" fillId="0" borderId="0" xfId="16" applyNumberFormat="1" applyFont="1"/>
    <xf numFmtId="3" fontId="4" fillId="0" borderId="0" xfId="16" applyNumberFormat="1" applyFont="1" applyBorder="1" applyAlignment="1">
      <alignment horizontal="left" indent="1"/>
    </xf>
    <xf numFmtId="15" fontId="4" fillId="0" borderId="0" xfId="16" applyNumberFormat="1" applyFont="1"/>
    <xf numFmtId="49" fontId="4" fillId="0" borderId="0" xfId="16" applyNumberFormat="1" applyFont="1" applyAlignment="1">
      <alignment horizontal="left" indent="1"/>
    </xf>
    <xf numFmtId="15" fontId="3" fillId="0" borderId="0" xfId="21" applyNumberFormat="1" applyFont="1" applyAlignment="1">
      <alignment vertical="center" wrapText="1"/>
    </xf>
    <xf numFmtId="3" fontId="4" fillId="0" borderId="0" xfId="0" applyNumberFormat="1" applyFont="1" applyAlignment="1">
      <alignment horizontal="left" indent="1"/>
    </xf>
    <xf numFmtId="3" fontId="4" fillId="0" borderId="0" xfId="0" applyNumberFormat="1" applyFont="1" applyAlignment="1">
      <alignment horizontal="left" indent="2"/>
    </xf>
    <xf numFmtId="3" fontId="3" fillId="0" borderId="0" xfId="0" applyNumberFormat="1" applyFont="1" applyAlignment="1">
      <alignment horizontal="left" indent="1"/>
    </xf>
    <xf numFmtId="3" fontId="4" fillId="0" borderId="2" xfId="48" applyNumberFormat="1" applyFont="1" applyBorder="1" applyAlignment="1">
      <alignment horizontal="left" indent="1"/>
    </xf>
    <xf numFmtId="168" fontId="4" fillId="0" borderId="0" xfId="0" applyNumberFormat="1" applyFont="1"/>
    <xf numFmtId="167" fontId="3" fillId="0" borderId="0" xfId="2" applyNumberFormat="1" applyFont="1" applyFill="1"/>
    <xf numFmtId="166" fontId="3" fillId="0" borderId="0" xfId="2" applyNumberFormat="1" applyFont="1" applyFill="1"/>
    <xf numFmtId="167" fontId="3" fillId="0" borderId="0" xfId="4" applyNumberFormat="1" applyFont="1" applyFill="1"/>
    <xf numFmtId="166" fontId="3" fillId="0" borderId="0" xfId="4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11" applyFont="1" applyBorder="1" applyAlignment="1">
      <alignment horizontal="left" wrapText="1" inden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3" fontId="3" fillId="0" borderId="0" xfId="39" applyNumberFormat="1" applyFont="1" applyAlignment="1">
      <alignment horizontal="center"/>
    </xf>
    <xf numFmtId="3" fontId="3" fillId="0" borderId="0" xfId="53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3" fillId="0" borderId="0" xfId="21" applyNumberFormat="1" applyFont="1" applyAlignment="1">
      <alignment horizontal="center" vertical="center" wrapText="1"/>
    </xf>
    <xf numFmtId="15" fontId="3" fillId="0" borderId="0" xfId="30" applyNumberFormat="1" applyFont="1" applyAlignment="1">
      <alignment horizontal="center" vertical="center" wrapText="1"/>
    </xf>
  </cellXfs>
  <cellStyles count="58">
    <cellStyle name="Millares" xfId="1" builtinId="3"/>
    <cellStyle name="Millares 2" xfId="2"/>
    <cellStyle name="Millares 2 2" xfId="3"/>
    <cellStyle name="Millares 3" xfId="4"/>
    <cellStyle name="Millares 3 2" xfId="5"/>
    <cellStyle name="Normal" xfId="0" builtinId="0"/>
    <cellStyle name="Normal 10" xfId="6"/>
    <cellStyle name="Normal 10 2" xfId="7"/>
    <cellStyle name="Normal 10 3" xfId="8"/>
    <cellStyle name="Normal 10 4" xfId="9"/>
    <cellStyle name="Normal 10 5" xfId="10"/>
    <cellStyle name="Normal 11" xfId="11"/>
    <cellStyle name="Normal 11 2" xfId="12"/>
    <cellStyle name="Normal 11 3" xfId="13"/>
    <cellStyle name="Normal 11 4" xfId="14"/>
    <cellStyle name="Normal 11 5" xfId="15"/>
    <cellStyle name="Normal 12" xfId="16"/>
    <cellStyle name="Normal 12 2" xfId="17"/>
    <cellStyle name="Normal 12 3" xfId="18"/>
    <cellStyle name="Normal 12 4" xfId="19"/>
    <cellStyle name="Normal 12 5" xfId="20"/>
    <cellStyle name="Normal 13" xfId="21"/>
    <cellStyle name="Normal 13 2" xfId="22"/>
    <cellStyle name="Normal 13 3" xfId="23"/>
    <cellStyle name="Normal 13 4" xfId="24"/>
    <cellStyle name="Normal 13 5" xfId="25"/>
    <cellStyle name="Normal 16 2" xfId="26"/>
    <cellStyle name="Normal 16 3" xfId="27"/>
    <cellStyle name="Normal 16 4" xfId="28"/>
    <cellStyle name="Normal 16 5" xfId="29"/>
    <cellStyle name="Normal 17" xfId="30"/>
    <cellStyle name="Normal 17 2" xfId="31"/>
    <cellStyle name="Normal 17 3" xfId="32"/>
    <cellStyle name="Normal 17 4" xfId="33"/>
    <cellStyle name="Normal 17 5" xfId="34"/>
    <cellStyle name="Normal 2 2" xfId="35"/>
    <cellStyle name="Normal 2 3" xfId="36"/>
    <cellStyle name="Normal 2 4" xfId="37"/>
    <cellStyle name="Normal 2 5" xfId="38"/>
    <cellStyle name="Normal 3" xfId="39"/>
    <cellStyle name="Normal 3 2" xfId="40"/>
    <cellStyle name="Normal 3 3" xfId="41"/>
    <cellStyle name="Normal 3 4" xfId="42"/>
    <cellStyle name="Normal 3 5" xfId="43"/>
    <cellStyle name="Normal 6 2" xfId="44"/>
    <cellStyle name="Normal 6 3" xfId="45"/>
    <cellStyle name="Normal 6 4" xfId="46"/>
    <cellStyle name="Normal 6 5" xfId="47"/>
    <cellStyle name="Normal 8" xfId="48"/>
    <cellStyle name="Normal 8 2" xfId="49"/>
    <cellStyle name="Normal 8 3" xfId="50"/>
    <cellStyle name="Normal 8 4" xfId="51"/>
    <cellStyle name="Normal 8 5" xfId="52"/>
    <cellStyle name="Normal 9" xfId="53"/>
    <cellStyle name="Normal 9 2" xfId="54"/>
    <cellStyle name="Normal 9 3" xfId="55"/>
    <cellStyle name="Normal 9 4" xfId="56"/>
    <cellStyle name="Normal 9 5" xfId="5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111125</xdr:rowOff>
    </xdr:from>
    <xdr:to>
      <xdr:col>11</xdr:col>
      <xdr:colOff>257175</xdr:colOff>
      <xdr:row>18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1125"/>
          <a:ext cx="8639175" cy="284162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5.%20Educa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Educacion%20sept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</sheetNames>
    <sheetDataSet>
      <sheetData sheetId="0">
        <row r="7">
          <cell r="D7">
            <v>14.53555745223246</v>
          </cell>
          <cell r="E7">
            <v>7.5458958536447076</v>
          </cell>
          <cell r="G7">
            <v>14.33159859045357</v>
          </cell>
          <cell r="H7">
            <v>7.3257318608360862</v>
          </cell>
          <cell r="J7">
            <v>14.7152602665836</v>
          </cell>
          <cell r="K7">
            <v>7.7408203853219097</v>
          </cell>
        </row>
        <row r="8">
          <cell r="D8">
            <v>7.5073213251139439</v>
          </cell>
          <cell r="E8">
            <v>8.8564708680354265</v>
          </cell>
          <cell r="G8">
            <v>6.5513424307500507</v>
          </cell>
          <cell r="H8">
            <v>8.7790493662281666</v>
          </cell>
          <cell r="J8">
            <v>8.2685261062757558</v>
          </cell>
          <cell r="K8">
            <v>8.9193846956786125</v>
          </cell>
        </row>
        <row r="9">
          <cell r="D9">
            <v>4.8877958807258146</v>
          </cell>
          <cell r="E9">
            <v>9.8545101842870633</v>
          </cell>
          <cell r="G9">
            <v>3.6195883605394479</v>
          </cell>
          <cell r="H9">
            <v>9.8414096916299769</v>
          </cell>
          <cell r="J9">
            <v>5.8568329718006478</v>
          </cell>
          <cell r="K9">
            <v>9.86481802426343</v>
          </cell>
        </row>
        <row r="10">
          <cell r="D10">
            <v>4.7926477289991816</v>
          </cell>
          <cell r="E10">
            <v>9.0573684634598379</v>
          </cell>
          <cell r="G10">
            <v>3.8954293628808263</v>
          </cell>
          <cell r="H10">
            <v>9.0663515724413912</v>
          </cell>
          <cell r="J10">
            <v>5.4939106901216919</v>
          </cell>
          <cell r="K10">
            <v>9.0502170767004273</v>
          </cell>
        </row>
        <row r="11">
          <cell r="D11">
            <v>9.7193836171929391</v>
          </cell>
          <cell r="E11">
            <v>8.2424350940018094</v>
          </cell>
          <cell r="G11">
            <v>8.8307381776239051</v>
          </cell>
          <cell r="H11">
            <v>8.1220934815164991</v>
          </cell>
          <cell r="J11">
            <v>10.446528637998753</v>
          </cell>
          <cell r="K11">
            <v>8.3426302664391674</v>
          </cell>
        </row>
        <row r="12">
          <cell r="D12">
            <v>21.531984803367902</v>
          </cell>
          <cell r="E12">
            <v>6.0470603239382799</v>
          </cell>
          <cell r="G12">
            <v>21.29032258064516</v>
          </cell>
          <cell r="H12">
            <v>5.8171959721146465</v>
          </cell>
          <cell r="J12">
            <v>21.767328739359545</v>
          </cell>
          <cell r="K12">
            <v>6.2714213709677402</v>
          </cell>
        </row>
        <row r="13">
          <cell r="D13">
            <v>27.6220480973974</v>
          </cell>
          <cell r="E13">
            <v>5.5044647716018593</v>
          </cell>
          <cell r="G13">
            <v>27.432077748624316</v>
          </cell>
          <cell r="H13">
            <v>5.3890910164027028</v>
          </cell>
          <cell r="J13">
            <v>27.799921877150197</v>
          </cell>
          <cell r="K13">
            <v>5.6138169275815173</v>
          </cell>
        </row>
        <row r="14">
          <cell r="D14">
            <v>19.343329245434443</v>
          </cell>
          <cell r="E14">
            <v>6.1685554527371194</v>
          </cell>
          <cell r="G14">
            <v>18.484276076303377</v>
          </cell>
          <cell r="H14">
            <v>5.8365445197506771</v>
          </cell>
          <cell r="J14">
            <v>20.08498058163584</v>
          </cell>
          <cell r="K14">
            <v>6.4604284370681562</v>
          </cell>
        </row>
        <row r="15">
          <cell r="D15">
            <v>14.191213714636332</v>
          </cell>
          <cell r="E15">
            <v>6.9277947510955844</v>
          </cell>
          <cell r="G15">
            <v>14.391386173765957</v>
          </cell>
          <cell r="H15">
            <v>6.7036522316564993</v>
          </cell>
          <cell r="J15">
            <v>14.022698496210642</v>
          </cell>
          <cell r="K15">
            <v>7.1147132403628843</v>
          </cell>
        </row>
        <row r="16">
          <cell r="D16">
            <v>8.5534515226171237</v>
          </cell>
          <cell r="E16">
            <v>7.9914575159237051</v>
          </cell>
          <cell r="G16">
            <v>8.7293608628302142</v>
          </cell>
          <cell r="H16">
            <v>7.7729171314710479</v>
          </cell>
          <cell r="J16">
            <v>8.3989456466915176</v>
          </cell>
          <cell r="K16">
            <v>8.1828337967979525</v>
          </cell>
        </row>
        <row r="17">
          <cell r="D17">
            <v>3.0406866788303928</v>
          </cell>
          <cell r="E17">
            <v>10.467001844411657</v>
          </cell>
          <cell r="G17">
            <v>2.4025591779267055</v>
          </cell>
          <cell r="H17">
            <v>10.275934265162785</v>
          </cell>
          <cell r="J17">
            <v>3.6076472100344663</v>
          </cell>
          <cell r="K17">
            <v>10.63903639801506</v>
          </cell>
        </row>
        <row r="18">
          <cell r="D18">
            <v>6.7113670129797418</v>
          </cell>
          <cell r="E18">
            <v>9.9874680456886686</v>
          </cell>
          <cell r="G18">
            <v>4.0858752832718173</v>
          </cell>
          <cell r="H18">
            <v>9.6128301562250247</v>
          </cell>
          <cell r="J18">
            <v>9.1255784905944335</v>
          </cell>
          <cell r="K18">
            <v>10.33611099955537</v>
          </cell>
        </row>
        <row r="19">
          <cell r="D19">
            <v>4.4260317249650196</v>
          </cell>
          <cell r="E19">
            <v>7.7081733390992477</v>
          </cell>
          <cell r="G19">
            <v>5.4994188713268777</v>
          </cell>
          <cell r="H19">
            <v>7.4113697877984785</v>
          </cell>
          <cell r="J19">
            <v>3.3507915968252453</v>
          </cell>
          <cell r="K19">
            <v>8.0010466804761258</v>
          </cell>
        </row>
        <row r="20">
          <cell r="D20">
            <v>5.3908109913353526</v>
          </cell>
          <cell r="E20">
            <v>9.0675835350077065</v>
          </cell>
          <cell r="G20">
            <v>6.7284613855026487</v>
          </cell>
          <cell r="H20">
            <v>8.5750579739178985</v>
          </cell>
          <cell r="J20">
            <v>4.0209640400717142</v>
          </cell>
          <cell r="K20">
            <v>9.5623451142591129</v>
          </cell>
        </row>
        <row r="21">
          <cell r="D21">
            <v>8.3956467564486079</v>
          </cell>
          <cell r="E21">
            <v>8.4399115886213352</v>
          </cell>
          <cell r="G21">
            <v>10.426048614795299</v>
          </cell>
          <cell r="H21">
            <v>8.1844148603574798</v>
          </cell>
          <cell r="J21">
            <v>6.6091382056094483</v>
          </cell>
          <cell r="K21">
            <v>8.6552531732217179</v>
          </cell>
        </row>
        <row r="22">
          <cell r="D22">
            <v>10.642676308867676</v>
          </cell>
          <cell r="E22">
            <v>7.8711979750804915</v>
          </cell>
          <cell r="G22">
            <v>11.286111792557323</v>
          </cell>
          <cell r="H22">
            <v>7.7120777181078912</v>
          </cell>
          <cell r="J22">
            <v>10.12682979872563</v>
          </cell>
          <cell r="K22">
            <v>7.9970508834936371</v>
          </cell>
        </row>
        <row r="23">
          <cell r="D23">
            <v>14.169286593109392</v>
          </cell>
          <cell r="E23">
            <v>7.0746070995344512</v>
          </cell>
          <cell r="G23">
            <v>15.28107971491367</v>
          </cell>
          <cell r="H23">
            <v>6.7595838583695853</v>
          </cell>
          <cell r="J23">
            <v>13.319350600949827</v>
          </cell>
          <cell r="K23">
            <v>7.3119780427056753</v>
          </cell>
        </row>
        <row r="24">
          <cell r="D24">
            <v>19.560149404991016</v>
          </cell>
          <cell r="E24">
            <v>6.5715865467638555</v>
          </cell>
          <cell r="G24">
            <v>18.010886099798462</v>
          </cell>
          <cell r="H24">
            <v>6.5125800728319057</v>
          </cell>
          <cell r="J24">
            <v>20.834670963683347</v>
          </cell>
          <cell r="K24">
            <v>6.6216582949137113</v>
          </cell>
        </row>
        <row r="25">
          <cell r="D25">
            <v>37.881684869698361</v>
          </cell>
          <cell r="E25">
            <v>5.394501834570824</v>
          </cell>
          <cell r="G25">
            <v>34.270010579067694</v>
          </cell>
          <cell r="H25">
            <v>5.4808613058505564</v>
          </cell>
          <cell r="J25">
            <v>40.992099893626538</v>
          </cell>
          <cell r="K25">
            <v>5.313698847920616</v>
          </cell>
        </row>
        <row r="26">
          <cell r="D26">
            <v>8.3453785752346796</v>
          </cell>
          <cell r="E26">
            <v>8.634950092914945</v>
          </cell>
          <cell r="G26">
            <v>10.341019160990374</v>
          </cell>
          <cell r="H26">
            <v>7.7817754176251119</v>
          </cell>
          <cell r="J26">
            <v>4.4982355799021008</v>
          </cell>
          <cell r="K26">
            <v>10.201732762943514</v>
          </cell>
        </row>
        <row r="27">
          <cell r="D27">
            <v>1.5289808210667182</v>
          </cell>
          <cell r="E27">
            <v>12.570667895469848</v>
          </cell>
          <cell r="G27">
            <v>2.5747518938593772</v>
          </cell>
          <cell r="H27">
            <v>11.720859654250182</v>
          </cell>
          <cell r="J27">
            <v>0.71803912002754511</v>
          </cell>
          <cell r="K27">
            <v>13.225406298753493</v>
          </cell>
        </row>
        <row r="28">
          <cell r="D28">
            <v>9.3332214259132673</v>
          </cell>
          <cell r="E28">
            <v>8.133931137158541</v>
          </cell>
          <cell r="G28">
            <v>10.999238027884209</v>
          </cell>
          <cell r="H28">
            <v>7.395258403913938</v>
          </cell>
          <cell r="J28">
            <v>4.6314508946709809</v>
          </cell>
          <cell r="K28">
            <v>10.111323028569203</v>
          </cell>
        </row>
        <row r="29">
          <cell r="D29">
            <v>9.2685973275054891</v>
          </cell>
          <cell r="E29">
            <v>6.5139046350148453</v>
          </cell>
          <cell r="G29">
            <v>20.4072209983368</v>
          </cell>
          <cell r="H29">
            <v>6.056644532644385</v>
          </cell>
          <cell r="J29">
            <v>8.6452969395587882</v>
          </cell>
          <cell r="K29">
            <v>6.5361389208515126</v>
          </cell>
        </row>
        <row r="30">
          <cell r="D30">
            <v>18.752333468188372</v>
          </cell>
          <cell r="E30">
            <v>6.2647552423393398</v>
          </cell>
          <cell r="G30">
            <v>19.692032294914551</v>
          </cell>
          <cell r="H30">
            <v>6.0903770908593087</v>
          </cell>
          <cell r="J30">
            <v>17.240751954767564</v>
          </cell>
          <cell r="K30">
            <v>6.538125851293958</v>
          </cell>
        </row>
        <row r="31">
          <cell r="D31">
            <v>8.4635773271423655</v>
          </cell>
          <cell r="E31">
            <v>7.6849730174302922</v>
          </cell>
          <cell r="G31">
            <v>10.449713718108411</v>
          </cell>
          <cell r="H31">
            <v>7.2476006207390249</v>
          </cell>
          <cell r="J31">
            <v>5.6903809119462263</v>
          </cell>
          <cell r="K31">
            <v>8.2802282745941547</v>
          </cell>
        </row>
        <row r="32">
          <cell r="D32">
            <v>17.322298218461565</v>
          </cell>
          <cell r="E32">
            <v>7.4787971646336215</v>
          </cell>
          <cell r="G32">
            <v>14.759026743018312</v>
          </cell>
          <cell r="H32">
            <v>8.5442366952614091</v>
          </cell>
          <cell r="J32">
            <v>18.014736867285865</v>
          </cell>
          <cell r="K32">
            <v>7.1834218222403887</v>
          </cell>
        </row>
        <row r="40">
          <cell r="C40">
            <v>2845727.8585580732</v>
          </cell>
          <cell r="D40">
            <v>323963.07582841464</v>
          </cell>
          <cell r="E40">
            <v>1158219.4077280373</v>
          </cell>
          <cell r="F40">
            <v>745201.39775505196</v>
          </cell>
          <cell r="G40">
            <v>618343.97724650078</v>
          </cell>
          <cell r="H40">
            <v>148140.45357855939</v>
          </cell>
          <cell r="I40">
            <v>1011999.5321524757</v>
          </cell>
          <cell r="J40">
            <v>234039.44572608537</v>
          </cell>
          <cell r="K40">
            <v>177824.35919462575</v>
          </cell>
        </row>
        <row r="41">
          <cell r="C41">
            <v>1156771.336803965</v>
          </cell>
          <cell r="D41">
            <v>137593.45447458723</v>
          </cell>
          <cell r="E41">
            <v>458097.64763440815</v>
          </cell>
          <cell r="F41">
            <v>281748.70440403651</v>
          </cell>
          <cell r="G41">
            <v>279331.53029086464</v>
          </cell>
          <cell r="H41">
            <v>66730.946590928084</v>
          </cell>
          <cell r="I41">
            <v>403172.71918069007</v>
          </cell>
          <cell r="J41">
            <v>156991.16232707715</v>
          </cell>
          <cell r="K41">
            <v>116185.73247541918</v>
          </cell>
        </row>
        <row r="42">
          <cell r="C42">
            <v>302761.32706562208</v>
          </cell>
          <cell r="D42">
            <v>31739.107178050559</v>
          </cell>
          <cell r="E42">
            <v>118525.72836803382</v>
          </cell>
          <cell r="F42">
            <v>73148.723574413991</v>
          </cell>
          <cell r="G42">
            <v>79347.767945127081</v>
          </cell>
          <cell r="H42">
            <v>17605.286012824919</v>
          </cell>
          <cell r="I42">
            <v>105879.67785177911</v>
          </cell>
          <cell r="J42">
            <v>46120.890118104915</v>
          </cell>
          <cell r="K42">
            <v>37938.151548763635</v>
          </cell>
        </row>
        <row r="43">
          <cell r="C43">
            <v>197670.23723915644</v>
          </cell>
          <cell r="D43">
            <v>26493.002255794658</v>
          </cell>
          <cell r="E43">
            <v>84777.607218542908</v>
          </cell>
          <cell r="F43">
            <v>38604.08900130073</v>
          </cell>
          <cell r="G43">
            <v>47795.538763515062</v>
          </cell>
          <cell r="H43">
            <v>11714.592834194893</v>
          </cell>
          <cell r="I43">
            <v>76667.504487176993</v>
          </cell>
          <cell r="J43">
            <v>21482.76101286204</v>
          </cell>
          <cell r="K43">
            <v>15895.801353476749</v>
          </cell>
        </row>
        <row r="44">
          <cell r="C44">
            <v>656339.77249912499</v>
          </cell>
          <cell r="D44">
            <v>79361.345040743327</v>
          </cell>
          <cell r="E44">
            <v>254794.31204784598</v>
          </cell>
          <cell r="F44">
            <v>169995.8918283181</v>
          </cell>
          <cell r="G44">
            <v>152188.22358221721</v>
          </cell>
          <cell r="H44">
            <v>37411.067743907915</v>
          </cell>
          <cell r="I44">
            <v>220625.53684174208</v>
          </cell>
          <cell r="J44">
            <v>89387.511196110441</v>
          </cell>
          <cell r="K44">
            <v>62351.779573180102</v>
          </cell>
        </row>
        <row r="45">
          <cell r="C45">
            <v>1688956.5217541081</v>
          </cell>
          <cell r="D45">
            <v>186369.62135382739</v>
          </cell>
          <cell r="E45">
            <v>700121.76009362924</v>
          </cell>
          <cell r="F45">
            <v>463452.69335101539</v>
          </cell>
          <cell r="G45">
            <v>339012.44695563609</v>
          </cell>
          <cell r="H45">
            <v>81409.506987631306</v>
          </cell>
          <cell r="I45">
            <v>608826.81297178555</v>
          </cell>
          <cell r="J45">
            <v>77048.2833990082</v>
          </cell>
          <cell r="K45">
            <v>61638.626719206564</v>
          </cell>
        </row>
        <row r="46">
          <cell r="C46">
            <v>1428643.0771377252</v>
          </cell>
          <cell r="D46">
            <v>160153.99579758444</v>
          </cell>
          <cell r="E46">
            <v>594657.25488804688</v>
          </cell>
          <cell r="F46">
            <v>354469.8151380007</v>
          </cell>
          <cell r="G46">
            <v>319362.01131410449</v>
          </cell>
          <cell r="H46">
            <v>76171.595572273189</v>
          </cell>
          <cell r="I46">
            <v>516730.47354666051</v>
          </cell>
          <cell r="J46">
            <v>117523.8674385655</v>
          </cell>
          <cell r="K46">
            <v>79461.338252448069</v>
          </cell>
        </row>
        <row r="47">
          <cell r="C47">
            <v>565702.30306883331</v>
          </cell>
          <cell r="D47">
            <v>63916.328608634562</v>
          </cell>
          <cell r="E47">
            <v>224534.74633356594</v>
          </cell>
          <cell r="F47">
            <v>141351.3557739516</v>
          </cell>
          <cell r="G47">
            <v>135899.87235269247</v>
          </cell>
          <cell r="H47">
            <v>31977.86320755905</v>
          </cell>
          <cell r="I47">
            <v>196616.66214172452</v>
          </cell>
          <cell r="J47">
            <v>80889.589294131409</v>
          </cell>
          <cell r="K47">
            <v>50386.514328294033</v>
          </cell>
        </row>
        <row r="48">
          <cell r="C48">
            <v>147041.33247331402</v>
          </cell>
          <cell r="D48">
            <v>14629.74471488268</v>
          </cell>
          <cell r="E48">
            <v>59758.787733673715</v>
          </cell>
          <cell r="F48">
            <v>37194.266224278064</v>
          </cell>
          <cell r="G48">
            <v>35458.533800478399</v>
          </cell>
          <cell r="H48">
            <v>7934.7767945126398</v>
          </cell>
          <cell r="I48">
            <v>54303.628687446195</v>
          </cell>
          <cell r="J48">
            <v>24548.215708023479</v>
          </cell>
          <cell r="K48">
            <v>13885.85939039712</v>
          </cell>
        </row>
        <row r="49">
          <cell r="C49">
            <v>98871.163520605449</v>
          </cell>
          <cell r="D49">
            <v>12075.041844477812</v>
          </cell>
          <cell r="E49">
            <v>42965.522025724</v>
          </cell>
          <cell r="F49">
            <v>18959.617940881584</v>
          </cell>
          <cell r="G49">
            <v>24870.981709521508</v>
          </cell>
          <cell r="H49">
            <v>5586.9596593852639</v>
          </cell>
          <cell r="I49">
            <v>38459.909397187563</v>
          </cell>
          <cell r="J49">
            <v>10849.515209515888</v>
          </cell>
          <cell r="K49">
            <v>7569.4292159413262</v>
          </cell>
        </row>
        <row r="50">
          <cell r="C50">
            <v>319789.80707492447</v>
          </cell>
          <cell r="D50">
            <v>37211.542049273739</v>
          </cell>
          <cell r="E50">
            <v>121810.43657416335</v>
          </cell>
          <cell r="F50">
            <v>85197.471608792839</v>
          </cell>
          <cell r="G50">
            <v>75570.356842694062</v>
          </cell>
          <cell r="H50">
            <v>18456.126753661265</v>
          </cell>
          <cell r="I50">
            <v>103853.1240570879</v>
          </cell>
          <cell r="J50">
            <v>45491.858376592092</v>
          </cell>
          <cell r="K50">
            <v>28931.22572195543</v>
          </cell>
        </row>
        <row r="51">
          <cell r="C51">
            <v>862940.77406889189</v>
          </cell>
          <cell r="D51">
            <v>96237.667188949868</v>
          </cell>
          <cell r="E51">
            <v>370122.50855448091</v>
          </cell>
          <cell r="F51">
            <v>213118.45936404911</v>
          </cell>
          <cell r="G51">
            <v>183462.13896141198</v>
          </cell>
          <cell r="H51">
            <v>44193.732364714138</v>
          </cell>
          <cell r="I51">
            <v>320113.81140493596</v>
          </cell>
          <cell r="J51">
            <v>36634.278144434087</v>
          </cell>
          <cell r="K51">
            <v>29074.823924154036</v>
          </cell>
        </row>
        <row r="52">
          <cell r="C52">
            <v>1417084.7814202656</v>
          </cell>
          <cell r="D52">
            <v>163809.08003083203</v>
          </cell>
          <cell r="E52">
            <v>563562.15284000896</v>
          </cell>
          <cell r="F52">
            <v>390731.58261704439</v>
          </cell>
          <cell r="G52">
            <v>298981.96593238844</v>
          </cell>
          <cell r="H52">
            <v>71968.858006285678</v>
          </cell>
          <cell r="I52">
            <v>495269.05860582541</v>
          </cell>
          <cell r="J52">
            <v>116515.5782875203</v>
          </cell>
          <cell r="K52">
            <v>98363.020942179181</v>
          </cell>
        </row>
        <row r="53">
          <cell r="C53">
            <v>591069.03373504931</v>
          </cell>
          <cell r="D53">
            <v>73677.125865954513</v>
          </cell>
          <cell r="E53">
            <v>233562.90130086057</v>
          </cell>
          <cell r="F53">
            <v>140397.34863007811</v>
          </cell>
          <cell r="G53">
            <v>143431.65793816431</v>
          </cell>
          <cell r="H53">
            <v>34753.08338336851</v>
          </cell>
          <cell r="I53">
            <v>206556.05703897576</v>
          </cell>
          <cell r="J53">
            <v>76101.57303294618</v>
          </cell>
          <cell r="K53">
            <v>65799.218147126652</v>
          </cell>
        </row>
        <row r="54">
          <cell r="C54">
            <v>155719.99459231235</v>
          </cell>
          <cell r="D54">
            <v>17109.362463167879</v>
          </cell>
          <cell r="E54">
            <v>58766.94063435962</v>
          </cell>
          <cell r="F54">
            <v>35954.457350135446</v>
          </cell>
          <cell r="G54">
            <v>43889.234144648202</v>
          </cell>
          <cell r="H54">
            <v>9670.5092183122797</v>
          </cell>
          <cell r="I54">
            <v>51576.049164332435</v>
          </cell>
          <cell r="J54">
            <v>21572.674410081239</v>
          </cell>
          <cell r="K54">
            <v>24052.292158366439</v>
          </cell>
        </row>
        <row r="55">
          <cell r="C55">
            <v>98799.073718548869</v>
          </cell>
          <cell r="D55">
            <v>14417.960411316782</v>
          </cell>
          <cell r="E55">
            <v>41812.085192818668</v>
          </cell>
          <cell r="F55">
            <v>19644.471060419135</v>
          </cell>
          <cell r="G55">
            <v>22924.557053993729</v>
          </cell>
          <cell r="H55">
            <v>6127.6331748096445</v>
          </cell>
          <cell r="I55">
            <v>38207.595089989518</v>
          </cell>
          <cell r="J55">
            <v>10633.245803346137</v>
          </cell>
          <cell r="K55">
            <v>8326.372137535458</v>
          </cell>
        </row>
        <row r="56">
          <cell r="C56">
            <v>336549.96542419388</v>
          </cell>
          <cell r="D56">
            <v>42149.802991469631</v>
          </cell>
          <cell r="E56">
            <v>132983.87547367706</v>
          </cell>
          <cell r="F56">
            <v>84798.420219524502</v>
          </cell>
          <cell r="G56">
            <v>76617.866739523466</v>
          </cell>
          <cell r="H56">
            <v>18954.940990246701</v>
          </cell>
          <cell r="I56">
            <v>116772.41278465051</v>
          </cell>
          <cell r="J56">
            <v>43895.652819518684</v>
          </cell>
          <cell r="K56">
            <v>33420.553851224366</v>
          </cell>
        </row>
        <row r="57">
          <cell r="C57">
            <v>826015.74768521625</v>
          </cell>
          <cell r="D57">
            <v>90131.954164877519</v>
          </cell>
          <cell r="E57">
            <v>329999.25153914833</v>
          </cell>
          <cell r="F57">
            <v>250334.23398696628</v>
          </cell>
          <cell r="G57">
            <v>155550.3079942241</v>
          </cell>
          <cell r="H57">
            <v>37215.774622917168</v>
          </cell>
          <cell r="I57">
            <v>288713.00156684959</v>
          </cell>
          <cell r="J57">
            <v>40414.005254574113</v>
          </cell>
          <cell r="K57">
            <v>32563.802795052521</v>
          </cell>
        </row>
        <row r="65">
          <cell r="C65">
            <v>211810.07933808427</v>
          </cell>
          <cell r="D65">
            <v>35189.878901012678</v>
          </cell>
          <cell r="F65">
            <v>198536.23900553279</v>
          </cell>
          <cell r="G65">
            <v>19299.243643764577</v>
          </cell>
          <cell r="I65">
            <v>191919.17240234188</v>
          </cell>
          <cell r="J65">
            <v>16625.790190405598</v>
          </cell>
          <cell r="L65">
            <v>167684.16473367033</v>
          </cell>
          <cell r="M65">
            <v>15749.727600178496</v>
          </cell>
          <cell r="O65">
            <v>174504.61361213573</v>
          </cell>
          <cell r="P65">
            <v>6569.8592542062142</v>
          </cell>
          <cell r="R65">
            <v>186556.97112000478</v>
          </cell>
          <cell r="S65">
            <v>4624.0453847978006</v>
          </cell>
        </row>
        <row r="66">
          <cell r="C66">
            <v>77775.141047734141</v>
          </cell>
          <cell r="D66">
            <v>6696.5514553417206</v>
          </cell>
          <cell r="F66">
            <v>72351.503174704238</v>
          </cell>
          <cell r="G66">
            <v>5634.0763994121799</v>
          </cell>
          <cell r="I66">
            <v>79690.352055107272</v>
          </cell>
          <cell r="J66">
            <v>4414.3641422608998</v>
          </cell>
          <cell r="L66">
            <v>67376.022195338897</v>
          </cell>
          <cell r="M66">
            <v>4701.2945089999603</v>
          </cell>
          <cell r="O66">
            <v>70998.240442147333</v>
          </cell>
          <cell r="P66">
            <v>2208.6356655831119</v>
          </cell>
          <cell r="R66">
            <v>79270.870839876356</v>
          </cell>
          <cell r="S66">
            <v>1425.8147531408601</v>
          </cell>
        </row>
        <row r="67">
          <cell r="C67">
            <v>19093.056661796039</v>
          </cell>
          <cell r="D67">
            <v>1735.7324237996399</v>
          </cell>
          <cell r="F67">
            <v>17605.286012824919</v>
          </cell>
          <cell r="G67">
            <v>991.84709931407997</v>
          </cell>
          <cell r="I67">
            <v>21076.750860424199</v>
          </cell>
          <cell r="J67">
            <v>991.84709931407997</v>
          </cell>
          <cell r="L67">
            <v>17109.362463167879</v>
          </cell>
          <cell r="M67">
            <v>1735.7324237996399</v>
          </cell>
          <cell r="O67">
            <v>19093.056661796039</v>
          </cell>
          <cell r="P67">
            <v>495.92354965703998</v>
          </cell>
          <cell r="R67">
            <v>20332.865535938639</v>
          </cell>
          <cell r="S67">
            <v>247.96177482851999</v>
          </cell>
        </row>
        <row r="68">
          <cell r="C68">
            <v>14237.735906175323</v>
          </cell>
          <cell r="D68">
            <v>720.89802056583994</v>
          </cell>
          <cell r="F68">
            <v>12795.939865043649</v>
          </cell>
          <cell r="G68">
            <v>901.12252570729993</v>
          </cell>
          <cell r="I68">
            <v>15715.576848335289</v>
          </cell>
          <cell r="J68">
            <v>180.22450514145999</v>
          </cell>
          <cell r="L68">
            <v>15499.307442165538</v>
          </cell>
          <cell r="M68">
            <v>720.89802056583994</v>
          </cell>
          <cell r="O68">
            <v>11750.637735223185</v>
          </cell>
          <cell r="P68">
            <v>216.26940616975196</v>
          </cell>
          <cell r="R68">
            <v>16039.980957589916</v>
          </cell>
          <cell r="S68">
            <v>180.22450514145999</v>
          </cell>
        </row>
        <row r="69">
          <cell r="C69">
            <v>44444.348479762666</v>
          </cell>
          <cell r="D69">
            <v>4239.9210109762398</v>
          </cell>
          <cell r="F69">
            <v>41950.277296835455</v>
          </cell>
          <cell r="G69">
            <v>3741.1067743908002</v>
          </cell>
          <cell r="I69">
            <v>42898.024346347796</v>
          </cell>
          <cell r="J69">
            <v>3242.2925378053601</v>
          </cell>
          <cell r="L69">
            <v>34767.352290005074</v>
          </cell>
          <cell r="M69">
            <v>2244.6640646344799</v>
          </cell>
          <cell r="O69">
            <v>40154.546045127856</v>
          </cell>
          <cell r="P69">
            <v>1496.44270975632</v>
          </cell>
          <cell r="R69">
            <v>42898.024346347796</v>
          </cell>
          <cell r="S69">
            <v>997.62847317088006</v>
          </cell>
        </row>
        <row r="70">
          <cell r="C70">
            <v>134034.93829035011</v>
          </cell>
          <cell r="D70">
            <v>28493.327445670955</v>
          </cell>
          <cell r="F70">
            <v>126184.73583082853</v>
          </cell>
          <cell r="G70">
            <v>13665.167244352393</v>
          </cell>
          <cell r="I70">
            <v>112228.82034723459</v>
          </cell>
          <cell r="J70">
            <v>12211.426048144691</v>
          </cell>
          <cell r="L70">
            <v>100308.14253833143</v>
          </cell>
          <cell r="M70">
            <v>11048.433091178529</v>
          </cell>
          <cell r="O70">
            <v>103506.37316998838</v>
          </cell>
          <cell r="P70">
            <v>4361.2235886230992</v>
          </cell>
          <cell r="R70">
            <v>107286.1002801284</v>
          </cell>
          <cell r="S70">
            <v>3198.2306316569397</v>
          </cell>
        </row>
        <row r="71">
          <cell r="C71">
            <v>112535.05618518051</v>
          </cell>
          <cell r="D71">
            <v>22579.723310293448</v>
          </cell>
          <cell r="F71">
            <v>105490.9116549146</v>
          </cell>
          <cell r="G71">
            <v>10300.559992461689</v>
          </cell>
          <cell r="I71">
            <v>103857.77448170363</v>
          </cell>
          <cell r="J71">
            <v>10769.569235490369</v>
          </cell>
          <cell r="L71">
            <v>84790.787868845873</v>
          </cell>
          <cell r="M71">
            <v>8979.4026486997063</v>
          </cell>
          <cell r="O71">
            <v>87431.273979609963</v>
          </cell>
          <cell r="P71">
            <v>4950.8385250676329</v>
          </cell>
          <cell r="R71">
            <v>88347.374481481704</v>
          </cell>
          <cell r="S71">
            <v>1881.9274761776799</v>
          </cell>
        </row>
        <row r="72">
          <cell r="C72">
            <v>37522.010460863079</v>
          </cell>
          <cell r="D72">
            <v>3099.5912811102403</v>
          </cell>
          <cell r="F72">
            <v>36292.830715427983</v>
          </cell>
          <cell r="G72">
            <v>3031.8540114231801</v>
          </cell>
          <cell r="I72">
            <v>43672.888958704767</v>
          </cell>
          <cell r="J72">
            <v>2919.3667759687801</v>
          </cell>
          <cell r="L72">
            <v>31002.363609160904</v>
          </cell>
          <cell r="M72">
            <v>3164.4378638689</v>
          </cell>
          <cell r="O72">
            <v>35387.339155374233</v>
          </cell>
          <cell r="P72">
            <v>1461.859654169152</v>
          </cell>
          <cell r="R72">
            <v>35721.943178762886</v>
          </cell>
          <cell r="S72">
            <v>428.18627996997998</v>
          </cell>
        </row>
        <row r="73">
          <cell r="C73">
            <v>9174.5856686552397</v>
          </cell>
          <cell r="D73">
            <v>743.88532448555998</v>
          </cell>
          <cell r="F73">
            <v>9422.5474434837597</v>
          </cell>
          <cell r="G73">
            <v>495.92354965703998</v>
          </cell>
          <cell r="I73">
            <v>14381.78294005416</v>
          </cell>
          <cell r="J73">
            <v>743.88532448555998</v>
          </cell>
          <cell r="L73">
            <v>7190.8914700270798</v>
          </cell>
          <cell r="M73">
            <v>1487.77064897112</v>
          </cell>
          <cell r="O73">
            <v>9174.5856686552397</v>
          </cell>
          <cell r="P73">
            <v>247.96177482851999</v>
          </cell>
          <cell r="R73">
            <v>9918.4709931407997</v>
          </cell>
          <cell r="S73">
            <v>247.96177482851999</v>
          </cell>
        </row>
        <row r="74">
          <cell r="C74">
            <v>6848.5311953754854</v>
          </cell>
          <cell r="D74">
            <v>360.44901028291997</v>
          </cell>
          <cell r="F74">
            <v>6668.3066902340252</v>
          </cell>
          <cell r="G74">
            <v>540.67351542437996</v>
          </cell>
          <cell r="I74">
            <v>9587.9436735256731</v>
          </cell>
          <cell r="J74">
            <v>180.22450514145999</v>
          </cell>
          <cell r="L74">
            <v>7749.6537210827864</v>
          </cell>
          <cell r="M74">
            <v>180.22450514145999</v>
          </cell>
          <cell r="O74">
            <v>5262.5555501306353</v>
          </cell>
          <cell r="P74">
            <v>216.26940616975196</v>
          </cell>
          <cell r="R74">
            <v>6848.5311953754854</v>
          </cell>
          <cell r="S74">
            <v>180.22450514145999</v>
          </cell>
        </row>
        <row r="75">
          <cell r="C75">
            <v>21498.893596832429</v>
          </cell>
          <cell r="D75">
            <v>1995.2569463417601</v>
          </cell>
          <cell r="F75">
            <v>20201.976581710293</v>
          </cell>
          <cell r="G75">
            <v>1995.2569463417601</v>
          </cell>
          <cell r="I75">
            <v>19703.162345124856</v>
          </cell>
          <cell r="J75">
            <v>1995.2569463417601</v>
          </cell>
          <cell r="L75">
            <v>16061.818418051169</v>
          </cell>
          <cell r="M75">
            <v>1496.44270975632</v>
          </cell>
          <cell r="O75">
            <v>20950.197936588447</v>
          </cell>
          <cell r="P75">
            <v>997.62847317088006</v>
          </cell>
          <cell r="R75">
            <v>18954.940990246701</v>
          </cell>
          <cell r="S75">
            <v>0</v>
          </cell>
        </row>
        <row r="76">
          <cell r="C76">
            <v>75013.045724317417</v>
          </cell>
          <cell r="D76">
            <v>19480.132029183202</v>
          </cell>
          <cell r="F76">
            <v>69198.080939486608</v>
          </cell>
          <cell r="G76">
            <v>7268.7059810385035</v>
          </cell>
          <cell r="I76">
            <v>60184.885522998862</v>
          </cell>
          <cell r="J76">
            <v>7850.2024595215844</v>
          </cell>
          <cell r="L76">
            <v>53788.424259684973</v>
          </cell>
          <cell r="M76">
            <v>5814.9647848308014</v>
          </cell>
          <cell r="O76">
            <v>52043.93482423573</v>
          </cell>
          <cell r="P76">
            <v>3488.9788708984797</v>
          </cell>
          <cell r="R76">
            <v>52625.431302718811</v>
          </cell>
          <cell r="S76">
            <v>1453.7411962076999</v>
          </cell>
        </row>
        <row r="77">
          <cell r="C77">
            <v>99275.023152903537</v>
          </cell>
          <cell r="D77">
            <v>12610.155590719232</v>
          </cell>
          <cell r="F77">
            <v>93045.327350617794</v>
          </cell>
          <cell r="G77">
            <v>8998.6836513028866</v>
          </cell>
          <cell r="I77">
            <v>88061.397920638265</v>
          </cell>
          <cell r="J77">
            <v>5856.220954915223</v>
          </cell>
          <cell r="L77">
            <v>82893.376864823949</v>
          </cell>
          <cell r="M77">
            <v>6770.324951478784</v>
          </cell>
          <cell r="O77">
            <v>87073.339632525327</v>
          </cell>
          <cell r="P77">
            <v>1619.02072913858</v>
          </cell>
          <cell r="R77">
            <v>98209.596638522999</v>
          </cell>
          <cell r="S77">
            <v>2742.11790862012</v>
          </cell>
        </row>
        <row r="78">
          <cell r="C78">
            <v>40253.13058687083</v>
          </cell>
          <cell r="D78">
            <v>3596.9601742314803</v>
          </cell>
          <cell r="F78">
            <v>36058.672459275869</v>
          </cell>
          <cell r="G78">
            <v>2602.2223879890003</v>
          </cell>
          <cell r="I78">
            <v>36017.463096402535</v>
          </cell>
          <cell r="J78">
            <v>1494.9973662921202</v>
          </cell>
          <cell r="L78">
            <v>36373.65858617748</v>
          </cell>
          <cell r="M78">
            <v>1536.8566451310601</v>
          </cell>
          <cell r="O78">
            <v>35610.901286772678</v>
          </cell>
          <cell r="P78">
            <v>746.77601141396008</v>
          </cell>
          <cell r="R78">
            <v>43548.927661113405</v>
          </cell>
          <cell r="S78">
            <v>997.62847317088006</v>
          </cell>
        </row>
        <row r="79">
          <cell r="C79">
            <v>9918.4709931407997</v>
          </cell>
          <cell r="D79">
            <v>991.84709931407997</v>
          </cell>
          <cell r="F79">
            <v>8182.7385693411597</v>
          </cell>
          <cell r="G79">
            <v>495.92354965703998</v>
          </cell>
          <cell r="I79">
            <v>6694.9679203700398</v>
          </cell>
          <cell r="J79">
            <v>247.96177482851999</v>
          </cell>
          <cell r="L79">
            <v>9918.4709931407997</v>
          </cell>
          <cell r="M79">
            <v>247.96177482851999</v>
          </cell>
          <cell r="O79">
            <v>9918.4709931407997</v>
          </cell>
          <cell r="P79">
            <v>247.96177482851999</v>
          </cell>
          <cell r="R79">
            <v>10414.39454279784</v>
          </cell>
          <cell r="S79">
            <v>0</v>
          </cell>
        </row>
        <row r="80">
          <cell r="C80">
            <v>7389.204710799866</v>
          </cell>
          <cell r="D80">
            <v>360.44901028291997</v>
          </cell>
          <cell r="F80">
            <v>6127.6331748096445</v>
          </cell>
          <cell r="G80">
            <v>360.44901028291997</v>
          </cell>
          <cell r="I80">
            <v>6127.6331748096445</v>
          </cell>
          <cell r="J80">
            <v>0</v>
          </cell>
          <cell r="L80">
            <v>7749.6537210827864</v>
          </cell>
          <cell r="M80">
            <v>540.67351542437996</v>
          </cell>
          <cell r="O80">
            <v>6488.0821850925649</v>
          </cell>
          <cell r="P80">
            <v>0</v>
          </cell>
          <cell r="R80">
            <v>9191.4497622144627</v>
          </cell>
          <cell r="S80">
            <v>0</v>
          </cell>
        </row>
        <row r="81">
          <cell r="C81">
            <v>22945.454882930193</v>
          </cell>
          <cell r="D81">
            <v>2244.6640646344799</v>
          </cell>
          <cell r="F81">
            <v>21748.300715125148</v>
          </cell>
          <cell r="G81">
            <v>1745.8498280490401</v>
          </cell>
          <cell r="I81">
            <v>23194.862001222911</v>
          </cell>
          <cell r="J81">
            <v>1247.0355914636</v>
          </cell>
          <cell r="L81">
            <v>18705.533871953983</v>
          </cell>
          <cell r="M81">
            <v>748.22135487816001</v>
          </cell>
          <cell r="O81">
            <v>19204.34810853942</v>
          </cell>
          <cell r="P81">
            <v>498.81423658544003</v>
          </cell>
          <cell r="R81">
            <v>23943.083356101066</v>
          </cell>
          <cell r="S81">
            <v>997.62847317088006</v>
          </cell>
        </row>
        <row r="82">
          <cell r="C82">
            <v>59021.8925660327</v>
          </cell>
          <cell r="D82">
            <v>9013.1954164877461</v>
          </cell>
          <cell r="F82">
            <v>56986.654891341917</v>
          </cell>
          <cell r="G82">
            <v>6396.4612633138822</v>
          </cell>
          <cell r="I82">
            <v>52043.93482423573</v>
          </cell>
          <cell r="J82">
            <v>4361.2235886230992</v>
          </cell>
          <cell r="L82">
            <v>46519.718278646462</v>
          </cell>
          <cell r="M82">
            <v>5233.4683063477205</v>
          </cell>
          <cell r="O82">
            <v>51462.438345752649</v>
          </cell>
          <cell r="P82">
            <v>872.24471772461993</v>
          </cell>
          <cell r="R82">
            <v>54660.668977409594</v>
          </cell>
          <cell r="S82">
            <v>1744.4894354492399</v>
          </cell>
        </row>
        <row r="116">
          <cell r="C116">
            <v>128196.23758634624</v>
          </cell>
          <cell r="D116">
            <v>10.150909883654261</v>
          </cell>
          <cell r="E116">
            <v>4215.3501720848399</v>
          </cell>
          <cell r="F116">
            <v>5.1133966033370957</v>
          </cell>
          <cell r="G116">
            <v>2231.6559734566799</v>
          </cell>
          <cell r="H116">
            <v>4.9909138196208014</v>
          </cell>
          <cell r="I116">
            <v>1983.6941986281599</v>
          </cell>
          <cell r="J116">
            <v>5.2585796673500829</v>
          </cell>
          <cell r="M116">
            <v>495.92354965703998</v>
          </cell>
          <cell r="N116">
            <v>1.5196598684033871</v>
          </cell>
          <cell r="Q116">
            <v>3223.5030727707599</v>
          </cell>
          <cell r="R116">
            <v>6.7972388639635239</v>
          </cell>
        </row>
        <row r="117">
          <cell r="C117">
            <v>93248.158960191751</v>
          </cell>
          <cell r="D117">
            <v>7.3836305670361453</v>
          </cell>
          <cell r="E117">
            <v>2703.3675771219005</v>
          </cell>
          <cell r="F117">
            <v>3.2792982841541605</v>
          </cell>
          <cell r="G117">
            <v>1441.7960411316799</v>
          </cell>
          <cell r="H117">
            <v>3.2244574756801536</v>
          </cell>
          <cell r="I117">
            <v>1261.5715359902199</v>
          </cell>
          <cell r="J117">
            <v>3.3443029841260978</v>
          </cell>
          <cell r="M117">
            <v>901.12252570729993</v>
          </cell>
          <cell r="N117">
            <v>2.7613121816431239</v>
          </cell>
          <cell r="Q117">
            <v>1081.3470308487599</v>
          </cell>
          <cell r="R117">
            <v>2.2801821178966386</v>
          </cell>
        </row>
        <row r="118">
          <cell r="C118">
            <v>286967.83030760515</v>
          </cell>
          <cell r="D118">
            <v>22.722855520609603</v>
          </cell>
          <cell r="E118">
            <v>9228.0633768306398</v>
          </cell>
          <cell r="F118">
            <v>11.194028016687279</v>
          </cell>
          <cell r="G118">
            <v>4988.1423658543999</v>
          </cell>
          <cell r="H118">
            <v>11.155567419030763</v>
          </cell>
          <cell r="I118">
            <v>4239.9210109762398</v>
          </cell>
          <cell r="J118">
            <v>11.239616688352982</v>
          </cell>
          <cell r="M118">
            <v>2743.47830121992</v>
          </cell>
          <cell r="N118">
            <v>8.4068479447741975</v>
          </cell>
          <cell r="Q118">
            <v>6484.5850756107202</v>
          </cell>
          <cell r="R118">
            <v>13.673718528436966</v>
          </cell>
        </row>
        <row r="119">
          <cell r="C119">
            <v>754491.6808317973</v>
          </cell>
          <cell r="D119">
            <v>59.742604028701379</v>
          </cell>
          <cell r="E119">
            <v>66290.598547071204</v>
          </cell>
          <cell r="F119">
            <v>80.413277095821456</v>
          </cell>
          <cell r="G119">
            <v>36052.781665951006</v>
          </cell>
          <cell r="H119">
            <v>80.629061285668271</v>
          </cell>
          <cell r="I119">
            <v>30237.816881120198</v>
          </cell>
          <cell r="J119">
            <v>80.157500660170825</v>
          </cell>
          <cell r="M119">
            <v>28493.327445670955</v>
          </cell>
          <cell r="N119">
            <v>87.312180005179272</v>
          </cell>
          <cell r="Q119">
            <v>36634.278144434087</v>
          </cell>
          <cell r="R119">
            <v>77.248860489702849</v>
          </cell>
        </row>
        <row r="121">
          <cell r="C121">
            <v>236686.39259643722</v>
          </cell>
          <cell r="D121">
            <v>18.741441146549988</v>
          </cell>
          <cell r="E121">
            <v>5576.0816574916626</v>
          </cell>
          <cell r="F121">
            <v>6.7640209812619787</v>
          </cell>
          <cell r="G121">
            <v>3626.41691162692</v>
          </cell>
          <cell r="H121">
            <v>8.1101811816948999</v>
          </cell>
          <cell r="I121">
            <v>1949.6647458647399</v>
          </cell>
          <cell r="J121">
            <v>5.1683709101149589</v>
          </cell>
          <cell r="M121">
            <v>872.24471772461993</v>
          </cell>
          <cell r="N121">
            <v>2.6728218368932395</v>
          </cell>
          <cell r="Q121">
            <v>3446.1924064854597</v>
          </cell>
          <cell r="R121">
            <v>7.2668126659871168</v>
          </cell>
        </row>
        <row r="122">
          <cell r="C122">
            <v>219834.93882494178</v>
          </cell>
          <cell r="D122">
            <v>17.407099422770454</v>
          </cell>
          <cell r="E122">
            <v>6840.952908094243</v>
          </cell>
          <cell r="F122">
            <v>8.2983628727900847</v>
          </cell>
          <cell r="G122">
            <v>3794.5871314861997</v>
          </cell>
          <cell r="H122">
            <v>8.4862799551291825</v>
          </cell>
          <cell r="I122">
            <v>3046.3657766080401</v>
          </cell>
          <cell r="J122">
            <v>8.0756182799045533</v>
          </cell>
          <cell r="M122">
            <v>2284.6447929834999</v>
          </cell>
          <cell r="N122">
            <v>7.0008431901546073</v>
          </cell>
          <cell r="Q122">
            <v>4085.3353707277397</v>
          </cell>
          <cell r="R122">
            <v>8.614541300984893</v>
          </cell>
        </row>
        <row r="123">
          <cell r="C123">
            <v>196025.28752083459</v>
          </cell>
          <cell r="D123">
            <v>15.521789609473991</v>
          </cell>
          <cell r="E123">
            <v>7644.0150126676053</v>
          </cell>
          <cell r="F123">
            <v>9.2725108961233929</v>
          </cell>
          <cell r="G123">
            <v>4749.51409110846</v>
          </cell>
          <cell r="H123">
            <v>10.621895039261114</v>
          </cell>
          <cell r="I123">
            <v>2894.5009215591399</v>
          </cell>
          <cell r="J123">
            <v>7.6730393745987415</v>
          </cell>
          <cell r="M123">
            <v>3669.2033760399395</v>
          </cell>
          <cell r="N123">
            <v>11.243549783901583</v>
          </cell>
          <cell r="Q123">
            <v>3503.8388922446597</v>
          </cell>
          <cell r="R123">
            <v>7.3883689122594527</v>
          </cell>
        </row>
        <row r="124">
          <cell r="C124">
            <v>204064.98768185664</v>
          </cell>
          <cell r="D124">
            <v>16.158393876203483</v>
          </cell>
          <cell r="E124">
            <v>5164.2007423320611</v>
          </cell>
          <cell r="F124">
            <v>6.2643921517275549</v>
          </cell>
          <cell r="G124">
            <v>2740.67256515592</v>
          </cell>
          <cell r="H124">
            <v>6.129287284054489</v>
          </cell>
          <cell r="I124">
            <v>2423.5281771761397</v>
          </cell>
          <cell r="J124">
            <v>6.4245366067823824</v>
          </cell>
          <cell r="M124">
            <v>2243.3036720346799</v>
          </cell>
          <cell r="N124">
            <v>6.874161481927243</v>
          </cell>
          <cell r="Q124">
            <v>2920.8970702973797</v>
          </cell>
          <cell r="R124">
            <v>6.1591488004374764</v>
          </cell>
        </row>
        <row r="125">
          <cell r="C125">
            <v>202991.39843996865</v>
          </cell>
          <cell r="D125">
            <v>16.073384301416816</v>
          </cell>
          <cell r="E125">
            <v>6533.8143531779224</v>
          </cell>
          <cell r="F125">
            <v>7.9257909204376125</v>
          </cell>
          <cell r="G125">
            <v>4151.6272969505999</v>
          </cell>
          <cell r="H125">
            <v>9.2847707248403619</v>
          </cell>
          <cell r="I125">
            <v>2382.1870562273202</v>
          </cell>
          <cell r="J125">
            <v>6.3149453309711889</v>
          </cell>
          <cell r="M125">
            <v>2963.6835347104002</v>
          </cell>
          <cell r="N125">
            <v>9.0816234346239959</v>
          </cell>
          <cell r="Q125">
            <v>3570.1308184675199</v>
          </cell>
          <cell r="R125">
            <v>7.5281553641773389</v>
          </cell>
        </row>
        <row r="126">
          <cell r="C126">
            <v>203300.90262189723</v>
          </cell>
          <cell r="D126">
            <v>16.097891643586316</v>
          </cell>
          <cell r="E126">
            <v>50678.314999345079</v>
          </cell>
          <cell r="F126">
            <v>61.474922177659359</v>
          </cell>
          <cell r="G126">
            <v>25651.558050065651</v>
          </cell>
          <cell r="H126">
            <v>57.367585815019901</v>
          </cell>
          <cell r="I126">
            <v>25026.756949279428</v>
          </cell>
          <cell r="J126">
            <v>66.343489497628127</v>
          </cell>
          <cell r="M126">
            <v>20600.771728762062</v>
          </cell>
          <cell r="N126">
            <v>63.127000272499274</v>
          </cell>
          <cell r="Q126">
            <v>29897.318765441556</v>
          </cell>
          <cell r="R126">
            <v>63.042972956153683</v>
          </cell>
        </row>
        <row r="128">
          <cell r="C128">
            <v>381263.93684090854</v>
          </cell>
          <cell r="D128">
            <v>30.189465288734123</v>
          </cell>
          <cell r="E128">
            <v>36465.938022846007</v>
          </cell>
          <cell r="F128">
            <v>44.23471266001598</v>
          </cell>
          <cell r="G128">
            <v>20932.342931062303</v>
          </cell>
          <cell r="H128">
            <v>46.813451918335566</v>
          </cell>
          <cell r="I128">
            <v>15533.595091783696</v>
          </cell>
          <cell r="J128">
            <v>41.17804415972607</v>
          </cell>
          <cell r="M128">
            <v>15368.315558852815</v>
          </cell>
          <cell r="N128">
            <v>47.093170743553252</v>
          </cell>
          <cell r="Q128">
            <v>20516.125985510102</v>
          </cell>
          <cell r="R128">
            <v>43.26132339213639</v>
          </cell>
        </row>
        <row r="129">
          <cell r="C129">
            <v>333002.32398712274</v>
          </cell>
          <cell r="D129">
            <v>26.367985874499212</v>
          </cell>
          <cell r="E129">
            <v>22705.625223629824</v>
          </cell>
          <cell r="F129">
            <v>27.542875954652029</v>
          </cell>
          <cell r="G129">
            <v>13540.131745067454</v>
          </cell>
          <cell r="H129">
            <v>30.281383622615639</v>
          </cell>
          <cell r="I129">
            <v>9165.4934785623664</v>
          </cell>
          <cell r="J129">
            <v>24.296828453160373</v>
          </cell>
          <cell r="M129">
            <v>7947.7447227654047</v>
          </cell>
          <cell r="N129">
            <v>24.354295551913069</v>
          </cell>
          <cell r="Q129">
            <v>14149.469715752975</v>
          </cell>
          <cell r="R129">
            <v>29.836275407586903</v>
          </cell>
        </row>
        <row r="130">
          <cell r="C130">
            <v>263058.36031085131</v>
          </cell>
          <cell r="D130">
            <v>20.829641804883259</v>
          </cell>
          <cell r="E130">
            <v>11685.11857551813</v>
          </cell>
          <cell r="F130">
            <v>14.174539052373428</v>
          </cell>
          <cell r="G130">
            <v>5316.5837552710818</v>
          </cell>
          <cell r="H130">
            <v>11.89009939388356</v>
          </cell>
          <cell r="I130">
            <v>6368.5348202470432</v>
          </cell>
          <cell r="J130">
            <v>16.882364096100101</v>
          </cell>
          <cell r="M130">
            <v>5136.3592501296207</v>
          </cell>
          <cell r="N130">
            <v>15.739359478940797</v>
          </cell>
          <cell r="Q130">
            <v>5787.0383417639623</v>
          </cell>
          <cell r="R130">
            <v>12.202836800795694</v>
          </cell>
        </row>
        <row r="131">
          <cell r="C131">
            <v>181238.1943522075</v>
          </cell>
          <cell r="D131">
            <v>14.350909301112118</v>
          </cell>
          <cell r="E131">
            <v>8659.800780817246</v>
          </cell>
          <cell r="F131">
            <v>10.504701647670284</v>
          </cell>
          <cell r="G131">
            <v>3956.9759774886797</v>
          </cell>
          <cell r="H131">
            <v>8.8494491645887816</v>
          </cell>
          <cell r="I131">
            <v>4702.8248033285599</v>
          </cell>
          <cell r="J131">
            <v>12.466729452047383</v>
          </cell>
          <cell r="M131">
            <v>3059.78045449002</v>
          </cell>
          <cell r="N131">
            <v>9.3760934846292034</v>
          </cell>
          <cell r="Q131">
            <v>5352.0585514987015</v>
          </cell>
          <cell r="R131">
            <v>11.285616786208168</v>
          </cell>
        </row>
        <row r="132">
          <cell r="C132">
            <v>103594.31618342908</v>
          </cell>
          <cell r="D132">
            <v>8.2028660734172352</v>
          </cell>
          <cell r="E132">
            <v>2920.8970702973797</v>
          </cell>
          <cell r="F132">
            <v>3.5431706852882763</v>
          </cell>
          <cell r="G132">
            <v>968.34163750424</v>
          </cell>
          <cell r="H132">
            <v>2.1656159005764257</v>
          </cell>
          <cell r="I132">
            <v>1952.55543279314</v>
          </cell>
          <cell r="J132">
            <v>5.1760338389660241</v>
          </cell>
          <cell r="M132">
            <v>1121.65183601734</v>
          </cell>
          <cell r="N132">
            <v>3.4370807409636215</v>
          </cell>
          <cell r="Q132">
            <v>1619.02072913858</v>
          </cell>
          <cell r="R132">
            <v>3.4139476132728137</v>
          </cell>
        </row>
        <row r="133">
          <cell r="C133">
            <v>746.77601141396008</v>
          </cell>
          <cell r="D133">
            <v>5.9131657354858633E-2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Q133">
            <v>0</v>
          </cell>
          <cell r="R133">
            <v>0</v>
          </cell>
        </row>
        <row r="135">
          <cell r="C135">
            <v>268695.88712935348</v>
          </cell>
          <cell r="D135">
            <v>21.276035769158188</v>
          </cell>
          <cell r="E135">
            <v>32504.974271126041</v>
          </cell>
          <cell r="F135">
            <v>39.429897456735027</v>
          </cell>
          <cell r="G135">
            <v>16916.623380511537</v>
          </cell>
          <cell r="H135">
            <v>37.832627616137493</v>
          </cell>
          <cell r="I135">
            <v>15588.350890614496</v>
          </cell>
          <cell r="J135">
            <v>41.323196437027825</v>
          </cell>
          <cell r="M135">
            <v>14012.116625888935</v>
          </cell>
          <cell r="N135">
            <v>42.937366701938416</v>
          </cell>
          <cell r="Q135">
            <v>17911.361166754021</v>
          </cell>
          <cell r="R135">
            <v>37.76878677658565</v>
          </cell>
        </row>
        <row r="136">
          <cell r="C136">
            <v>764799.41510038555</v>
          </cell>
          <cell r="D136">
            <v>60.558797106088839</v>
          </cell>
          <cell r="E136">
            <v>46625.590358238092</v>
          </cell>
          <cell r="F136">
            <v>56.558797165950622</v>
          </cell>
          <cell r="G136">
            <v>26538.14463124633</v>
          </cell>
          <cell r="H136">
            <v>59.350363300857552</v>
          </cell>
          <cell r="I136">
            <v>20087.445726991762</v>
          </cell>
          <cell r="J136">
            <v>53.249857635318719</v>
          </cell>
          <cell r="M136">
            <v>17403.986440569319</v>
          </cell>
          <cell r="N136">
            <v>53.331082507092738</v>
          </cell>
          <cell r="Q136">
            <v>28459.882934044232</v>
          </cell>
          <cell r="R136">
            <v>60.011924287343412</v>
          </cell>
        </row>
        <row r="137">
          <cell r="C137">
            <v>184697.05971460574</v>
          </cell>
          <cell r="D137">
            <v>14.624791212582014</v>
          </cell>
          <cell r="E137">
            <v>3016.0668045029197</v>
          </cell>
          <cell r="F137">
            <v>3.6586155654905816</v>
          </cell>
          <cell r="G137">
            <v>1259.6080346358999</v>
          </cell>
          <cell r="H137">
            <v>2.8170090830049448</v>
          </cell>
          <cell r="I137">
            <v>1756.45876986702</v>
          </cell>
          <cell r="J137">
            <v>4.6562007289979537</v>
          </cell>
          <cell r="M137">
            <v>1217.74875579696</v>
          </cell>
          <cell r="N137">
            <v>3.7315507909688281</v>
          </cell>
          <cell r="Q137">
            <v>761.72098362453994</v>
          </cell>
          <cell r="R137">
            <v>1.6062027417082136</v>
          </cell>
        </row>
        <row r="138">
          <cell r="C138">
            <v>40211.005561755199</v>
          </cell>
          <cell r="D138">
            <v>3.1840114926428313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Q138">
            <v>0</v>
          </cell>
          <cell r="R138">
            <v>0</v>
          </cell>
        </row>
        <row r="139">
          <cell r="C139">
            <v>4500.5401798414605</v>
          </cell>
          <cell r="D139">
            <v>0.35636441952959097</v>
          </cell>
          <cell r="E139">
            <v>290.74823924153998</v>
          </cell>
          <cell r="F139">
            <v>0.35268981182377784</v>
          </cell>
          <cell r="G139">
            <v>0</v>
          </cell>
          <cell r="H139">
            <v>0</v>
          </cell>
          <cell r="I139">
            <v>290.74823924153998</v>
          </cell>
          <cell r="J139">
            <v>0.77074519865548763</v>
          </cell>
          <cell r="M139">
            <v>0</v>
          </cell>
          <cell r="N139">
            <v>0</v>
          </cell>
          <cell r="Q139">
            <v>290.74823924153998</v>
          </cell>
          <cell r="R139">
            <v>0.61308619436272027</v>
          </cell>
        </row>
        <row r="146">
          <cell r="C146">
            <v>128196.23758634624</v>
          </cell>
          <cell r="E146">
            <v>121005.34611631905</v>
          </cell>
          <cell r="F146">
            <v>94.390715667311397</v>
          </cell>
          <cell r="G146">
            <v>7190.8914700270798</v>
          </cell>
          <cell r="H146">
            <v>5.6092843326885271</v>
          </cell>
          <cell r="I146">
            <v>0</v>
          </cell>
          <cell r="J146">
            <v>0</v>
          </cell>
        </row>
        <row r="147">
          <cell r="C147">
            <v>93248.158960191751</v>
          </cell>
          <cell r="E147">
            <v>89968.072966617096</v>
          </cell>
          <cell r="F147">
            <v>96.482412060301428</v>
          </cell>
          <cell r="G147">
            <v>2559.1879730087321</v>
          </cell>
          <cell r="H147">
            <v>2.7444916892152973</v>
          </cell>
          <cell r="I147">
            <v>720.89802056583994</v>
          </cell>
          <cell r="J147">
            <v>0.7730962504831822</v>
          </cell>
        </row>
        <row r="148">
          <cell r="C148">
            <v>286967.83030760515</v>
          </cell>
          <cell r="E148">
            <v>267514.07508077455</v>
          </cell>
          <cell r="F148">
            <v>93.220928211368559</v>
          </cell>
          <cell r="G148">
            <v>15962.055570734081</v>
          </cell>
          <cell r="H148">
            <v>5.5623153137493189</v>
          </cell>
          <cell r="I148">
            <v>3491.6996560980801</v>
          </cell>
          <cell r="J148">
            <v>1.2167564748826636</v>
          </cell>
        </row>
        <row r="149">
          <cell r="C149">
            <v>754491.6808317973</v>
          </cell>
          <cell r="E149">
            <v>666104.21610236901</v>
          </cell>
          <cell r="F149">
            <v>88.285163776493249</v>
          </cell>
          <cell r="G149">
            <v>77920.528116732821</v>
          </cell>
          <cell r="H149">
            <v>10.327552986512524</v>
          </cell>
          <cell r="I149">
            <v>10466.936612695448</v>
          </cell>
          <cell r="J149">
            <v>1.387283236994219</v>
          </cell>
        </row>
        <row r="151">
          <cell r="C151">
            <v>236686.39259643722</v>
          </cell>
          <cell r="E151">
            <v>197262.20415657642</v>
          </cell>
          <cell r="F151">
            <v>83.343280529404524</v>
          </cell>
          <cell r="G151">
            <v>35075.946322094082</v>
          </cell>
          <cell r="H151">
            <v>14.819587191858732</v>
          </cell>
          <cell r="I151">
            <v>4348.2421177668402</v>
          </cell>
          <cell r="J151">
            <v>1.8371322787367934</v>
          </cell>
        </row>
        <row r="152">
          <cell r="C152">
            <v>219834.93882494178</v>
          </cell>
          <cell r="E152">
            <v>195246.02573253468</v>
          </cell>
          <cell r="F152">
            <v>88.814829333390151</v>
          </cell>
          <cell r="G152">
            <v>22414.792033523881</v>
          </cell>
          <cell r="H152">
            <v>10.196191812518553</v>
          </cell>
          <cell r="I152">
            <v>2174.1210588834201</v>
          </cell>
          <cell r="J152">
            <v>0.98897885409139119</v>
          </cell>
        </row>
        <row r="153">
          <cell r="C153">
            <v>196025.28752083459</v>
          </cell>
          <cell r="E153">
            <v>174940.7314785622</v>
          </cell>
          <cell r="F153">
            <v>89.243961170044756</v>
          </cell>
          <cell r="G153">
            <v>18370.279625854841</v>
          </cell>
          <cell r="H153">
            <v>9.371382569150601</v>
          </cell>
          <cell r="I153">
            <v>2714.2764164176797</v>
          </cell>
          <cell r="J153">
            <v>1.3846562608047148</v>
          </cell>
        </row>
        <row r="154">
          <cell r="C154">
            <v>204064.98768185664</v>
          </cell>
          <cell r="E154">
            <v>185394.36301138098</v>
          </cell>
          <cell r="F154">
            <v>90.850647687008546</v>
          </cell>
          <cell r="G154">
            <v>16219.255001097297</v>
          </cell>
          <cell r="H154">
            <v>7.9480831990559775</v>
          </cell>
          <cell r="I154">
            <v>2451.3696693785801</v>
          </cell>
          <cell r="J154">
            <v>1.2012691139355753</v>
          </cell>
        </row>
        <row r="155">
          <cell r="C155">
            <v>202991.39843996865</v>
          </cell>
          <cell r="E155">
            <v>195592.08093245089</v>
          </cell>
          <cell r="F155">
            <v>96.354861553551999</v>
          </cell>
          <cell r="G155">
            <v>6859.1621499835546</v>
          </cell>
          <cell r="H155">
            <v>3.3790407882785432</v>
          </cell>
          <cell r="I155">
            <v>540.15535753426002</v>
          </cell>
          <cell r="J155">
            <v>0.26609765816949238</v>
          </cell>
        </row>
        <row r="156">
          <cell r="C156">
            <v>203300.90262189723</v>
          </cell>
          <cell r="E156">
            <v>196156.30495456964</v>
          </cell>
          <cell r="F156">
            <v>96.485702928424644</v>
          </cell>
          <cell r="G156">
            <v>4693.2279979490613</v>
          </cell>
          <cell r="H156">
            <v>2.3085131140207547</v>
          </cell>
          <cell r="I156">
            <v>2451.3696693785801</v>
          </cell>
          <cell r="J156">
            <v>1.2057839575546216</v>
          </cell>
        </row>
        <row r="158">
          <cell r="C158">
            <v>381263.93684090854</v>
          </cell>
          <cell r="E158">
            <v>330157.43312061363</v>
          </cell>
          <cell r="F158">
            <v>86.595505427616587</v>
          </cell>
          <cell r="G158">
            <v>45788.992779449676</v>
          </cell>
          <cell r="H158">
            <v>12.009788588674262</v>
          </cell>
          <cell r="I158">
            <v>5317.5109408451608</v>
          </cell>
          <cell r="J158">
            <v>1.3947059837091329</v>
          </cell>
        </row>
        <row r="159">
          <cell r="C159">
            <v>333002.32398712274</v>
          </cell>
          <cell r="E159">
            <v>303094.48123072786</v>
          </cell>
          <cell r="F159">
            <v>91.018728518678017</v>
          </cell>
          <cell r="G159">
            <v>26030.573383011288</v>
          </cell>
          <cell r="H159">
            <v>7.8169344499883717</v>
          </cell>
          <cell r="I159">
            <v>3877.2693733838396</v>
          </cell>
          <cell r="J159">
            <v>1.1643370313336836</v>
          </cell>
        </row>
        <row r="160">
          <cell r="C160">
            <v>263058.36031085131</v>
          </cell>
          <cell r="E160">
            <v>239777.18988432403</v>
          </cell>
          <cell r="F160">
            <v>91.14980782248611</v>
          </cell>
          <cell r="G160">
            <v>20026.738652575361</v>
          </cell>
          <cell r="H160">
            <v>7.6130401743970904</v>
          </cell>
          <cell r="I160">
            <v>3254.4317739519402</v>
          </cell>
          <cell r="J160">
            <v>1.2371520031168128</v>
          </cell>
        </row>
        <row r="161">
          <cell r="C161">
            <v>181238.1943522075</v>
          </cell>
          <cell r="E161">
            <v>171230.84007889018</v>
          </cell>
          <cell r="F161">
            <v>94.478341439514878</v>
          </cell>
          <cell r="G161">
            <v>8456.0708138659465</v>
          </cell>
          <cell r="H161">
            <v>4.6657222800581</v>
          </cell>
          <cell r="I161">
            <v>1551.28345945152</v>
          </cell>
          <cell r="J161">
            <v>0.85593628042709813</v>
          </cell>
        </row>
        <row r="162">
          <cell r="C162">
            <v>103594.31618342908</v>
          </cell>
          <cell r="E162">
            <v>99584.989940101819</v>
          </cell>
          <cell r="F162">
            <v>96.129781641467517</v>
          </cell>
          <cell r="G162">
            <v>3330.2875016004518</v>
          </cell>
          <cell r="H162">
            <v>3.2147395960447138</v>
          </cell>
          <cell r="I162">
            <v>679.03874172690007</v>
          </cell>
          <cell r="J162">
            <v>0.6554787624878583</v>
          </cell>
        </row>
        <row r="163">
          <cell r="C163">
            <v>746.77601141396008</v>
          </cell>
          <cell r="E163">
            <v>746.77601141396008</v>
          </cell>
          <cell r="F163">
            <v>100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5">
          <cell r="C165">
            <v>268695.88712935348</v>
          </cell>
          <cell r="E165">
            <v>229768.05544617525</v>
          </cell>
          <cell r="F165">
            <v>85.512308320358514</v>
          </cell>
          <cell r="G165">
            <v>35853.624414367681</v>
          </cell>
          <cell r="H165">
            <v>13.343570233774107</v>
          </cell>
          <cell r="I165">
            <v>3074.2072688104799</v>
          </cell>
          <cell r="J165">
            <v>1.1441214458673568</v>
          </cell>
        </row>
        <row r="166">
          <cell r="C166">
            <v>764799.41510038555</v>
          </cell>
          <cell r="E166">
            <v>694336.22659722937</v>
          </cell>
          <cell r="F166">
            <v>90.786709938329736</v>
          </cell>
          <cell r="G166">
            <v>59827.648463575737</v>
          </cell>
          <cell r="H166">
            <v>7.8226587628499846</v>
          </cell>
          <cell r="I166">
            <v>10635.54003958045</v>
          </cell>
          <cell r="J166">
            <v>1.3906312988202871</v>
          </cell>
        </row>
        <row r="167">
          <cell r="C167">
            <v>184697.05971460574</v>
          </cell>
          <cell r="E167">
            <v>176676.48684889474</v>
          </cell>
          <cell r="F167">
            <v>95.657444207230796</v>
          </cell>
          <cell r="G167">
            <v>7341.5341239836634</v>
          </cell>
          <cell r="H167">
            <v>3.9749057918560351</v>
          </cell>
          <cell r="I167">
            <v>679.03874172690007</v>
          </cell>
          <cell r="J167">
            <v>0.36765000091292849</v>
          </cell>
        </row>
        <row r="168">
          <cell r="C168">
            <v>40211.005561755199</v>
          </cell>
          <cell r="E168">
            <v>40211.005561755199</v>
          </cell>
          <cell r="F168">
            <v>100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C169">
            <v>4500.5401798414605</v>
          </cell>
          <cell r="E169">
            <v>3599.93581202428</v>
          </cell>
          <cell r="F169">
            <v>79.988971727191512</v>
          </cell>
          <cell r="G169">
            <v>609.85612857564001</v>
          </cell>
          <cell r="H169">
            <v>13.550731783426123</v>
          </cell>
          <cell r="I169">
            <v>290.74823924153998</v>
          </cell>
          <cell r="J169">
            <v>6.4602964893823502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XLIV Encuesta Permanente de Hogares de Propósitos Múltiples, mayo 2013.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oja1"/>
      <sheetName val="Hoja2"/>
    </sheetNames>
    <sheetDataSet>
      <sheetData sheetId="0">
        <row r="5">
          <cell r="C5">
            <v>59262.864184016667</v>
          </cell>
          <cell r="D5">
            <v>112574.64577214925</v>
          </cell>
          <cell r="E5">
            <v>65709.870329558282</v>
          </cell>
          <cell r="F5">
            <v>77116.111971670369</v>
          </cell>
          <cell r="G5">
            <v>26283.948131823119</v>
          </cell>
          <cell r="H5">
            <v>109103.18092454992</v>
          </cell>
          <cell r="I5">
            <v>47112.73721741901</v>
          </cell>
          <cell r="J5">
            <v>39425.922197734777</v>
          </cell>
        </row>
        <row r="6">
          <cell r="C6">
            <v>41884.174994875262</v>
          </cell>
          <cell r="D6">
            <v>82074.239641420936</v>
          </cell>
          <cell r="E6">
            <v>41127.232073281135</v>
          </cell>
          <cell r="F6">
            <v>42893.432223667412</v>
          </cell>
          <cell r="G6">
            <v>13156.388875326567</v>
          </cell>
          <cell r="H6">
            <v>77929.076023167247</v>
          </cell>
          <cell r="I6">
            <v>25447.700125974181</v>
          </cell>
          <cell r="J6">
            <v>15499.307442165538</v>
          </cell>
        </row>
        <row r="7">
          <cell r="C7">
            <v>132086.00984782324</v>
          </cell>
          <cell r="D7">
            <v>243870.28026662444</v>
          </cell>
          <cell r="E7">
            <v>163461.42532904856</v>
          </cell>
          <cell r="F7">
            <v>155430.51612002269</v>
          </cell>
          <cell r="G7">
            <v>50380.237895129452</v>
          </cell>
          <cell r="H7">
            <v>229155.26028735342</v>
          </cell>
          <cell r="I7">
            <v>103853.1240570879</v>
          </cell>
          <cell r="J7">
            <v>68088.143293912624</v>
          </cell>
        </row>
        <row r="8">
          <cell r="C8">
            <v>306448.64416058356</v>
          </cell>
          <cell r="D8">
            <v>647205.58055166889</v>
          </cell>
          <cell r="E8">
            <v>458219.22504466766</v>
          </cell>
          <cell r="F8">
            <v>405303.0455027073</v>
          </cell>
          <cell r="G8">
            <v>100308.14253833143</v>
          </cell>
          <cell r="H8">
            <v>585857.70207170385</v>
          </cell>
          <cell r="I8">
            <v>127056.98054855315</v>
          </cell>
          <cell r="J8">
            <v>61347.878479965024</v>
          </cell>
        </row>
        <row r="10">
          <cell r="C10">
            <v>28515.604105279799</v>
          </cell>
          <cell r="D10">
            <v>56783.246435731431</v>
          </cell>
          <cell r="E10">
            <v>33970.763151507257</v>
          </cell>
          <cell r="F10">
            <v>35706.495575306923</v>
          </cell>
          <cell r="G10">
            <v>13389.93584074008</v>
          </cell>
          <cell r="H10">
            <v>55295.475786760289</v>
          </cell>
          <cell r="I10">
            <v>23804.330383537919</v>
          </cell>
          <cell r="J10">
            <v>14381.78294005416</v>
          </cell>
        </row>
        <row r="11">
          <cell r="C11">
            <v>20978.132398465943</v>
          </cell>
          <cell r="D11">
            <v>40081.929943460687</v>
          </cell>
          <cell r="E11">
            <v>20942.087497437653</v>
          </cell>
          <cell r="F11">
            <v>23068.736658106896</v>
          </cell>
          <cell r="G11">
            <v>6848.5311953754854</v>
          </cell>
          <cell r="H11">
            <v>38640.133902329027</v>
          </cell>
          <cell r="I11">
            <v>12471.535755789022</v>
          </cell>
          <cell r="J11">
            <v>6848.5311953754854</v>
          </cell>
        </row>
        <row r="12">
          <cell r="C12">
            <v>63349.408046350989</v>
          </cell>
          <cell r="D12">
            <v>115375.73292221132</v>
          </cell>
          <cell r="E12">
            <v>82404.111883914447</v>
          </cell>
          <cell r="F12">
            <v>76867.273857816181</v>
          </cell>
          <cell r="G12">
            <v>23194.862001222911</v>
          </cell>
          <cell r="H12">
            <v>106646.48378196631</v>
          </cell>
          <cell r="I12">
            <v>50729.407860739251</v>
          </cell>
          <cell r="J12">
            <v>29679.447076833585</v>
          </cell>
        </row>
        <row r="13">
          <cell r="C13">
            <v>152933.57384105024</v>
          </cell>
          <cell r="D13">
            <v>339593.94343411917</v>
          </cell>
          <cell r="E13">
            <v>225039.13717295227</v>
          </cell>
          <cell r="F13">
            <v>193347.57909562436</v>
          </cell>
          <cell r="G13">
            <v>50880.941867269568</v>
          </cell>
          <cell r="H13">
            <v>304994.90296437585</v>
          </cell>
          <cell r="I13">
            <v>61347.878479965024</v>
          </cell>
          <cell r="J13">
            <v>26748.838010221712</v>
          </cell>
        </row>
        <row r="15">
          <cell r="C15">
            <v>30747.260078736479</v>
          </cell>
          <cell r="D15">
            <v>55791.399336417337</v>
          </cell>
          <cell r="E15">
            <v>31739.107178050559</v>
          </cell>
          <cell r="F15">
            <v>41409.616396362966</v>
          </cell>
          <cell r="G15">
            <v>12894.01229108304</v>
          </cell>
          <cell r="H15">
            <v>53807.705137789148</v>
          </cell>
          <cell r="I15">
            <v>23308.406833880879</v>
          </cell>
          <cell r="J15">
            <v>25044.139257680519</v>
          </cell>
        </row>
        <row r="16">
          <cell r="C16">
            <v>20906.042596409363</v>
          </cell>
          <cell r="D16">
            <v>41992.309697960125</v>
          </cell>
          <cell r="E16">
            <v>20185.144575843518</v>
          </cell>
          <cell r="F16">
            <v>19824.695565560596</v>
          </cell>
          <cell r="G16">
            <v>6307.8576799511047</v>
          </cell>
          <cell r="H16">
            <v>39288.942120838263</v>
          </cell>
          <cell r="I16">
            <v>12976.164370185108</v>
          </cell>
          <cell r="J16">
            <v>8650.7762467900848</v>
          </cell>
        </row>
        <row r="17">
          <cell r="C17">
            <v>68736.601801473691</v>
          </cell>
          <cell r="D17">
            <v>128494.5473444081</v>
          </cell>
          <cell r="E17">
            <v>81057.313445133783</v>
          </cell>
          <cell r="F17">
            <v>78563.242262206637</v>
          </cell>
          <cell r="G17">
            <v>27185.375893906403</v>
          </cell>
          <cell r="H17">
            <v>122508.77650538295</v>
          </cell>
          <cell r="I17">
            <v>53123.716196349393</v>
          </cell>
          <cell r="J17">
            <v>38408.696217078803</v>
          </cell>
        </row>
        <row r="18">
          <cell r="C18">
            <v>153515.07031953332</v>
          </cell>
          <cell r="D18">
            <v>307611.63711754972</v>
          </cell>
          <cell r="E18">
            <v>233180.0878717154</v>
          </cell>
          <cell r="F18">
            <v>211955.46640708295</v>
          </cell>
          <cell r="G18">
            <v>49427.200671061866</v>
          </cell>
          <cell r="H18">
            <v>280862.799107328</v>
          </cell>
          <cell r="I18">
            <v>65709.102068588123</v>
          </cell>
          <cell r="J18">
            <v>34599.040469743304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6"/>
  <dimension ref="A1"/>
  <sheetViews>
    <sheetView tabSelected="1" workbookViewId="0">
      <selection activeCell="J29" sqref="J29"/>
    </sheetView>
  </sheetViews>
  <sheetFormatPr baseColWidth="10" defaultRowHeight="12.75"/>
  <sheetData/>
  <phoneticPr fontId="5" type="noConversion"/>
  <printOptions horizontalCentered="1" verticalCentered="1"/>
  <pageMargins left="1.3474015748031496" right="0.78740157480314965" top="0.98425196850393704" bottom="0.98425196850393704" header="0" footer="0"/>
  <pageSetup paperSize="9" scale="90" orientation="landscape" r:id="rId1"/>
  <headerFooter alignWithMargins="0"/>
  <colBreaks count="1" manualBreakCount="1">
    <brk id="12" max="1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:G41"/>
  <sheetViews>
    <sheetView zoomScaleSheetLayoutView="100" workbookViewId="0">
      <selection activeCell="I8" sqref="I8"/>
    </sheetView>
  </sheetViews>
  <sheetFormatPr baseColWidth="10" defaultRowHeight="12.75"/>
  <cols>
    <col min="1" max="1" width="26.5703125" customWidth="1"/>
    <col min="2" max="2" width="12" bestFit="1" customWidth="1"/>
    <col min="3" max="3" width="9.5703125" customWidth="1"/>
    <col min="4" max="4" width="12" bestFit="1" customWidth="1"/>
    <col min="5" max="5" width="7.42578125" customWidth="1"/>
    <col min="6" max="6" width="12" bestFit="1" customWidth="1"/>
    <col min="7" max="7" width="10.140625" customWidth="1"/>
  </cols>
  <sheetData>
    <row r="1" spans="1:7" ht="24.75" customHeight="1">
      <c r="A1" s="74" t="s">
        <v>60</v>
      </c>
      <c r="B1" s="74"/>
      <c r="C1" s="74"/>
      <c r="D1" s="74"/>
      <c r="E1" s="74"/>
      <c r="F1" s="74"/>
      <c r="G1" s="74"/>
    </row>
    <row r="2" spans="1:7">
      <c r="A2" s="3"/>
      <c r="B2" s="3"/>
      <c r="C2" s="3"/>
      <c r="D2" s="3"/>
      <c r="E2" s="3"/>
      <c r="F2" s="3"/>
      <c r="G2" s="3"/>
    </row>
    <row r="3" spans="1:7">
      <c r="A3" s="73" t="s">
        <v>35</v>
      </c>
      <c r="B3" s="72" t="s">
        <v>1</v>
      </c>
      <c r="C3" s="72"/>
      <c r="D3" s="72" t="s">
        <v>6</v>
      </c>
      <c r="E3" s="72"/>
      <c r="F3" s="72" t="s">
        <v>3</v>
      </c>
      <c r="G3" s="72"/>
    </row>
    <row r="4" spans="1:7">
      <c r="A4" s="73"/>
      <c r="B4" s="5" t="s">
        <v>4</v>
      </c>
      <c r="C4" s="5" t="s">
        <v>5</v>
      </c>
      <c r="D4" s="5" t="s">
        <v>4</v>
      </c>
      <c r="E4" s="5" t="s">
        <v>5</v>
      </c>
      <c r="F4" s="5" t="s">
        <v>4</v>
      </c>
      <c r="G4" s="5" t="s">
        <v>5</v>
      </c>
    </row>
    <row r="5" spans="1:7" ht="7.5" customHeight="1">
      <c r="A5" s="6"/>
      <c r="B5" s="3"/>
      <c r="C5" s="3"/>
      <c r="D5" s="3"/>
      <c r="E5" s="3"/>
      <c r="F5" s="3"/>
      <c r="G5" s="3"/>
    </row>
    <row r="6" spans="1:7">
      <c r="A6" s="3" t="s">
        <v>62</v>
      </c>
      <c r="B6" s="7">
        <f>[1]Sheet!D7</f>
        <v>14.53555745223246</v>
      </c>
      <c r="C6" s="7">
        <f>[1]Sheet!E7</f>
        <v>7.5458958536447076</v>
      </c>
      <c r="D6" s="7">
        <f>[1]Sheet!G7</f>
        <v>14.33159859045357</v>
      </c>
      <c r="E6" s="7">
        <f>[1]Sheet!H7</f>
        <v>7.3257318608360862</v>
      </c>
      <c r="F6" s="7">
        <f>[1]Sheet!J7</f>
        <v>14.7152602665836</v>
      </c>
      <c r="G6" s="7">
        <f>[1]Sheet!K7</f>
        <v>7.7408203853219097</v>
      </c>
    </row>
    <row r="7" spans="1:7" ht="7.5" customHeight="1">
      <c r="A7" s="3"/>
      <c r="B7" s="7"/>
      <c r="C7" s="7"/>
      <c r="D7" s="7"/>
      <c r="E7" s="7"/>
      <c r="F7" s="7"/>
      <c r="G7" s="7"/>
    </row>
    <row r="8" spans="1:7">
      <c r="A8" s="3" t="s">
        <v>31</v>
      </c>
      <c r="B8" s="7"/>
      <c r="C8" s="7"/>
      <c r="D8" s="7"/>
      <c r="E8" s="7"/>
      <c r="F8" s="7"/>
      <c r="G8" s="7"/>
    </row>
    <row r="9" spans="1:7">
      <c r="A9" s="58" t="s">
        <v>43</v>
      </c>
      <c r="B9" s="8">
        <f>[1]Sheet!D8</f>
        <v>7.5073213251139439</v>
      </c>
      <c r="C9" s="8">
        <f>[1]Sheet!E8</f>
        <v>8.8564708680354265</v>
      </c>
      <c r="D9" s="8">
        <f>[1]Sheet!G8</f>
        <v>6.5513424307500507</v>
      </c>
      <c r="E9" s="8">
        <f>[1]Sheet!H8</f>
        <v>8.7790493662281666</v>
      </c>
      <c r="F9" s="8">
        <f>[1]Sheet!J8</f>
        <v>8.2685261062757558</v>
      </c>
      <c r="G9" s="8">
        <f>[1]Sheet!K8</f>
        <v>8.9193846956786125</v>
      </c>
    </row>
    <row r="10" spans="1:7">
      <c r="A10" s="59" t="s">
        <v>34</v>
      </c>
      <c r="B10" s="8">
        <f>[1]Sheet!D9</f>
        <v>4.8877958807258146</v>
      </c>
      <c r="C10" s="8">
        <f>[1]Sheet!E9</f>
        <v>9.8545101842870633</v>
      </c>
      <c r="D10" s="8">
        <f>[1]Sheet!G9</f>
        <v>3.6195883605394479</v>
      </c>
      <c r="E10" s="8">
        <f>[1]Sheet!H9</f>
        <v>9.8414096916299769</v>
      </c>
      <c r="F10" s="8">
        <f>[1]Sheet!J9</f>
        <v>5.8568329718006478</v>
      </c>
      <c r="G10" s="8">
        <f>[1]Sheet!K9</f>
        <v>9.86481802426343</v>
      </c>
    </row>
    <row r="11" spans="1:7">
      <c r="A11" s="59" t="s">
        <v>28</v>
      </c>
      <c r="B11" s="8">
        <f>[1]Sheet!D10</f>
        <v>4.7926477289991816</v>
      </c>
      <c r="C11" s="8">
        <f>[1]Sheet!E10</f>
        <v>9.0573684634598379</v>
      </c>
      <c r="D11" s="8">
        <f>[1]Sheet!G10</f>
        <v>3.8954293628808263</v>
      </c>
      <c r="E11" s="8">
        <f>[1]Sheet!H10</f>
        <v>9.0663515724413912</v>
      </c>
      <c r="F11" s="8">
        <f>[1]Sheet!J10</f>
        <v>5.4939106901216919</v>
      </c>
      <c r="G11" s="8">
        <f>[1]Sheet!K10</f>
        <v>9.0502170767004273</v>
      </c>
    </row>
    <row r="12" spans="1:7">
      <c r="A12" s="59" t="s">
        <v>29</v>
      </c>
      <c r="B12" s="8">
        <f>[1]Sheet!D11</f>
        <v>9.7193836171929391</v>
      </c>
      <c r="C12" s="8">
        <f>[1]Sheet!E11</f>
        <v>8.2424350940018094</v>
      </c>
      <c r="D12" s="8">
        <f>[1]Sheet!G11</f>
        <v>8.8307381776239051</v>
      </c>
      <c r="E12" s="8">
        <f>[1]Sheet!H11</f>
        <v>8.1220934815164991</v>
      </c>
      <c r="F12" s="8">
        <f>[1]Sheet!J11</f>
        <v>10.446528637998753</v>
      </c>
      <c r="G12" s="8">
        <f>[1]Sheet!K11</f>
        <v>8.3426302664391674</v>
      </c>
    </row>
    <row r="13" spans="1:7">
      <c r="A13" s="58" t="s">
        <v>30</v>
      </c>
      <c r="B13" s="8">
        <f>[1]Sheet!D12</f>
        <v>21.531984803367902</v>
      </c>
      <c r="C13" s="8">
        <f>[1]Sheet!E12</f>
        <v>6.0470603239382799</v>
      </c>
      <c r="D13" s="8">
        <f>[1]Sheet!G12</f>
        <v>21.29032258064516</v>
      </c>
      <c r="E13" s="8">
        <f>[1]Sheet!H12</f>
        <v>5.8171959721146465</v>
      </c>
      <c r="F13" s="8">
        <f>[1]Sheet!J12</f>
        <v>21.767328739359545</v>
      </c>
      <c r="G13" s="8">
        <f>[1]Sheet!K12</f>
        <v>6.2714213709677402</v>
      </c>
    </row>
    <row r="14" spans="1:7">
      <c r="A14" s="9"/>
      <c r="B14" s="8"/>
      <c r="C14" s="8"/>
      <c r="D14" s="8"/>
      <c r="E14" s="8"/>
      <c r="F14" s="8"/>
      <c r="G14" s="8"/>
    </row>
    <row r="15" spans="1:7">
      <c r="A15" s="3" t="s">
        <v>63</v>
      </c>
      <c r="B15" s="8"/>
      <c r="C15" s="8"/>
      <c r="D15" s="8"/>
      <c r="E15" s="8"/>
      <c r="F15" s="8"/>
      <c r="G15" s="8"/>
    </row>
    <row r="16" spans="1:7">
      <c r="A16" s="58" t="s">
        <v>64</v>
      </c>
      <c r="B16" s="8">
        <f>[1]Sheet!D13</f>
        <v>27.6220480973974</v>
      </c>
      <c r="C16" s="8">
        <f>[1]Sheet!E13</f>
        <v>5.5044647716018593</v>
      </c>
      <c r="D16" s="8">
        <f>[1]Sheet!G13</f>
        <v>27.432077748624316</v>
      </c>
      <c r="E16" s="8">
        <f>[1]Sheet!H13</f>
        <v>5.3890910164027028</v>
      </c>
      <c r="F16" s="8">
        <f>[1]Sheet!J13</f>
        <v>27.799921877150197</v>
      </c>
      <c r="G16" s="8">
        <f>[1]Sheet!K13</f>
        <v>5.6138169275815173</v>
      </c>
    </row>
    <row r="17" spans="1:7">
      <c r="A17" s="58" t="s">
        <v>65</v>
      </c>
      <c r="B17" s="8">
        <f>[1]Sheet!D14</f>
        <v>19.343329245434443</v>
      </c>
      <c r="C17" s="8">
        <f>[1]Sheet!E14</f>
        <v>6.1685554527371194</v>
      </c>
      <c r="D17" s="8">
        <f>[1]Sheet!G14</f>
        <v>18.484276076303377</v>
      </c>
      <c r="E17" s="8">
        <f>[1]Sheet!H14</f>
        <v>5.8365445197506771</v>
      </c>
      <c r="F17" s="8">
        <f>[1]Sheet!J14</f>
        <v>20.08498058163584</v>
      </c>
      <c r="G17" s="8">
        <f>[1]Sheet!K14</f>
        <v>6.4604284370681562</v>
      </c>
    </row>
    <row r="18" spans="1:7">
      <c r="A18" s="58" t="s">
        <v>66</v>
      </c>
      <c r="B18" s="8">
        <f>[1]Sheet!D15</f>
        <v>14.191213714636332</v>
      </c>
      <c r="C18" s="8">
        <f>[1]Sheet!E15</f>
        <v>6.9277947510955844</v>
      </c>
      <c r="D18" s="8">
        <f>[1]Sheet!G15</f>
        <v>14.391386173765957</v>
      </c>
      <c r="E18" s="8">
        <f>[1]Sheet!H15</f>
        <v>6.7036522316564993</v>
      </c>
      <c r="F18" s="8">
        <f>[1]Sheet!J15</f>
        <v>14.022698496210642</v>
      </c>
      <c r="G18" s="8">
        <f>[1]Sheet!K15</f>
        <v>7.1147132403628843</v>
      </c>
    </row>
    <row r="19" spans="1:7">
      <c r="A19" s="58" t="s">
        <v>67</v>
      </c>
      <c r="B19" s="8">
        <f>[1]Sheet!D16</f>
        <v>8.5534515226171237</v>
      </c>
      <c r="C19" s="8">
        <f>[1]Sheet!E16</f>
        <v>7.9914575159237051</v>
      </c>
      <c r="D19" s="8">
        <f>[1]Sheet!G16</f>
        <v>8.7293608628302142</v>
      </c>
      <c r="E19" s="8">
        <f>[1]Sheet!H16</f>
        <v>7.7729171314710479</v>
      </c>
      <c r="F19" s="8">
        <f>[1]Sheet!J16</f>
        <v>8.3989456466915176</v>
      </c>
      <c r="G19" s="8">
        <f>[1]Sheet!K16</f>
        <v>8.1828337967979525</v>
      </c>
    </row>
    <row r="20" spans="1:7">
      <c r="A20" s="58" t="s">
        <v>68</v>
      </c>
      <c r="B20" s="8">
        <f>[1]Sheet!D17</f>
        <v>3.0406866788303928</v>
      </c>
      <c r="C20" s="8">
        <f>[1]Sheet!E17</f>
        <v>10.467001844411657</v>
      </c>
      <c r="D20" s="8">
        <f>[1]Sheet!G17</f>
        <v>2.4025591779267055</v>
      </c>
      <c r="E20" s="8">
        <f>[1]Sheet!H17</f>
        <v>10.275934265162785</v>
      </c>
      <c r="F20" s="8">
        <f>[1]Sheet!J17</f>
        <v>3.6076472100344663</v>
      </c>
      <c r="G20" s="8">
        <f>[1]Sheet!K17</f>
        <v>10.63903639801506</v>
      </c>
    </row>
    <row r="21" spans="1:7">
      <c r="A21" s="58" t="s">
        <v>69</v>
      </c>
      <c r="B21" s="8">
        <f>[1]Sheet!D18</f>
        <v>6.7113670129797418</v>
      </c>
      <c r="C21" s="8">
        <f>[1]Sheet!E18</f>
        <v>9.9874680456886686</v>
      </c>
      <c r="D21" s="8">
        <f>[1]Sheet!G18</f>
        <v>4.0858752832718173</v>
      </c>
      <c r="E21" s="8">
        <f>[1]Sheet!H18</f>
        <v>9.6128301562250247</v>
      </c>
      <c r="F21" s="8">
        <f>[1]Sheet!J18</f>
        <v>9.1255784905944335</v>
      </c>
      <c r="G21" s="8">
        <f>[1]Sheet!K18</f>
        <v>10.33611099955537</v>
      </c>
    </row>
    <row r="22" spans="1:7">
      <c r="A22" s="9"/>
      <c r="B22" s="8"/>
      <c r="C22" s="8"/>
      <c r="D22" s="8"/>
      <c r="E22" s="8"/>
      <c r="F22" s="8"/>
      <c r="G22" s="8"/>
    </row>
    <row r="23" spans="1:7">
      <c r="A23" s="3" t="s">
        <v>7</v>
      </c>
      <c r="B23" s="8"/>
      <c r="C23" s="8"/>
      <c r="D23" s="8"/>
      <c r="E23" s="8"/>
      <c r="F23" s="8"/>
      <c r="G23" s="8"/>
    </row>
    <row r="24" spans="1:7">
      <c r="A24" s="58" t="s">
        <v>70</v>
      </c>
      <c r="B24" s="8">
        <f>[1]Sheet!D19</f>
        <v>4.4260317249650196</v>
      </c>
      <c r="C24" s="8">
        <f>[1]Sheet!E19</f>
        <v>7.7081733390992477</v>
      </c>
      <c r="D24" s="8">
        <f>[1]Sheet!G19</f>
        <v>5.4994188713268777</v>
      </c>
      <c r="E24" s="8">
        <f>[1]Sheet!H19</f>
        <v>7.4113697877984785</v>
      </c>
      <c r="F24" s="8">
        <f>[1]Sheet!J19</f>
        <v>3.3507915968252453</v>
      </c>
      <c r="G24" s="8">
        <f>[1]Sheet!K19</f>
        <v>8.0010466804761258</v>
      </c>
    </row>
    <row r="25" spans="1:7">
      <c r="A25" s="58" t="s">
        <v>71</v>
      </c>
      <c r="B25" s="8">
        <f>[1]Sheet!D20</f>
        <v>5.3908109913353526</v>
      </c>
      <c r="C25" s="8">
        <f>[1]Sheet!E20</f>
        <v>9.0675835350077065</v>
      </c>
      <c r="D25" s="8">
        <f>[1]Sheet!G20</f>
        <v>6.7284613855026487</v>
      </c>
      <c r="E25" s="8">
        <f>[1]Sheet!H20</f>
        <v>8.5750579739178985</v>
      </c>
      <c r="F25" s="8">
        <f>[1]Sheet!J20</f>
        <v>4.0209640400717142</v>
      </c>
      <c r="G25" s="8">
        <f>[1]Sheet!K20</f>
        <v>9.5623451142591129</v>
      </c>
    </row>
    <row r="26" spans="1:7">
      <c r="A26" s="58" t="s">
        <v>72</v>
      </c>
      <c r="B26" s="8">
        <f>[1]Sheet!D21</f>
        <v>8.3956467564486079</v>
      </c>
      <c r="C26" s="8">
        <f>[1]Sheet!E21</f>
        <v>8.4399115886213352</v>
      </c>
      <c r="D26" s="8">
        <f>[1]Sheet!G21</f>
        <v>10.426048614795299</v>
      </c>
      <c r="E26" s="8">
        <f>[1]Sheet!H21</f>
        <v>8.1844148603574798</v>
      </c>
      <c r="F26" s="8">
        <f>[1]Sheet!J21</f>
        <v>6.6091382056094483</v>
      </c>
      <c r="G26" s="8">
        <f>[1]Sheet!K21</f>
        <v>8.6552531732217179</v>
      </c>
    </row>
    <row r="27" spans="1:7">
      <c r="A27" s="58" t="s">
        <v>73</v>
      </c>
      <c r="B27" s="8">
        <f>[1]Sheet!D22</f>
        <v>10.642676308867676</v>
      </c>
      <c r="C27" s="8">
        <f>[1]Sheet!E22</f>
        <v>7.8711979750804915</v>
      </c>
      <c r="D27" s="8">
        <f>[1]Sheet!G22</f>
        <v>11.286111792557323</v>
      </c>
      <c r="E27" s="8">
        <f>[1]Sheet!H22</f>
        <v>7.7120777181078912</v>
      </c>
      <c r="F27" s="8">
        <f>[1]Sheet!J22</f>
        <v>10.12682979872563</v>
      </c>
      <c r="G27" s="8">
        <f>[1]Sheet!K22</f>
        <v>7.9970508834936371</v>
      </c>
    </row>
    <row r="28" spans="1:7">
      <c r="A28" s="58" t="s">
        <v>74</v>
      </c>
      <c r="B28" s="8">
        <f>[1]Sheet!D23</f>
        <v>14.169286593109392</v>
      </c>
      <c r="C28" s="8">
        <f>[1]Sheet!E23</f>
        <v>7.0746070995344512</v>
      </c>
      <c r="D28" s="8">
        <f>[1]Sheet!G23</f>
        <v>15.28107971491367</v>
      </c>
      <c r="E28" s="8">
        <f>[1]Sheet!H23</f>
        <v>6.7595838583695853</v>
      </c>
      <c r="F28" s="8">
        <f>[1]Sheet!J23</f>
        <v>13.319350600949827</v>
      </c>
      <c r="G28" s="8">
        <f>[1]Sheet!K23</f>
        <v>7.3119780427056753</v>
      </c>
    </row>
    <row r="29" spans="1:7">
      <c r="A29" s="58" t="s">
        <v>75</v>
      </c>
      <c r="B29" s="8">
        <f>[1]Sheet!D24</f>
        <v>19.560149404991016</v>
      </c>
      <c r="C29" s="8">
        <f>[1]Sheet!E24</f>
        <v>6.5715865467638555</v>
      </c>
      <c r="D29" s="8">
        <f>[1]Sheet!G24</f>
        <v>18.010886099798462</v>
      </c>
      <c r="E29" s="8">
        <f>[1]Sheet!H24</f>
        <v>6.5125800728319057</v>
      </c>
      <c r="F29" s="8">
        <f>[1]Sheet!J24</f>
        <v>20.834670963683347</v>
      </c>
      <c r="G29" s="8">
        <f>[1]Sheet!K24</f>
        <v>6.6216582949137113</v>
      </c>
    </row>
    <row r="30" spans="1:7">
      <c r="A30" s="58" t="s">
        <v>76</v>
      </c>
      <c r="B30" s="8">
        <f>[1]Sheet!D25</f>
        <v>37.881684869698361</v>
      </c>
      <c r="C30" s="8">
        <f>[1]Sheet!E25</f>
        <v>5.394501834570824</v>
      </c>
      <c r="D30" s="8">
        <f>[1]Sheet!G25</f>
        <v>34.270010579067694</v>
      </c>
      <c r="E30" s="8">
        <f>[1]Sheet!H25</f>
        <v>5.4808613058505564</v>
      </c>
      <c r="F30" s="8">
        <f>[1]Sheet!J25</f>
        <v>40.992099893626538</v>
      </c>
      <c r="G30" s="8">
        <f>[1]Sheet!K25</f>
        <v>5.313698847920616</v>
      </c>
    </row>
    <row r="31" spans="1:7">
      <c r="A31" s="9"/>
      <c r="B31" s="8"/>
      <c r="C31" s="8"/>
      <c r="D31" s="8"/>
      <c r="E31" s="8"/>
      <c r="F31" s="8"/>
      <c r="G31" s="8"/>
    </row>
    <row r="32" spans="1:7">
      <c r="A32" s="3" t="s">
        <v>77</v>
      </c>
      <c r="B32" s="8"/>
      <c r="C32" s="8"/>
      <c r="D32" s="8"/>
      <c r="E32" s="8"/>
      <c r="F32" s="8"/>
      <c r="G32" s="8"/>
    </row>
    <row r="33" spans="1:7">
      <c r="A33" s="60" t="s">
        <v>78</v>
      </c>
      <c r="B33" s="7">
        <f>[1]Sheet!D26</f>
        <v>8.3453785752346796</v>
      </c>
      <c r="C33" s="7">
        <f>[1]Sheet!E26</f>
        <v>8.634950092914945</v>
      </c>
      <c r="D33" s="7">
        <f>[1]Sheet!G26</f>
        <v>10.341019160990374</v>
      </c>
      <c r="E33" s="7">
        <f>[1]Sheet!H26</f>
        <v>7.7817754176251119</v>
      </c>
      <c r="F33" s="7">
        <f>[1]Sheet!J26</f>
        <v>4.4982355799021008</v>
      </c>
      <c r="G33" s="7">
        <f>[1]Sheet!K26</f>
        <v>10.201732762943514</v>
      </c>
    </row>
    <row r="34" spans="1:7">
      <c r="A34" s="59" t="s">
        <v>79</v>
      </c>
      <c r="B34" s="8">
        <f>[1]Sheet!D27</f>
        <v>1.5289808210667182</v>
      </c>
      <c r="C34" s="8">
        <f>[1]Sheet!E27</f>
        <v>12.570667895469848</v>
      </c>
      <c r="D34" s="8">
        <f>[1]Sheet!G27</f>
        <v>2.5747518938593772</v>
      </c>
      <c r="E34" s="8">
        <f>[1]Sheet!H27</f>
        <v>11.720859654250182</v>
      </c>
      <c r="F34" s="8">
        <f>[1]Sheet!J27</f>
        <v>0.71803912002754511</v>
      </c>
      <c r="G34" s="8">
        <f>[1]Sheet!K27</f>
        <v>13.225406298753493</v>
      </c>
    </row>
    <row r="35" spans="1:7">
      <c r="A35" s="59" t="s">
        <v>80</v>
      </c>
      <c r="B35" s="8">
        <f>[1]Sheet!D28</f>
        <v>9.3332214259132673</v>
      </c>
      <c r="C35" s="8">
        <f>[1]Sheet!E28</f>
        <v>8.133931137158541</v>
      </c>
      <c r="D35" s="8">
        <f>[1]Sheet!G28</f>
        <v>10.999238027884209</v>
      </c>
      <c r="E35" s="8">
        <f>[1]Sheet!H28</f>
        <v>7.395258403913938</v>
      </c>
      <c r="F35" s="8">
        <f>[1]Sheet!J28</f>
        <v>4.6314508946709809</v>
      </c>
      <c r="G35" s="8">
        <f>[1]Sheet!K28</f>
        <v>10.111323028569203</v>
      </c>
    </row>
    <row r="36" spans="1:7">
      <c r="A36" s="59" t="s">
        <v>81</v>
      </c>
      <c r="B36" s="8">
        <f>[1]Sheet!D29</f>
        <v>9.2685973275054891</v>
      </c>
      <c r="C36" s="8">
        <f>[1]Sheet!E29</f>
        <v>6.5139046350148453</v>
      </c>
      <c r="D36" s="8">
        <f>[1]Sheet!G29</f>
        <v>20.4072209983368</v>
      </c>
      <c r="E36" s="8">
        <f>[1]Sheet!H29</f>
        <v>6.056644532644385</v>
      </c>
      <c r="F36" s="8">
        <f>[1]Sheet!J29</f>
        <v>8.6452969395587882</v>
      </c>
      <c r="G36" s="8">
        <f>[1]Sheet!K29</f>
        <v>6.5361389208515126</v>
      </c>
    </row>
    <row r="37" spans="1:7">
      <c r="A37" s="10" t="s">
        <v>82</v>
      </c>
      <c r="B37" s="11">
        <f>[1]Sheet!D30</f>
        <v>18.752333468188372</v>
      </c>
      <c r="C37" s="11">
        <f>[1]Sheet!E30</f>
        <v>6.2647552423393398</v>
      </c>
      <c r="D37" s="11">
        <f>[1]Sheet!G30</f>
        <v>19.692032294914551</v>
      </c>
      <c r="E37" s="11">
        <f>[1]Sheet!H30</f>
        <v>6.0903770908593087</v>
      </c>
      <c r="F37" s="11">
        <f>[1]Sheet!J30</f>
        <v>17.240751954767564</v>
      </c>
      <c r="G37" s="11">
        <f>[1]Sheet!K30</f>
        <v>6.538125851293958</v>
      </c>
    </row>
    <row r="38" spans="1:7">
      <c r="A38" s="10" t="s">
        <v>83</v>
      </c>
      <c r="B38" s="11">
        <f>[1]Sheet!D31</f>
        <v>8.4635773271423655</v>
      </c>
      <c r="C38" s="11">
        <f>[1]Sheet!E31</f>
        <v>7.6849730174302922</v>
      </c>
      <c r="D38" s="11">
        <f>[1]Sheet!G31</f>
        <v>10.449713718108411</v>
      </c>
      <c r="E38" s="11">
        <f>[1]Sheet!H31</f>
        <v>7.2476006207390249</v>
      </c>
      <c r="F38" s="11">
        <f>[1]Sheet!J31</f>
        <v>5.6903809119462263</v>
      </c>
      <c r="G38" s="11">
        <f>[1]Sheet!K31</f>
        <v>8.2802282745941547</v>
      </c>
    </row>
    <row r="39" spans="1:7">
      <c r="A39" s="12" t="s">
        <v>84</v>
      </c>
      <c r="B39" s="13">
        <f>[1]Sheet!D32</f>
        <v>17.322298218461565</v>
      </c>
      <c r="C39" s="13">
        <f>[1]Sheet!E32</f>
        <v>7.4787971646336215</v>
      </c>
      <c r="D39" s="13">
        <f>[1]Sheet!G32</f>
        <v>14.759026743018312</v>
      </c>
      <c r="E39" s="13">
        <f>[1]Sheet!H32</f>
        <v>8.5442366952614091</v>
      </c>
      <c r="F39" s="13">
        <f>[1]Sheet!J32</f>
        <v>18.014736867285865</v>
      </c>
      <c r="G39" s="13">
        <f>[1]Sheet!K32</f>
        <v>7.1834218222403887</v>
      </c>
    </row>
    <row r="40" spans="1:7">
      <c r="A40" s="1" t="str">
        <f>[2]Resumen!A49</f>
        <v>Fuente: Instituto Nacional de Estadística (INE). XLIV Encuesta Permanente de Hogares de Propósitos Múltiples, mayo 2013.</v>
      </c>
      <c r="B40" s="11"/>
      <c r="C40" s="11"/>
      <c r="D40" s="11"/>
      <c r="E40" s="11"/>
      <c r="F40" s="11"/>
      <c r="G40" s="11"/>
    </row>
    <row r="41" spans="1:7">
      <c r="A41" s="33" t="s">
        <v>86</v>
      </c>
    </row>
  </sheetData>
  <mergeCells count="5">
    <mergeCell ref="B3:C3"/>
    <mergeCell ref="D3:E3"/>
    <mergeCell ref="F3:G3"/>
    <mergeCell ref="A3:A4"/>
    <mergeCell ref="A1:G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/>
  <dimension ref="A1:P30"/>
  <sheetViews>
    <sheetView topLeftCell="A3" workbookViewId="0">
      <selection activeCell="A3" sqref="A3:A4"/>
    </sheetView>
  </sheetViews>
  <sheetFormatPr baseColWidth="10" defaultRowHeight="12.75"/>
  <cols>
    <col min="1" max="1" width="15.42578125" customWidth="1"/>
    <col min="2" max="2" width="11.140625" bestFit="1" customWidth="1"/>
    <col min="3" max="3" width="9.42578125" bestFit="1" customWidth="1"/>
    <col min="4" max="4" width="11.140625" bestFit="1" customWidth="1"/>
    <col min="5" max="6" width="10.5703125" bestFit="1" customWidth="1"/>
    <col min="7" max="7" width="11.140625" bestFit="1" customWidth="1"/>
    <col min="8" max="8" width="9.42578125" bestFit="1" customWidth="1"/>
    <col min="9" max="9" width="11.140625" bestFit="1" customWidth="1"/>
    <col min="10" max="11" width="9.42578125" bestFit="1" customWidth="1"/>
    <col min="12" max="16" width="6.5703125" bestFit="1" customWidth="1"/>
  </cols>
  <sheetData>
    <row r="1" spans="1:16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73" t="s">
        <v>35</v>
      </c>
      <c r="B3" s="72" t="s">
        <v>12</v>
      </c>
      <c r="C3" s="72"/>
      <c r="D3" s="72"/>
      <c r="E3" s="72"/>
      <c r="F3" s="72"/>
      <c r="G3" s="72" t="s">
        <v>13</v>
      </c>
      <c r="H3" s="72"/>
      <c r="I3" s="72"/>
      <c r="J3" s="72"/>
      <c r="K3" s="72"/>
      <c r="L3" s="5"/>
      <c r="M3" s="75" t="s">
        <v>14</v>
      </c>
      <c r="N3" s="75"/>
      <c r="O3" s="75"/>
      <c r="P3" s="75"/>
    </row>
    <row r="4" spans="1:16" ht="24.75" customHeight="1">
      <c r="A4" s="73"/>
      <c r="B4" s="4" t="s">
        <v>1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</v>
      </c>
      <c r="M4" s="4" t="s">
        <v>8</v>
      </c>
      <c r="N4" s="4" t="s">
        <v>9</v>
      </c>
      <c r="O4" s="4" t="s">
        <v>10</v>
      </c>
      <c r="P4" s="4" t="s">
        <v>11</v>
      </c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>
      <c r="A6" s="41" t="s">
        <v>62</v>
      </c>
      <c r="B6" s="16">
        <f>[1]Sheet!C40</f>
        <v>2845727.8585580732</v>
      </c>
      <c r="C6" s="16">
        <f>[1]Sheet!D40</f>
        <v>323963.07582841464</v>
      </c>
      <c r="D6" s="16">
        <f>[1]Sheet!E40</f>
        <v>1158219.4077280373</v>
      </c>
      <c r="E6" s="16">
        <f>[1]Sheet!F40</f>
        <v>745201.39775505196</v>
      </c>
      <c r="F6" s="16">
        <f>[1]Sheet!G40</f>
        <v>618343.97724650078</v>
      </c>
      <c r="G6" s="16">
        <f>+H6+I6+J6+K6</f>
        <v>1572003.7906517461</v>
      </c>
      <c r="H6" s="16">
        <f>[1]Sheet!H40</f>
        <v>148140.45357855939</v>
      </c>
      <c r="I6" s="16">
        <f>[1]Sheet!I40</f>
        <v>1011999.5321524757</v>
      </c>
      <c r="J6" s="16">
        <f>[1]Sheet!J40</f>
        <v>234039.44572608537</v>
      </c>
      <c r="K6" s="16">
        <f>[1]Sheet!K40</f>
        <v>177824.35919462575</v>
      </c>
      <c r="L6" s="7">
        <f>+G6/B6*100</f>
        <v>55.240833585832718</v>
      </c>
      <c r="M6" s="7">
        <f>+H6/C6*100</f>
        <v>45.727573489585346</v>
      </c>
      <c r="N6" s="7">
        <f>+I6/D6*100</f>
        <v>87.375459727238862</v>
      </c>
      <c r="O6" s="7">
        <f>+J6/E6*100</f>
        <v>31.406200582975053</v>
      </c>
      <c r="P6" s="7">
        <f>+K6/F6*100</f>
        <v>28.758161434106871</v>
      </c>
    </row>
    <row r="7" spans="1:16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>
      <c r="A8" s="41" t="s">
        <v>31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>
      <c r="A9" s="42" t="s">
        <v>43</v>
      </c>
      <c r="B9" s="17">
        <f>[1]Sheet!C41</f>
        <v>1156771.336803965</v>
      </c>
      <c r="C9" s="17">
        <f>[1]Sheet!D41</f>
        <v>137593.45447458723</v>
      </c>
      <c r="D9" s="17">
        <f>[1]Sheet!E41</f>
        <v>458097.64763440815</v>
      </c>
      <c r="E9" s="17">
        <f>[1]Sheet!F41</f>
        <v>281748.70440403651</v>
      </c>
      <c r="F9" s="17">
        <f>[1]Sheet!G41</f>
        <v>279331.53029086464</v>
      </c>
      <c r="G9" s="17">
        <f>+H9+I9+J9+K9</f>
        <v>743080.56057411444</v>
      </c>
      <c r="H9" s="17">
        <f>[1]Sheet!H41</f>
        <v>66730.946590928084</v>
      </c>
      <c r="I9" s="17">
        <f>[1]Sheet!I41</f>
        <v>403172.71918069007</v>
      </c>
      <c r="J9" s="17">
        <f>[1]Sheet!J41</f>
        <v>156991.16232707715</v>
      </c>
      <c r="K9" s="17">
        <f>[1]Sheet!K41</f>
        <v>116185.73247541918</v>
      </c>
      <c r="L9" s="8">
        <f t="shared" ref="L9:L29" si="0">+G9/B9*100</f>
        <v>64.237463095097624</v>
      </c>
      <c r="M9" s="8">
        <f t="shared" ref="M9:M29" si="1">+H9/C9*100</f>
        <v>48.49863450681292</v>
      </c>
      <c r="N9" s="8">
        <f t="shared" ref="N9:N29" si="2">+I9/D9*100</f>
        <v>88.010213818528101</v>
      </c>
      <c r="O9" s="8">
        <f t="shared" ref="O9:O29" si="3">+J9/E9*100</f>
        <v>55.720278344899462</v>
      </c>
      <c r="P9" s="8">
        <f t="shared" ref="P9:P29" si="4">+K9/F9*100</f>
        <v>41.594206122895024</v>
      </c>
    </row>
    <row r="10" spans="1:16">
      <c r="A10" s="43" t="s">
        <v>34</v>
      </c>
      <c r="B10" s="17">
        <f>[1]Sheet!C42</f>
        <v>302761.32706562208</v>
      </c>
      <c r="C10" s="17">
        <f>[1]Sheet!D42</f>
        <v>31739.107178050559</v>
      </c>
      <c r="D10" s="17">
        <f>[1]Sheet!E42</f>
        <v>118525.72836803382</v>
      </c>
      <c r="E10" s="17">
        <f>[1]Sheet!F42</f>
        <v>73148.723574413991</v>
      </c>
      <c r="F10" s="17">
        <f>[1]Sheet!G42</f>
        <v>79347.767945127081</v>
      </c>
      <c r="G10" s="17">
        <f>+H10+I10+J10+K10</f>
        <v>207544.00553147256</v>
      </c>
      <c r="H10" s="17">
        <f>[1]Sheet!H42</f>
        <v>17605.286012824919</v>
      </c>
      <c r="I10" s="17">
        <f>[1]Sheet!I42</f>
        <v>105879.67785177911</v>
      </c>
      <c r="J10" s="17">
        <f>[1]Sheet!J42</f>
        <v>46120.890118104915</v>
      </c>
      <c r="K10" s="17">
        <f>[1]Sheet!K42</f>
        <v>37938.151548763635</v>
      </c>
      <c r="L10" s="8">
        <f t="shared" si="0"/>
        <v>68.550368550369171</v>
      </c>
      <c r="M10" s="8">
        <f t="shared" si="1"/>
        <v>55.46875</v>
      </c>
      <c r="N10" s="8">
        <f t="shared" si="2"/>
        <v>89.330543933054358</v>
      </c>
      <c r="O10" s="8">
        <f t="shared" si="3"/>
        <v>63.05084745762688</v>
      </c>
      <c r="P10" s="8">
        <f t="shared" si="4"/>
        <v>47.812499999999687</v>
      </c>
    </row>
    <row r="11" spans="1:16">
      <c r="A11" s="43" t="s">
        <v>28</v>
      </c>
      <c r="B11" s="17">
        <f>[1]Sheet!C43</f>
        <v>197670.23723915644</v>
      </c>
      <c r="C11" s="17">
        <f>[1]Sheet!D43</f>
        <v>26493.002255794658</v>
      </c>
      <c r="D11" s="17">
        <f>[1]Sheet!E43</f>
        <v>84777.607218542908</v>
      </c>
      <c r="E11" s="17">
        <f>[1]Sheet!F43</f>
        <v>38604.08900130073</v>
      </c>
      <c r="F11" s="17">
        <f>[1]Sheet!G43</f>
        <v>47795.538763515062</v>
      </c>
      <c r="G11" s="17">
        <f>+H11+I11+J11+K11</f>
        <v>125760.65968771068</v>
      </c>
      <c r="H11" s="17">
        <f>[1]Sheet!H43</f>
        <v>11714.592834194893</v>
      </c>
      <c r="I11" s="17">
        <f>[1]Sheet!I43</f>
        <v>76667.504487176993</v>
      </c>
      <c r="J11" s="17">
        <f>[1]Sheet!J43</f>
        <v>21482.76101286204</v>
      </c>
      <c r="K11" s="17">
        <f>[1]Sheet!K43</f>
        <v>15895.801353476749</v>
      </c>
      <c r="L11" s="8">
        <f t="shared" si="0"/>
        <v>63.621444201311853</v>
      </c>
      <c r="M11" s="8">
        <f t="shared" si="1"/>
        <v>44.21768707482984</v>
      </c>
      <c r="N11" s="8">
        <f t="shared" si="2"/>
        <v>90.433673469387514</v>
      </c>
      <c r="O11" s="8">
        <f t="shared" si="3"/>
        <v>55.648926237161554</v>
      </c>
      <c r="P11" s="8">
        <f t="shared" si="4"/>
        <v>33.257918552036244</v>
      </c>
    </row>
    <row r="12" spans="1:16">
      <c r="A12" s="43" t="s">
        <v>29</v>
      </c>
      <c r="B12" s="17">
        <f>[1]Sheet!C44</f>
        <v>656339.77249912499</v>
      </c>
      <c r="C12" s="17">
        <f>[1]Sheet!D44</f>
        <v>79361.345040743327</v>
      </c>
      <c r="D12" s="17">
        <f>[1]Sheet!E44</f>
        <v>254794.31204784598</v>
      </c>
      <c r="E12" s="17">
        <f>[1]Sheet!F44</f>
        <v>169995.8918283181</v>
      </c>
      <c r="F12" s="17">
        <f>[1]Sheet!G44</f>
        <v>152188.22358221721</v>
      </c>
      <c r="G12" s="17">
        <f>+H12+I12+J12+K12</f>
        <v>409775.89535494056</v>
      </c>
      <c r="H12" s="17">
        <f>[1]Sheet!H44</f>
        <v>37411.067743907915</v>
      </c>
      <c r="I12" s="17">
        <f>[1]Sheet!I44</f>
        <v>220625.53684174208</v>
      </c>
      <c r="J12" s="17">
        <f>[1]Sheet!J44</f>
        <v>89387.511196110441</v>
      </c>
      <c r="K12" s="17">
        <f>[1]Sheet!K44</f>
        <v>62351.779573180102</v>
      </c>
      <c r="L12" s="8">
        <f t="shared" si="0"/>
        <v>62.433500531995698</v>
      </c>
      <c r="M12" s="8">
        <f t="shared" si="1"/>
        <v>47.140163419233183</v>
      </c>
      <c r="N12" s="8">
        <f t="shared" si="2"/>
        <v>86.589663273296466</v>
      </c>
      <c r="O12" s="8">
        <f t="shared" si="3"/>
        <v>52.58215962441286</v>
      </c>
      <c r="P12" s="8">
        <f t="shared" si="4"/>
        <v>40.970173713536759</v>
      </c>
    </row>
    <row r="13" spans="1:16">
      <c r="A13" s="42" t="s">
        <v>30</v>
      </c>
      <c r="B13" s="17">
        <f>[1]Sheet!C45</f>
        <v>1688956.5217541081</v>
      </c>
      <c r="C13" s="17">
        <f>[1]Sheet!D45</f>
        <v>186369.62135382739</v>
      </c>
      <c r="D13" s="17">
        <f>[1]Sheet!E45</f>
        <v>700121.76009362924</v>
      </c>
      <c r="E13" s="17">
        <f>[1]Sheet!F45</f>
        <v>463452.69335101539</v>
      </c>
      <c r="F13" s="17">
        <f>[1]Sheet!G45</f>
        <v>339012.44695563609</v>
      </c>
      <c r="G13" s="17">
        <f>+H13+I13+J13+K13</f>
        <v>828923.23007763166</v>
      </c>
      <c r="H13" s="17">
        <f>[1]Sheet!H45</f>
        <v>81409.506987631306</v>
      </c>
      <c r="I13" s="17">
        <f>[1]Sheet!I45</f>
        <v>608826.81297178555</v>
      </c>
      <c r="J13" s="17">
        <f>[1]Sheet!J45</f>
        <v>77048.2833990082</v>
      </c>
      <c r="K13" s="17">
        <f>[1]Sheet!K45</f>
        <v>61638.626719206564</v>
      </c>
      <c r="L13" s="8">
        <f t="shared" si="0"/>
        <v>49.079015321053539</v>
      </c>
      <c r="M13" s="8">
        <f t="shared" si="1"/>
        <v>43.681747269890799</v>
      </c>
      <c r="N13" s="8">
        <f t="shared" si="2"/>
        <v>86.960132890365443</v>
      </c>
      <c r="O13" s="8">
        <f t="shared" si="3"/>
        <v>16.624843161856962</v>
      </c>
      <c r="P13" s="8">
        <f t="shared" si="4"/>
        <v>18.181818181818183</v>
      </c>
    </row>
    <row r="14" spans="1:16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>
      <c r="A15" s="41" t="s">
        <v>2</v>
      </c>
      <c r="B15" s="16">
        <f>[1]Sheet!C46</f>
        <v>1428643.0771377252</v>
      </c>
      <c r="C15" s="16">
        <f>[1]Sheet!D46</f>
        <v>160153.99579758444</v>
      </c>
      <c r="D15" s="16">
        <f>[1]Sheet!E46</f>
        <v>594657.25488804688</v>
      </c>
      <c r="E15" s="16">
        <f>[1]Sheet!F46</f>
        <v>354469.8151380007</v>
      </c>
      <c r="F15" s="16">
        <f>[1]Sheet!G46</f>
        <v>319362.01131410449</v>
      </c>
      <c r="G15" s="16">
        <f>+H15+I15+J15+K15</f>
        <v>789887.27480994724</v>
      </c>
      <c r="H15" s="16">
        <f>[1]Sheet!H46</f>
        <v>76171.595572273189</v>
      </c>
      <c r="I15" s="16">
        <f>[1]Sheet!I46</f>
        <v>516730.47354666051</v>
      </c>
      <c r="J15" s="16">
        <f>[1]Sheet!J46</f>
        <v>117523.8674385655</v>
      </c>
      <c r="K15" s="16">
        <f>[1]Sheet!K46</f>
        <v>79461.338252448069</v>
      </c>
      <c r="L15" s="7">
        <f t="shared" si="0"/>
        <v>55.289336255524368</v>
      </c>
      <c r="M15" s="7">
        <f t="shared" si="1"/>
        <v>47.561470566457174</v>
      </c>
      <c r="N15" s="7">
        <f t="shared" si="2"/>
        <v>86.895513221972337</v>
      </c>
      <c r="O15" s="7">
        <f t="shared" si="3"/>
        <v>33.15483079788094</v>
      </c>
      <c r="P15" s="7">
        <f t="shared" si="4"/>
        <v>24.881274364938434</v>
      </c>
    </row>
    <row r="16" spans="1:16">
      <c r="A16" s="41" t="s">
        <v>31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>
      <c r="A17" s="42" t="s">
        <v>43</v>
      </c>
      <c r="B17" s="17">
        <f>[1]Sheet!C47</f>
        <v>565702.30306883331</v>
      </c>
      <c r="C17" s="17">
        <f>[1]Sheet!D47</f>
        <v>63916.328608634562</v>
      </c>
      <c r="D17" s="17">
        <f>[1]Sheet!E47</f>
        <v>224534.74633356594</v>
      </c>
      <c r="E17" s="17">
        <f>[1]Sheet!F47</f>
        <v>141351.3557739516</v>
      </c>
      <c r="F17" s="17">
        <f>[1]Sheet!G47</f>
        <v>135899.87235269247</v>
      </c>
      <c r="G17" s="17">
        <f>+H17+I17+J17+K17</f>
        <v>359870.628971709</v>
      </c>
      <c r="H17" s="17">
        <f>[1]Sheet!H47</f>
        <v>31977.86320755905</v>
      </c>
      <c r="I17" s="17">
        <f>[1]Sheet!I47</f>
        <v>196616.66214172452</v>
      </c>
      <c r="J17" s="17">
        <f>[1]Sheet!J47</f>
        <v>80889.589294131409</v>
      </c>
      <c r="K17" s="17">
        <f>[1]Sheet!K47</f>
        <v>50386.514328294033</v>
      </c>
      <c r="L17" s="8">
        <f t="shared" si="0"/>
        <v>63.614842474473853</v>
      </c>
      <c r="M17" s="8">
        <f t="shared" si="1"/>
        <v>50.030819829096238</v>
      </c>
      <c r="N17" s="8">
        <f t="shared" si="2"/>
        <v>87.566252151296581</v>
      </c>
      <c r="O17" s="8">
        <f t="shared" si="3"/>
        <v>57.22590268146395</v>
      </c>
      <c r="P17" s="8">
        <f t="shared" si="4"/>
        <v>37.076204308366862</v>
      </c>
    </row>
    <row r="18" spans="1:16">
      <c r="A18" s="43" t="s">
        <v>34</v>
      </c>
      <c r="B18" s="17">
        <f>[1]Sheet!C48</f>
        <v>147041.33247331402</v>
      </c>
      <c r="C18" s="17">
        <f>[1]Sheet!D48</f>
        <v>14629.74471488268</v>
      </c>
      <c r="D18" s="17">
        <f>[1]Sheet!E48</f>
        <v>59758.787733673715</v>
      </c>
      <c r="E18" s="17">
        <f>[1]Sheet!F48</f>
        <v>37194.266224278064</v>
      </c>
      <c r="F18" s="17">
        <f>[1]Sheet!G48</f>
        <v>35458.533800478399</v>
      </c>
      <c r="G18" s="17">
        <f>+H18+I18+J18+K18</f>
        <v>100672.48058037943</v>
      </c>
      <c r="H18" s="17">
        <f>[1]Sheet!H48</f>
        <v>7934.7767945126398</v>
      </c>
      <c r="I18" s="17">
        <f>[1]Sheet!I48</f>
        <v>54303.628687446195</v>
      </c>
      <c r="J18" s="17">
        <f>[1]Sheet!J48</f>
        <v>24548.215708023479</v>
      </c>
      <c r="K18" s="17">
        <f>[1]Sheet!K48</f>
        <v>13885.85939039712</v>
      </c>
      <c r="L18" s="8">
        <f t="shared" si="0"/>
        <v>68.465430016862854</v>
      </c>
      <c r="M18" s="8">
        <f t="shared" si="1"/>
        <v>54.237288135593218</v>
      </c>
      <c r="N18" s="8">
        <f t="shared" si="2"/>
        <v>90.871369294605728</v>
      </c>
      <c r="O18" s="8">
        <f t="shared" si="3"/>
        <v>65.999999999999886</v>
      </c>
      <c r="P18" s="8">
        <f t="shared" si="4"/>
        <v>39.160839160839117</v>
      </c>
    </row>
    <row r="19" spans="1:16">
      <c r="A19" s="43" t="s">
        <v>28</v>
      </c>
      <c r="B19" s="17">
        <f>[1]Sheet!C49</f>
        <v>98871.163520605449</v>
      </c>
      <c r="C19" s="17">
        <f>[1]Sheet!D49</f>
        <v>12075.041844477812</v>
      </c>
      <c r="D19" s="17">
        <f>[1]Sheet!E49</f>
        <v>42965.522025724</v>
      </c>
      <c r="E19" s="17">
        <f>[1]Sheet!F49</f>
        <v>18959.617940881584</v>
      </c>
      <c r="F19" s="17">
        <f>[1]Sheet!G49</f>
        <v>24870.981709521508</v>
      </c>
      <c r="G19" s="17">
        <f>+H19+I19+J19+K19</f>
        <v>62465.81348203004</v>
      </c>
      <c r="H19" s="17">
        <f>[1]Sheet!H49</f>
        <v>5586.9596593852639</v>
      </c>
      <c r="I19" s="17">
        <f>[1]Sheet!I49</f>
        <v>38459.909397187563</v>
      </c>
      <c r="J19" s="17">
        <f>[1]Sheet!J49</f>
        <v>10849.515209515888</v>
      </c>
      <c r="K19" s="17">
        <f>[1]Sheet!K49</f>
        <v>7569.4292159413262</v>
      </c>
      <c r="L19" s="8">
        <f t="shared" si="0"/>
        <v>63.179001093692719</v>
      </c>
      <c r="M19" s="8">
        <f t="shared" si="1"/>
        <v>46.268656716417979</v>
      </c>
      <c r="N19" s="8">
        <f t="shared" si="2"/>
        <v>89.51342281879208</v>
      </c>
      <c r="O19" s="8">
        <f t="shared" si="3"/>
        <v>57.224334600760464</v>
      </c>
      <c r="P19" s="8">
        <f t="shared" si="4"/>
        <v>30.434782608695642</v>
      </c>
    </row>
    <row r="20" spans="1:16">
      <c r="A20" s="43" t="s">
        <v>29</v>
      </c>
      <c r="B20" s="17">
        <f>[1]Sheet!C50</f>
        <v>319789.80707492447</v>
      </c>
      <c r="C20" s="17">
        <f>[1]Sheet!D50</f>
        <v>37211.542049273739</v>
      </c>
      <c r="D20" s="17">
        <f>[1]Sheet!E50</f>
        <v>121810.43657416335</v>
      </c>
      <c r="E20" s="17">
        <f>[1]Sheet!F50</f>
        <v>85197.471608792839</v>
      </c>
      <c r="F20" s="17">
        <f>[1]Sheet!G50</f>
        <v>75570.356842694062</v>
      </c>
      <c r="G20" s="17">
        <f>+H20+I20+J20+K20</f>
        <v>196732.33490929665</v>
      </c>
      <c r="H20" s="17">
        <f>[1]Sheet!H50</f>
        <v>18456.126753661265</v>
      </c>
      <c r="I20" s="17">
        <f>[1]Sheet!I50</f>
        <v>103853.1240570879</v>
      </c>
      <c r="J20" s="17">
        <f>[1]Sheet!J50</f>
        <v>45491.858376592092</v>
      </c>
      <c r="K20" s="17">
        <f>[1]Sheet!K50</f>
        <v>28931.22572195543</v>
      </c>
      <c r="L20" s="8">
        <f t="shared" si="0"/>
        <v>61.519263765403153</v>
      </c>
      <c r="M20" s="8">
        <f t="shared" si="1"/>
        <v>49.597855227882107</v>
      </c>
      <c r="N20" s="8">
        <f t="shared" si="2"/>
        <v>85.257985257985453</v>
      </c>
      <c r="O20" s="8">
        <f t="shared" si="3"/>
        <v>53.395784543325689</v>
      </c>
      <c r="P20" s="8">
        <f t="shared" si="4"/>
        <v>38.283828382838216</v>
      </c>
    </row>
    <row r="21" spans="1:16">
      <c r="A21" s="42" t="s">
        <v>30</v>
      </c>
      <c r="B21" s="17">
        <f>[1]Sheet!C51</f>
        <v>862940.77406889189</v>
      </c>
      <c r="C21" s="17">
        <f>[1]Sheet!D51</f>
        <v>96237.667188949868</v>
      </c>
      <c r="D21" s="17">
        <f>[1]Sheet!E51</f>
        <v>370122.50855448091</v>
      </c>
      <c r="E21" s="17">
        <f>[1]Sheet!F51</f>
        <v>213118.45936404911</v>
      </c>
      <c r="F21" s="17">
        <f>[1]Sheet!G51</f>
        <v>183462.13896141198</v>
      </c>
      <c r="G21" s="17">
        <f>+H21+I21+J21+K21</f>
        <v>430016.64583823824</v>
      </c>
      <c r="H21" s="17">
        <f>[1]Sheet!H51</f>
        <v>44193.732364714138</v>
      </c>
      <c r="I21" s="17">
        <f>[1]Sheet!I51</f>
        <v>320113.81140493596</v>
      </c>
      <c r="J21" s="17">
        <f>[1]Sheet!J51</f>
        <v>36634.278144434087</v>
      </c>
      <c r="K21" s="17">
        <f>[1]Sheet!K51</f>
        <v>29074.823924154036</v>
      </c>
      <c r="L21" s="8">
        <f t="shared" si="0"/>
        <v>49.831536388140165</v>
      </c>
      <c r="M21" s="8">
        <f t="shared" si="1"/>
        <v>45.9214501510574</v>
      </c>
      <c r="N21" s="8">
        <f t="shared" si="2"/>
        <v>86.488609583660647</v>
      </c>
      <c r="O21" s="8">
        <f t="shared" si="3"/>
        <v>17.189631650750339</v>
      </c>
      <c r="P21" s="8">
        <f t="shared" si="4"/>
        <v>15.847860538827257</v>
      </c>
    </row>
    <row r="22" spans="1:16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>
      <c r="A23" s="41" t="s">
        <v>3</v>
      </c>
      <c r="B23" s="16">
        <f>[1]Sheet!C52</f>
        <v>1417084.7814202656</v>
      </c>
      <c r="C23" s="16">
        <f>[1]Sheet!D52</f>
        <v>163809.08003083203</v>
      </c>
      <c r="D23" s="16">
        <f>[1]Sheet!E52</f>
        <v>563562.15284000896</v>
      </c>
      <c r="E23" s="16">
        <f>[1]Sheet!F52</f>
        <v>390731.58261704439</v>
      </c>
      <c r="F23" s="16">
        <f>[1]Sheet!G52</f>
        <v>298981.96593238844</v>
      </c>
      <c r="G23" s="16">
        <f>+H23+I23+J23+K23</f>
        <v>782116.5158418105</v>
      </c>
      <c r="H23" s="16">
        <f>[1]Sheet!H52</f>
        <v>71968.858006285678</v>
      </c>
      <c r="I23" s="16">
        <f>[1]Sheet!I52</f>
        <v>495269.05860582541</v>
      </c>
      <c r="J23" s="16">
        <f>[1]Sheet!J52</f>
        <v>116515.5782875203</v>
      </c>
      <c r="K23" s="16">
        <f>[1]Sheet!K52</f>
        <v>98363.020942179181</v>
      </c>
      <c r="L23" s="7">
        <f t="shared" si="0"/>
        <v>55.191935309469521</v>
      </c>
      <c r="M23" s="7">
        <f t="shared" si="1"/>
        <v>43.93459629511365</v>
      </c>
      <c r="N23" s="7">
        <f t="shared" si="2"/>
        <v>87.881887758071031</v>
      </c>
      <c r="O23" s="7">
        <f t="shared" si="3"/>
        <v>29.819851650363542</v>
      </c>
      <c r="P23" s="7">
        <f t="shared" si="4"/>
        <v>32.899315728100781</v>
      </c>
    </row>
    <row r="24" spans="1:16">
      <c r="A24" s="41" t="s">
        <v>31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>
      <c r="A25" s="42" t="s">
        <v>43</v>
      </c>
      <c r="B25" s="17">
        <f>[1]Sheet!C53</f>
        <v>591069.03373504931</v>
      </c>
      <c r="C25" s="17">
        <f>[1]Sheet!D53</f>
        <v>73677.125865954513</v>
      </c>
      <c r="D25" s="17">
        <f>[1]Sheet!E53</f>
        <v>233562.90130086057</v>
      </c>
      <c r="E25" s="17">
        <f>[1]Sheet!F53</f>
        <v>140397.34863007811</v>
      </c>
      <c r="F25" s="17">
        <f>[1]Sheet!G53</f>
        <v>143431.65793816431</v>
      </c>
      <c r="G25" s="17">
        <f>+H25+I25+J25+K25</f>
        <v>383209.93160241708</v>
      </c>
      <c r="H25" s="17">
        <f>[1]Sheet!H53</f>
        <v>34753.08338336851</v>
      </c>
      <c r="I25" s="17">
        <f>[1]Sheet!I53</f>
        <v>206556.05703897576</v>
      </c>
      <c r="J25" s="17">
        <f>[1]Sheet!J53</f>
        <v>76101.57303294618</v>
      </c>
      <c r="K25" s="17">
        <f>[1]Sheet!K53</f>
        <v>65799.218147126652</v>
      </c>
      <c r="L25" s="8">
        <f t="shared" si="0"/>
        <v>64.833362895169628</v>
      </c>
      <c r="M25" s="8">
        <f t="shared" si="1"/>
        <v>47.16943416956439</v>
      </c>
      <c r="N25" s="8">
        <f t="shared" si="2"/>
        <v>88.437014563757131</v>
      </c>
      <c r="O25" s="8">
        <f t="shared" si="3"/>
        <v>54.204423214187756</v>
      </c>
      <c r="P25" s="8">
        <f t="shared" si="4"/>
        <v>45.874961701616634</v>
      </c>
    </row>
    <row r="26" spans="1:16">
      <c r="A26" s="43" t="s">
        <v>34</v>
      </c>
      <c r="B26" s="17">
        <f>[1]Sheet!C54</f>
        <v>155719.99459231235</v>
      </c>
      <c r="C26" s="17">
        <f>[1]Sheet!D54</f>
        <v>17109.362463167879</v>
      </c>
      <c r="D26" s="17">
        <f>[1]Sheet!E54</f>
        <v>58766.94063435962</v>
      </c>
      <c r="E26" s="17">
        <f>[1]Sheet!F54</f>
        <v>35954.457350135446</v>
      </c>
      <c r="F26" s="17">
        <f>[1]Sheet!G54</f>
        <v>43889.234144648202</v>
      </c>
      <c r="G26" s="17">
        <f>+H26+I26+J26+K26</f>
        <v>106871.52495109239</v>
      </c>
      <c r="H26" s="17">
        <f>[1]Sheet!H54</f>
        <v>9670.5092183122797</v>
      </c>
      <c r="I26" s="17">
        <f>[1]Sheet!I54</f>
        <v>51576.049164332435</v>
      </c>
      <c r="J26" s="17">
        <f>[1]Sheet!J54</f>
        <v>21572.674410081239</v>
      </c>
      <c r="K26" s="17">
        <f>[1]Sheet!K54</f>
        <v>24052.292158366439</v>
      </c>
      <c r="L26" s="8">
        <f t="shared" si="0"/>
        <v>68.630573248407032</v>
      </c>
      <c r="M26" s="8">
        <f t="shared" si="1"/>
        <v>56.521739130434781</v>
      </c>
      <c r="N26" s="8">
        <f t="shared" si="2"/>
        <v>87.763713080168685</v>
      </c>
      <c r="O26" s="8">
        <f t="shared" si="3"/>
        <v>59.999999999999922</v>
      </c>
      <c r="P26" s="8">
        <f t="shared" si="4"/>
        <v>54.802259887005448</v>
      </c>
    </row>
    <row r="27" spans="1:16">
      <c r="A27" s="43" t="s">
        <v>28</v>
      </c>
      <c r="B27" s="17">
        <f>[1]Sheet!C55</f>
        <v>98799.073718548869</v>
      </c>
      <c r="C27" s="17">
        <f>[1]Sheet!D55</f>
        <v>14417.960411316782</v>
      </c>
      <c r="D27" s="17">
        <f>[1]Sheet!E55</f>
        <v>41812.085192818668</v>
      </c>
      <c r="E27" s="17">
        <f>[1]Sheet!F55</f>
        <v>19644.471060419135</v>
      </c>
      <c r="F27" s="17">
        <f>[1]Sheet!G55</f>
        <v>22924.557053993729</v>
      </c>
      <c r="G27" s="17">
        <f>+H27+I27+J27+K27</f>
        <v>63294.846205680755</v>
      </c>
      <c r="H27" s="17">
        <f>[1]Sheet!H55</f>
        <v>6127.6331748096445</v>
      </c>
      <c r="I27" s="17">
        <f>[1]Sheet!I55</f>
        <v>38207.595089989518</v>
      </c>
      <c r="J27" s="17">
        <f>[1]Sheet!J55</f>
        <v>10633.245803346137</v>
      </c>
      <c r="K27" s="17">
        <f>[1]Sheet!K55</f>
        <v>8326.372137535458</v>
      </c>
      <c r="L27" s="8">
        <f t="shared" si="0"/>
        <v>64.064210142283514</v>
      </c>
      <c r="M27" s="8">
        <f t="shared" si="1"/>
        <v>42.500000000000085</v>
      </c>
      <c r="N27" s="8">
        <f t="shared" si="2"/>
        <v>91.379310344827687</v>
      </c>
      <c r="O27" s="8">
        <f t="shared" si="3"/>
        <v>54.128440366972477</v>
      </c>
      <c r="P27" s="8">
        <f t="shared" si="4"/>
        <v>36.320754716981128</v>
      </c>
    </row>
    <row r="28" spans="1:16">
      <c r="A28" s="43" t="s">
        <v>29</v>
      </c>
      <c r="B28" s="17">
        <f>[1]Sheet!C56</f>
        <v>336549.96542419388</v>
      </c>
      <c r="C28" s="17">
        <f>[1]Sheet!D56</f>
        <v>42149.802991469631</v>
      </c>
      <c r="D28" s="17">
        <f>[1]Sheet!E56</f>
        <v>132983.87547367706</v>
      </c>
      <c r="E28" s="17">
        <f>[1]Sheet!F56</f>
        <v>84798.420219524502</v>
      </c>
      <c r="F28" s="17">
        <f>[1]Sheet!G56</f>
        <v>76617.866739523466</v>
      </c>
      <c r="G28" s="17">
        <f>+H28+I28+J28+K28</f>
        <v>213043.56044564029</v>
      </c>
      <c r="H28" s="17">
        <f>[1]Sheet!H56</f>
        <v>18954.940990246701</v>
      </c>
      <c r="I28" s="17">
        <f>[1]Sheet!I56</f>
        <v>116772.41278465051</v>
      </c>
      <c r="J28" s="17">
        <f>[1]Sheet!J56</f>
        <v>43895.652819518684</v>
      </c>
      <c r="K28" s="17">
        <f>[1]Sheet!K56</f>
        <v>33420.553851224366</v>
      </c>
      <c r="L28" s="8">
        <f t="shared" si="0"/>
        <v>63.302208388913726</v>
      </c>
      <c r="M28" s="8">
        <f t="shared" si="1"/>
        <v>44.970414201183438</v>
      </c>
      <c r="N28" s="8">
        <f t="shared" si="2"/>
        <v>87.809452363090841</v>
      </c>
      <c r="O28" s="8">
        <f t="shared" si="3"/>
        <v>51.764705882353077</v>
      </c>
      <c r="P28" s="8">
        <f t="shared" si="4"/>
        <v>43.619791666666586</v>
      </c>
    </row>
    <row r="29" spans="1:16">
      <c r="A29" s="61" t="s">
        <v>30</v>
      </c>
      <c r="B29" s="18">
        <f>[1]Sheet!C57</f>
        <v>826015.74768521625</v>
      </c>
      <c r="C29" s="18">
        <f>[1]Sheet!D57</f>
        <v>90131.954164877519</v>
      </c>
      <c r="D29" s="18">
        <f>[1]Sheet!E57</f>
        <v>329999.25153914833</v>
      </c>
      <c r="E29" s="18">
        <f>[1]Sheet!F57</f>
        <v>250334.23398696628</v>
      </c>
      <c r="F29" s="18">
        <f>[1]Sheet!G57</f>
        <v>155550.3079942241</v>
      </c>
      <c r="G29" s="18">
        <f>+H29+I29+J29+K29</f>
        <v>398906.58423939341</v>
      </c>
      <c r="H29" s="18">
        <f>[1]Sheet!H57</f>
        <v>37215.774622917168</v>
      </c>
      <c r="I29" s="18">
        <f>[1]Sheet!I57</f>
        <v>288713.00156684959</v>
      </c>
      <c r="J29" s="18">
        <f>[1]Sheet!J57</f>
        <v>40414.005254574113</v>
      </c>
      <c r="K29" s="18">
        <f>[1]Sheet!K57</f>
        <v>32563.802795052521</v>
      </c>
      <c r="L29" s="13">
        <f t="shared" si="0"/>
        <v>48.292854628651881</v>
      </c>
      <c r="M29" s="13">
        <f t="shared" si="1"/>
        <v>41.29032258064516</v>
      </c>
      <c r="N29" s="13">
        <f t="shared" si="2"/>
        <v>87.488986784140963</v>
      </c>
      <c r="O29" s="13">
        <f t="shared" si="3"/>
        <v>16.144018583042971</v>
      </c>
      <c r="P29" s="13">
        <f t="shared" si="4"/>
        <v>20.934579439252335</v>
      </c>
    </row>
    <row r="30" spans="1:16">
      <c r="A30" s="1" t="str">
        <f>Cuadro01!A40</f>
        <v>Fuente: Instituto Nacional de Estadística (INE). XLIV Encuesta Permanente de Hogares de Propósitos Múltiples, mayo 2013.</v>
      </c>
    </row>
  </sheetData>
  <mergeCells count="5">
    <mergeCell ref="G3:K3"/>
    <mergeCell ref="B3:F3"/>
    <mergeCell ref="A3:A4"/>
    <mergeCell ref="M3:P3"/>
    <mergeCell ref="A1:P1"/>
  </mergeCells>
  <phoneticPr fontId="5" type="noConversion"/>
  <printOptions horizontalCentered="1" verticalCentered="1"/>
  <pageMargins left="0.54" right="0" top="0" bottom="0" header="0" footer="0"/>
  <pageSetup paperSize="9" scale="94" orientation="landscape" r:id="rId1"/>
  <headerFooter alignWithMargins="0">
    <oddFooter>&amp;L&amp;Z&amp;F+&amp;F+&amp;A&amp;R&amp;D+&amp;T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A3" sqref="A3:A4"/>
    </sheetView>
  </sheetViews>
  <sheetFormatPr baseColWidth="10" defaultRowHeight="12.75"/>
  <cols>
    <col min="1" max="1" width="15.42578125" customWidth="1"/>
    <col min="2" max="2" width="11.140625" bestFit="1" customWidth="1"/>
    <col min="3" max="3" width="9.42578125" bestFit="1" customWidth="1"/>
    <col min="4" max="4" width="11.140625" bestFit="1" customWidth="1"/>
    <col min="5" max="6" width="10.5703125" bestFit="1" customWidth="1"/>
    <col min="7" max="7" width="11.140625" bestFit="1" customWidth="1"/>
    <col min="8" max="8" width="9.42578125" bestFit="1" customWidth="1"/>
    <col min="9" max="9" width="11.140625" bestFit="1" customWidth="1"/>
    <col min="10" max="11" width="9.42578125" bestFit="1" customWidth="1"/>
    <col min="12" max="16" width="6.5703125" bestFit="1" customWidth="1"/>
  </cols>
  <sheetData>
    <row r="1" spans="1:16">
      <c r="A1" s="76" t="s">
        <v>94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73" t="s">
        <v>35</v>
      </c>
      <c r="B3" s="72" t="s">
        <v>12</v>
      </c>
      <c r="C3" s="72"/>
      <c r="D3" s="72"/>
      <c r="E3" s="72"/>
      <c r="F3" s="72"/>
      <c r="G3" s="72" t="s">
        <v>13</v>
      </c>
      <c r="H3" s="72"/>
      <c r="I3" s="72"/>
      <c r="J3" s="72"/>
      <c r="K3" s="72"/>
      <c r="L3" s="69"/>
      <c r="M3" s="75" t="s">
        <v>14</v>
      </c>
      <c r="N3" s="75"/>
      <c r="O3" s="75"/>
      <c r="P3" s="75"/>
    </row>
    <row r="4" spans="1:16" ht="24.75" customHeight="1">
      <c r="A4" s="73"/>
      <c r="B4" s="70" t="s">
        <v>1</v>
      </c>
      <c r="C4" s="70" t="s">
        <v>88</v>
      </c>
      <c r="D4" s="70" t="s">
        <v>89</v>
      </c>
      <c r="E4" s="70" t="s">
        <v>90</v>
      </c>
      <c r="F4" s="70" t="s">
        <v>91</v>
      </c>
      <c r="G4" s="70" t="s">
        <v>1</v>
      </c>
      <c r="H4" s="70" t="s">
        <v>88</v>
      </c>
      <c r="I4" s="70" t="s">
        <v>89</v>
      </c>
      <c r="J4" s="70" t="s">
        <v>90</v>
      </c>
      <c r="K4" s="70" t="s">
        <v>91</v>
      </c>
      <c r="L4" s="70" t="s">
        <v>1</v>
      </c>
      <c r="M4" s="70" t="s">
        <v>88</v>
      </c>
      <c r="N4" s="70" t="s">
        <v>89</v>
      </c>
      <c r="O4" s="70" t="s">
        <v>90</v>
      </c>
      <c r="P4" s="70" t="s">
        <v>91</v>
      </c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>
      <c r="A6" s="41" t="s">
        <v>62</v>
      </c>
      <c r="B6" s="16">
        <f>+B15+B23</f>
        <v>3034667.2980137803</v>
      </c>
      <c r="C6" s="16">
        <f t="shared" ref="C6:K6" si="0">+C15+C23</f>
        <v>539681.69318729988</v>
      </c>
      <c r="D6" s="16">
        <f t="shared" si="0"/>
        <v>1085724.7462318579</v>
      </c>
      <c r="E6" s="16">
        <f t="shared" si="0"/>
        <v>728517.75277655479</v>
      </c>
      <c r="F6" s="16">
        <f t="shared" si="0"/>
        <v>680743.10581806744</v>
      </c>
      <c r="G6" s="16">
        <f t="shared" si="0"/>
        <v>1680005.7301101927</v>
      </c>
      <c r="H6" s="16">
        <f t="shared" si="0"/>
        <v>190128.71744061046</v>
      </c>
      <c r="I6" s="16">
        <f t="shared" si="0"/>
        <v>1002045.2193067698</v>
      </c>
      <c r="J6" s="16">
        <f t="shared" si="0"/>
        <v>303470.54194903467</v>
      </c>
      <c r="K6" s="16">
        <f t="shared" si="0"/>
        <v>184361.25141377767</v>
      </c>
      <c r="L6" s="7">
        <f>+G6/B6*100</f>
        <v>55.360458499347622</v>
      </c>
      <c r="M6" s="7">
        <f>+H6/C6*100</f>
        <v>35.229788195655011</v>
      </c>
      <c r="N6" s="7">
        <f>+I6/D6*100</f>
        <v>92.292749408585522</v>
      </c>
      <c r="O6" s="7">
        <f>+J6/E6*100</f>
        <v>41.655888383287312</v>
      </c>
      <c r="P6" s="7">
        <f>+K6/F6*100</f>
        <v>27.082353069477765</v>
      </c>
    </row>
    <row r="7" spans="1:16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>
      <c r="A8" s="41" t="s">
        <v>31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>
      <c r="A9" s="42" t="s">
        <v>43</v>
      </c>
      <c r="B9" s="17">
        <f>+C9+D9+E9+F9</f>
        <v>1217490.8027541582</v>
      </c>
      <c r="C9" s="17">
        <f t="shared" ref="C9:F9" si="1">+C10+C11+C12</f>
        <v>233233.04902671516</v>
      </c>
      <c r="D9" s="17">
        <f t="shared" si="1"/>
        <v>438519.16568019462</v>
      </c>
      <c r="E9" s="17">
        <f t="shared" si="1"/>
        <v>270298.527731888</v>
      </c>
      <c r="F9" s="17">
        <f t="shared" si="1"/>
        <v>275440.06031536043</v>
      </c>
      <c r="G9" s="17">
        <f>+H9+I9+J9+K9</f>
        <v>805435.02647164371</v>
      </c>
      <c r="H9" s="17">
        <f t="shared" ref="H9" si="2">+H10+H11+H12</f>
        <v>89820.574902279142</v>
      </c>
      <c r="I9" s="17">
        <f t="shared" ref="I9" si="3">+I10+I11+I12</f>
        <v>416187.51723507058</v>
      </c>
      <c r="J9" s="17">
        <f t="shared" ref="J9" si="4">+J10+J11+J12</f>
        <v>176413.56140048109</v>
      </c>
      <c r="K9" s="17">
        <f t="shared" ref="K9" si="5">+K10+K11+K12</f>
        <v>123013.37293381293</v>
      </c>
      <c r="L9" s="8">
        <f t="shared" ref="L9:P29" si="6">+G9/B9*100</f>
        <v>66.155327387247723</v>
      </c>
      <c r="M9" s="8">
        <f t="shared" si="6"/>
        <v>38.51108377526328</v>
      </c>
      <c r="N9" s="8">
        <f t="shared" si="6"/>
        <v>94.907486332898344</v>
      </c>
      <c r="O9" s="8">
        <f t="shared" si="6"/>
        <v>65.266193967385419</v>
      </c>
      <c r="P9" s="8">
        <f t="shared" si="6"/>
        <v>44.660668746939301</v>
      </c>
    </row>
    <row r="10" spans="1:16">
      <c r="A10" s="43" t="s">
        <v>34</v>
      </c>
      <c r="B10" s="17">
        <f t="shared" ref="B10:B13" si="7">+C10+D10+E10+F10</f>
        <v>314663.49225739454</v>
      </c>
      <c r="C10" s="17">
        <f>[3]Sheet1!C5</f>
        <v>59262.864184016667</v>
      </c>
      <c r="D10" s="17">
        <f>[3]Sheet1!D5</f>
        <v>112574.64577214925</v>
      </c>
      <c r="E10" s="17">
        <f>[3]Sheet1!E5</f>
        <v>65709.870329558282</v>
      </c>
      <c r="F10" s="17">
        <f>[3]Sheet1!F5</f>
        <v>77116.111971670369</v>
      </c>
      <c r="G10" s="17">
        <f t="shared" ref="G10:G13" si="8">+H10+I10+J10+K10</f>
        <v>221925.78847152682</v>
      </c>
      <c r="H10" s="17">
        <f>[3]Sheet1!G5</f>
        <v>26283.948131823119</v>
      </c>
      <c r="I10" s="17">
        <f>[3]Sheet1!H5</f>
        <v>109103.18092454992</v>
      </c>
      <c r="J10" s="17">
        <f>[3]Sheet1!I5</f>
        <v>47112.73721741901</v>
      </c>
      <c r="K10" s="17">
        <f>[3]Sheet1!J5</f>
        <v>39425.922197734777</v>
      </c>
      <c r="L10" s="8">
        <f t="shared" si="6"/>
        <v>70.527974783293786</v>
      </c>
      <c r="M10" s="8">
        <f t="shared" si="6"/>
        <v>44.351464435146156</v>
      </c>
      <c r="N10" s="8">
        <f t="shared" si="6"/>
        <v>96.916299559471355</v>
      </c>
      <c r="O10" s="8">
        <f t="shared" si="6"/>
        <v>71.698113207546967</v>
      </c>
      <c r="P10" s="8">
        <f t="shared" si="6"/>
        <v>51.12540192926015</v>
      </c>
    </row>
    <row r="11" spans="1:16">
      <c r="A11" s="43" t="s">
        <v>28</v>
      </c>
      <c r="B11" s="17">
        <f t="shared" si="7"/>
        <v>207979.07893324475</v>
      </c>
      <c r="C11" s="17">
        <f>[3]Sheet1!C6</f>
        <v>41884.174994875262</v>
      </c>
      <c r="D11" s="17">
        <f>[3]Sheet1!D6</f>
        <v>82074.239641420936</v>
      </c>
      <c r="E11" s="17">
        <f>[3]Sheet1!E6</f>
        <v>41127.232073281135</v>
      </c>
      <c r="F11" s="17">
        <f>[3]Sheet1!F6</f>
        <v>42893.432223667412</v>
      </c>
      <c r="G11" s="17">
        <f t="shared" si="8"/>
        <v>132032.47246663354</v>
      </c>
      <c r="H11" s="17">
        <f>[3]Sheet1!G6</f>
        <v>13156.388875326567</v>
      </c>
      <c r="I11" s="17">
        <f>[3]Sheet1!H6</f>
        <v>77929.076023167247</v>
      </c>
      <c r="J11" s="17">
        <f>[3]Sheet1!I6</f>
        <v>25447.700125974181</v>
      </c>
      <c r="K11" s="17">
        <f>[3]Sheet1!J6</f>
        <v>15499.307442165538</v>
      </c>
      <c r="L11" s="8">
        <f t="shared" si="6"/>
        <v>63.483535528596192</v>
      </c>
      <c r="M11" s="8">
        <f t="shared" si="6"/>
        <v>31.411359724612737</v>
      </c>
      <c r="N11" s="8">
        <f t="shared" si="6"/>
        <v>94.94949494949482</v>
      </c>
      <c r="O11" s="8">
        <f t="shared" si="6"/>
        <v>61.875547765118441</v>
      </c>
      <c r="P11" s="8">
        <f t="shared" si="6"/>
        <v>36.134453781512612</v>
      </c>
    </row>
    <row r="12" spans="1:16">
      <c r="A12" s="43" t="s">
        <v>29</v>
      </c>
      <c r="B12" s="17">
        <f t="shared" si="7"/>
        <v>694848.23156351899</v>
      </c>
      <c r="C12" s="17">
        <f>[3]Sheet1!C7</f>
        <v>132086.00984782324</v>
      </c>
      <c r="D12" s="17">
        <f>[3]Sheet1!D7</f>
        <v>243870.28026662444</v>
      </c>
      <c r="E12" s="17">
        <f>[3]Sheet1!E7</f>
        <v>163461.42532904856</v>
      </c>
      <c r="F12" s="17">
        <f>[3]Sheet1!F7</f>
        <v>155430.51612002269</v>
      </c>
      <c r="G12" s="17">
        <f t="shared" si="8"/>
        <v>451476.76553348347</v>
      </c>
      <c r="H12" s="17">
        <f>[3]Sheet1!G7</f>
        <v>50380.237895129452</v>
      </c>
      <c r="I12" s="17">
        <f>[3]Sheet1!H7</f>
        <v>229155.26028735342</v>
      </c>
      <c r="J12" s="17">
        <f>[3]Sheet1!I7</f>
        <v>103853.1240570879</v>
      </c>
      <c r="K12" s="17">
        <f>[3]Sheet1!J7</f>
        <v>68088.143293912624</v>
      </c>
      <c r="L12" s="8">
        <f t="shared" si="6"/>
        <v>64.974874371859443</v>
      </c>
      <c r="M12" s="8">
        <f t="shared" si="6"/>
        <v>38.141993957704308</v>
      </c>
      <c r="N12" s="8">
        <f t="shared" si="6"/>
        <v>93.966046226221977</v>
      </c>
      <c r="O12" s="8">
        <f t="shared" si="6"/>
        <v>63.533719865730461</v>
      </c>
      <c r="P12" s="8">
        <f t="shared" si="6"/>
        <v>43.806161745828142</v>
      </c>
    </row>
    <row r="13" spans="1:16">
      <c r="A13" s="42" t="s">
        <v>30</v>
      </c>
      <c r="B13" s="17">
        <f t="shared" si="7"/>
        <v>1817176.4952596275</v>
      </c>
      <c r="C13" s="17">
        <f>[3]Sheet1!C8</f>
        <v>306448.64416058356</v>
      </c>
      <c r="D13" s="17">
        <f>[3]Sheet1!D8</f>
        <v>647205.58055166889</v>
      </c>
      <c r="E13" s="17">
        <f>[3]Sheet1!E8</f>
        <v>458219.22504466766</v>
      </c>
      <c r="F13" s="17">
        <f>[3]Sheet1!F8</f>
        <v>405303.0455027073</v>
      </c>
      <c r="G13" s="17">
        <f t="shared" si="8"/>
        <v>874570.7036385535</v>
      </c>
      <c r="H13" s="17">
        <f>[3]Sheet1!G8</f>
        <v>100308.14253833143</v>
      </c>
      <c r="I13" s="17">
        <f>[3]Sheet1!H8</f>
        <v>585857.70207170385</v>
      </c>
      <c r="J13" s="17">
        <f>[3]Sheet1!I8</f>
        <v>127056.98054855315</v>
      </c>
      <c r="K13" s="17">
        <f>[3]Sheet1!J8</f>
        <v>61347.878479965024</v>
      </c>
      <c r="L13" s="8">
        <f t="shared" si="6"/>
        <v>48.128</v>
      </c>
      <c r="M13" s="8">
        <f t="shared" si="6"/>
        <v>32.732447817836814</v>
      </c>
      <c r="N13" s="8">
        <f t="shared" si="6"/>
        <v>90.521114106019766</v>
      </c>
      <c r="O13" s="8">
        <f t="shared" si="6"/>
        <v>27.728426395939088</v>
      </c>
      <c r="P13" s="8">
        <f t="shared" si="6"/>
        <v>15.136298421807748</v>
      </c>
    </row>
    <row r="14" spans="1:16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>
      <c r="A15" s="41" t="s">
        <v>2</v>
      </c>
      <c r="B15" s="16">
        <f>+B17+B21</f>
        <v>1508957.7560193357</v>
      </c>
      <c r="C15" s="16">
        <f>+C17+C21</f>
        <v>265776.71839114698</v>
      </c>
      <c r="D15" s="16">
        <f t="shared" ref="D15:K15" si="9">+D17+D21</f>
        <v>551834.85273552267</v>
      </c>
      <c r="E15" s="16">
        <f t="shared" si="9"/>
        <v>362356.09970581159</v>
      </c>
      <c r="F15" s="16">
        <f t="shared" si="9"/>
        <v>328990.08518685435</v>
      </c>
      <c r="G15" s="16">
        <f t="shared" si="9"/>
        <v>825903.01904255571</v>
      </c>
      <c r="H15" s="16">
        <f t="shared" si="9"/>
        <v>94314.270904608042</v>
      </c>
      <c r="I15" s="16">
        <f t="shared" si="9"/>
        <v>505576.99643543147</v>
      </c>
      <c r="J15" s="16">
        <f t="shared" si="9"/>
        <v>148353.15248003122</v>
      </c>
      <c r="K15" s="16">
        <f t="shared" si="9"/>
        <v>77658.599222484947</v>
      </c>
      <c r="L15" s="7">
        <f t="shared" si="6"/>
        <v>54.733342649784063</v>
      </c>
      <c r="M15" s="7">
        <f t="shared" si="6"/>
        <v>35.486280166122199</v>
      </c>
      <c r="N15" s="7">
        <f t="shared" si="6"/>
        <v>91.617445677672492</v>
      </c>
      <c r="O15" s="7">
        <f t="shared" si="6"/>
        <v>40.941259882330023</v>
      </c>
      <c r="P15" s="7">
        <f t="shared" si="6"/>
        <v>23.605148823368854</v>
      </c>
    </row>
    <row r="16" spans="1:16">
      <c r="A16" s="41" t="s">
        <v>31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>
      <c r="A17" s="42" t="s">
        <v>43</v>
      </c>
      <c r="B17" s="17">
        <f>+C17+D17+E17+F17</f>
        <v>598043.52247558953</v>
      </c>
      <c r="C17" s="17">
        <f t="shared" ref="C17" si="10">+C18+C19+C20</f>
        <v>112843.14455009674</v>
      </c>
      <c r="D17" s="17">
        <f t="shared" ref="D17" si="11">+D18+D19+D20</f>
        <v>212240.90930140344</v>
      </c>
      <c r="E17" s="17">
        <f t="shared" ref="E17" si="12">+E18+E19+E20</f>
        <v>137316.96253285935</v>
      </c>
      <c r="F17" s="17">
        <f t="shared" ref="F17" si="13">+F18+F19+F20</f>
        <v>135642.50609123</v>
      </c>
      <c r="G17" s="17">
        <f>+H17+I17+J17+K17</f>
        <v>381930.45772072359</v>
      </c>
      <c r="H17" s="17">
        <f t="shared" ref="H17" si="14">+H18+H19+H20</f>
        <v>43433.329037338481</v>
      </c>
      <c r="I17" s="17">
        <f t="shared" ref="I17" si="15">+I18+I19+I20</f>
        <v>200582.09347105562</v>
      </c>
      <c r="J17" s="17">
        <f t="shared" ref="J17" si="16">+J18+J19+J20</f>
        <v>87005.274000066187</v>
      </c>
      <c r="K17" s="17">
        <f t="shared" ref="K17" si="17">+K18+K19+K20</f>
        <v>50909.761212263227</v>
      </c>
      <c r="L17" s="8">
        <f t="shared" si="6"/>
        <v>63.863321542173033</v>
      </c>
      <c r="M17" s="8">
        <f t="shared" si="6"/>
        <v>38.490002392707382</v>
      </c>
      <c r="N17" s="8">
        <f t="shared" si="6"/>
        <v>94.506800847808691</v>
      </c>
      <c r="O17" s="8">
        <f t="shared" si="6"/>
        <v>63.360907782420696</v>
      </c>
      <c r="P17" s="8">
        <f t="shared" si="6"/>
        <v>37.532306560321516</v>
      </c>
    </row>
    <row r="18" spans="1:16">
      <c r="A18" s="43" t="s">
        <v>34</v>
      </c>
      <c r="B18" s="17">
        <f t="shared" ref="B18:B21" si="18">+C18+D18+E18+F18</f>
        <v>154976.10926782541</v>
      </c>
      <c r="C18" s="17">
        <f>[3]Sheet1!C10</f>
        <v>28515.604105279799</v>
      </c>
      <c r="D18" s="17">
        <f>[3]Sheet1!D10</f>
        <v>56783.246435731431</v>
      </c>
      <c r="E18" s="17">
        <f>[3]Sheet1!E10</f>
        <v>33970.763151507257</v>
      </c>
      <c r="F18" s="17">
        <f>[3]Sheet1!F10</f>
        <v>35706.495575306923</v>
      </c>
      <c r="G18" s="17">
        <f t="shared" ref="G18:G21" si="19">+H18+I18+J18+K18</f>
        <v>106871.52495109246</v>
      </c>
      <c r="H18" s="17">
        <f>[3]Sheet1!G10</f>
        <v>13389.93584074008</v>
      </c>
      <c r="I18" s="17">
        <f>[3]Sheet1!H10</f>
        <v>55295.475786760289</v>
      </c>
      <c r="J18" s="17">
        <f>[3]Sheet1!I10</f>
        <v>23804.330383537919</v>
      </c>
      <c r="K18" s="17">
        <f>[3]Sheet1!J10</f>
        <v>14381.78294005416</v>
      </c>
      <c r="L18" s="8">
        <f t="shared" si="6"/>
        <v>68.960000000000036</v>
      </c>
      <c r="M18" s="8">
        <f t="shared" si="6"/>
        <v>46.956521739130437</v>
      </c>
      <c r="N18" s="8">
        <f t="shared" si="6"/>
        <v>97.379912663755448</v>
      </c>
      <c r="O18" s="8">
        <f t="shared" si="6"/>
        <v>70.072992700729884</v>
      </c>
      <c r="P18" s="8">
        <f t="shared" si="6"/>
        <v>40.277777777777729</v>
      </c>
    </row>
    <row r="19" spans="1:16">
      <c r="A19" s="43" t="s">
        <v>28</v>
      </c>
      <c r="B19" s="17">
        <f t="shared" si="18"/>
        <v>105070.88649747118</v>
      </c>
      <c r="C19" s="17">
        <f>[3]Sheet1!C11</f>
        <v>20978.132398465943</v>
      </c>
      <c r="D19" s="17">
        <f>[3]Sheet1!D11</f>
        <v>40081.929943460687</v>
      </c>
      <c r="E19" s="17">
        <f>[3]Sheet1!E11</f>
        <v>20942.087497437653</v>
      </c>
      <c r="F19" s="17">
        <f>[3]Sheet1!F11</f>
        <v>23068.736658106896</v>
      </c>
      <c r="G19" s="17">
        <f t="shared" si="19"/>
        <v>64808.732048869024</v>
      </c>
      <c r="H19" s="17">
        <f>[3]Sheet1!G11</f>
        <v>6848.5311953754854</v>
      </c>
      <c r="I19" s="17">
        <f>[3]Sheet1!H11</f>
        <v>38640.133902329027</v>
      </c>
      <c r="J19" s="17">
        <f>[3]Sheet1!I11</f>
        <v>12471.535755789022</v>
      </c>
      <c r="K19" s="17">
        <f>[3]Sheet1!J11</f>
        <v>6848.5311953754854</v>
      </c>
      <c r="L19" s="8">
        <f t="shared" si="6"/>
        <v>61.680960548885089</v>
      </c>
      <c r="M19" s="8">
        <f t="shared" si="6"/>
        <v>32.646048109965662</v>
      </c>
      <c r="N19" s="8">
        <f t="shared" si="6"/>
        <v>96.402877697841774</v>
      </c>
      <c r="O19" s="8">
        <f t="shared" si="6"/>
        <v>59.552495697073958</v>
      </c>
      <c r="P19" s="8">
        <f t="shared" si="6"/>
        <v>29.6875</v>
      </c>
    </row>
    <row r="20" spans="1:16">
      <c r="A20" s="43" t="s">
        <v>29</v>
      </c>
      <c r="B20" s="17">
        <f t="shared" si="18"/>
        <v>337996.52671029291</v>
      </c>
      <c r="C20" s="17">
        <f>[3]Sheet1!C12</f>
        <v>63349.408046350989</v>
      </c>
      <c r="D20" s="17">
        <f>[3]Sheet1!D12</f>
        <v>115375.73292221132</v>
      </c>
      <c r="E20" s="17">
        <f>[3]Sheet1!E12</f>
        <v>82404.111883914447</v>
      </c>
      <c r="F20" s="17">
        <f>[3]Sheet1!F12</f>
        <v>76867.273857816181</v>
      </c>
      <c r="G20" s="17">
        <f t="shared" si="19"/>
        <v>210250.20072076205</v>
      </c>
      <c r="H20" s="17">
        <f>[3]Sheet1!G12</f>
        <v>23194.862001222911</v>
      </c>
      <c r="I20" s="17">
        <f>[3]Sheet1!H12</f>
        <v>106646.48378196631</v>
      </c>
      <c r="J20" s="17">
        <f>[3]Sheet1!I12</f>
        <v>50729.407860739251</v>
      </c>
      <c r="K20" s="17">
        <f>[3]Sheet1!J12</f>
        <v>29679.447076833585</v>
      </c>
      <c r="L20" s="8">
        <f t="shared" si="6"/>
        <v>62.204840613931481</v>
      </c>
      <c r="M20" s="8">
        <f t="shared" si="6"/>
        <v>36.614173228346317</v>
      </c>
      <c r="N20" s="8">
        <f t="shared" si="6"/>
        <v>92.434068309554789</v>
      </c>
      <c r="O20" s="8">
        <f t="shared" si="6"/>
        <v>61.561743341404537</v>
      </c>
      <c r="P20" s="8">
        <f t="shared" si="6"/>
        <v>38.611291369240689</v>
      </c>
    </row>
    <row r="21" spans="1:16">
      <c r="A21" s="42" t="s">
        <v>30</v>
      </c>
      <c r="B21" s="17">
        <f t="shared" si="18"/>
        <v>910914.23354374606</v>
      </c>
      <c r="C21" s="17">
        <f>[3]Sheet1!C13</f>
        <v>152933.57384105024</v>
      </c>
      <c r="D21" s="17">
        <f>[3]Sheet1!D13</f>
        <v>339593.94343411917</v>
      </c>
      <c r="E21" s="17">
        <f>[3]Sheet1!E13</f>
        <v>225039.13717295227</v>
      </c>
      <c r="F21" s="17">
        <f>[3]Sheet1!F13</f>
        <v>193347.57909562436</v>
      </c>
      <c r="G21" s="17">
        <f t="shared" si="19"/>
        <v>443972.56132183218</v>
      </c>
      <c r="H21" s="17">
        <f>[3]Sheet1!G13</f>
        <v>50880.941867269568</v>
      </c>
      <c r="I21" s="17">
        <f>[3]Sheet1!H13</f>
        <v>304994.90296437585</v>
      </c>
      <c r="J21" s="17">
        <f>[3]Sheet1!I13</f>
        <v>61347.878479965024</v>
      </c>
      <c r="K21" s="17">
        <f>[3]Sheet1!J13</f>
        <v>26748.838010221712</v>
      </c>
      <c r="L21" s="8">
        <f t="shared" si="6"/>
        <v>48.739227577401849</v>
      </c>
      <c r="M21" s="8">
        <f t="shared" si="6"/>
        <v>33.269961977186313</v>
      </c>
      <c r="N21" s="8">
        <f t="shared" si="6"/>
        <v>89.811643835616437</v>
      </c>
      <c r="O21" s="8">
        <f t="shared" si="6"/>
        <v>27.260981912144704</v>
      </c>
      <c r="P21" s="8">
        <f t="shared" si="6"/>
        <v>13.83458646616541</v>
      </c>
    </row>
    <row r="22" spans="1:16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>
      <c r="A23" s="41" t="s">
        <v>3</v>
      </c>
      <c r="B23" s="16">
        <f>+B25+B29</f>
        <v>1525709.5419944446</v>
      </c>
      <c r="C23" s="16">
        <f>+C25+C29</f>
        <v>273904.97479615285</v>
      </c>
      <c r="D23" s="16">
        <f t="shared" ref="D23:K23" si="20">+D25+D29</f>
        <v>533889.89349633525</v>
      </c>
      <c r="E23" s="16">
        <f t="shared" si="20"/>
        <v>366161.65307074325</v>
      </c>
      <c r="F23" s="16">
        <f t="shared" si="20"/>
        <v>351753.02063121315</v>
      </c>
      <c r="G23" s="16">
        <f t="shared" si="20"/>
        <v>854102.71106763696</v>
      </c>
      <c r="H23" s="16">
        <f t="shared" si="20"/>
        <v>95814.446536002419</v>
      </c>
      <c r="I23" s="16">
        <f t="shared" si="20"/>
        <v>496468.22287133837</v>
      </c>
      <c r="J23" s="16">
        <f t="shared" si="20"/>
        <v>155117.38946900348</v>
      </c>
      <c r="K23" s="16">
        <f t="shared" si="20"/>
        <v>106702.65219129273</v>
      </c>
      <c r="L23" s="7">
        <f t="shared" si="6"/>
        <v>55.980688824370404</v>
      </c>
      <c r="M23" s="7">
        <f t="shared" si="6"/>
        <v>34.980907742661479</v>
      </c>
      <c r="N23" s="7">
        <f t="shared" si="6"/>
        <v>92.990751261476404</v>
      </c>
      <c r="O23" s="7">
        <f t="shared" si="6"/>
        <v>42.363089681331118</v>
      </c>
      <c r="P23" s="7">
        <f t="shared" si="6"/>
        <v>30.334537568381688</v>
      </c>
    </row>
    <row r="24" spans="1:16">
      <c r="A24" s="41" t="s">
        <v>31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>
      <c r="A25" s="42" t="s">
        <v>43</v>
      </c>
      <c r="B25" s="17">
        <f>+C25+D25+E25+F25</f>
        <v>619447.28027856315</v>
      </c>
      <c r="C25" s="17">
        <f t="shared" ref="C25" si="21">+C26+C27+C28</f>
        <v>120389.90447661953</v>
      </c>
      <c r="D25" s="17">
        <f t="shared" ref="D25" si="22">+D26+D27+D28</f>
        <v>226278.25637878556</v>
      </c>
      <c r="E25" s="17">
        <f t="shared" ref="E25" si="23">+E26+E27+E28</f>
        <v>132981.56519902786</v>
      </c>
      <c r="F25" s="17">
        <f t="shared" ref="F25" si="24">+F26+F27+F28</f>
        <v>139797.5542241302</v>
      </c>
      <c r="G25" s="17">
        <f>+H25+I25+J25+K25</f>
        <v>423504.5687509157</v>
      </c>
      <c r="H25" s="17">
        <f t="shared" ref="H25" si="25">+H26+H27+H28</f>
        <v>46387.245864940545</v>
      </c>
      <c r="I25" s="17">
        <f t="shared" ref="I25" si="26">+I26+I27+I28</f>
        <v>215605.42376401037</v>
      </c>
      <c r="J25" s="17">
        <f t="shared" ref="J25" si="27">+J26+J27+J28</f>
        <v>89408.287400415371</v>
      </c>
      <c r="K25" s="17">
        <f t="shared" ref="K25" si="28">+K26+K27+K28</f>
        <v>72103.611721549416</v>
      </c>
      <c r="L25" s="8">
        <f t="shared" si="6"/>
        <v>68.368137569425969</v>
      </c>
      <c r="M25" s="8">
        <f t="shared" si="6"/>
        <v>38.530843650556463</v>
      </c>
      <c r="N25" s="8">
        <f t="shared" si="6"/>
        <v>95.283314983252708</v>
      </c>
      <c r="O25" s="8">
        <f t="shared" si="6"/>
        <v>67.233595323232791</v>
      </c>
      <c r="P25" s="8">
        <f t="shared" si="6"/>
        <v>51.577162505968758</v>
      </c>
    </row>
    <row r="26" spans="1:16">
      <c r="A26" s="43" t="s">
        <v>34</v>
      </c>
      <c r="B26" s="17">
        <f t="shared" ref="B26:B29" si="29">+C26+D26+E26+F26</f>
        <v>159687.38298956736</v>
      </c>
      <c r="C26" s="17">
        <f>[3]Sheet1!C15</f>
        <v>30747.260078736479</v>
      </c>
      <c r="D26" s="17">
        <f>[3]Sheet1!D15</f>
        <v>55791.399336417337</v>
      </c>
      <c r="E26" s="17">
        <f>[3]Sheet1!E15</f>
        <v>31739.107178050559</v>
      </c>
      <c r="F26" s="17">
        <f>[3]Sheet1!F15</f>
        <v>41409.616396362966</v>
      </c>
      <c r="G26" s="17">
        <f t="shared" ref="G26:G29" si="30">+H26+I26+J26+K26</f>
        <v>115054.26352043358</v>
      </c>
      <c r="H26" s="17">
        <f>[3]Sheet1!G15</f>
        <v>12894.01229108304</v>
      </c>
      <c r="I26" s="17">
        <f>[3]Sheet1!H15</f>
        <v>53807.705137789148</v>
      </c>
      <c r="J26" s="17">
        <f>[3]Sheet1!I15</f>
        <v>23308.406833880879</v>
      </c>
      <c r="K26" s="17">
        <f>[3]Sheet1!J15</f>
        <v>25044.139257680519</v>
      </c>
      <c r="L26" s="8">
        <f t="shared" si="6"/>
        <v>72.04968944099376</v>
      </c>
      <c r="M26" s="8">
        <f t="shared" si="6"/>
        <v>41.935483870967744</v>
      </c>
      <c r="N26" s="8">
        <f t="shared" si="6"/>
        <v>96.444444444444414</v>
      </c>
      <c r="O26" s="8">
        <f t="shared" si="6"/>
        <v>73.4375</v>
      </c>
      <c r="P26" s="8">
        <f t="shared" si="6"/>
        <v>60.479041916167475</v>
      </c>
    </row>
    <row r="27" spans="1:16">
      <c r="A27" s="43" t="s">
        <v>28</v>
      </c>
      <c r="B27" s="17">
        <f t="shared" si="29"/>
        <v>102908.1924357736</v>
      </c>
      <c r="C27" s="17">
        <f>[3]Sheet1!C16</f>
        <v>20906.042596409363</v>
      </c>
      <c r="D27" s="17">
        <f>[3]Sheet1!D16</f>
        <v>41992.309697960125</v>
      </c>
      <c r="E27" s="17">
        <f>[3]Sheet1!E16</f>
        <v>20185.144575843518</v>
      </c>
      <c r="F27" s="17">
        <f>[3]Sheet1!F16</f>
        <v>19824.695565560596</v>
      </c>
      <c r="G27" s="17">
        <f t="shared" si="30"/>
        <v>67223.740417764566</v>
      </c>
      <c r="H27" s="17">
        <f>[3]Sheet1!G16</f>
        <v>6307.8576799511047</v>
      </c>
      <c r="I27" s="17">
        <f>[3]Sheet1!H16</f>
        <v>39288.942120838263</v>
      </c>
      <c r="J27" s="17">
        <f>[3]Sheet1!I16</f>
        <v>12976.164370185108</v>
      </c>
      <c r="K27" s="17">
        <f>[3]Sheet1!J16</f>
        <v>8650.7762467900848</v>
      </c>
      <c r="L27" s="8">
        <f t="shared" si="6"/>
        <v>65.323992994746078</v>
      </c>
      <c r="M27" s="8">
        <f t="shared" si="6"/>
        <v>30.172413793103463</v>
      </c>
      <c r="N27" s="8">
        <f t="shared" si="6"/>
        <v>93.56223175965674</v>
      </c>
      <c r="O27" s="8">
        <f t="shared" si="6"/>
        <v>64.285714285714235</v>
      </c>
      <c r="P27" s="8">
        <f t="shared" si="6"/>
        <v>43.636363636363669</v>
      </c>
    </row>
    <row r="28" spans="1:16">
      <c r="A28" s="43" t="s">
        <v>29</v>
      </c>
      <c r="B28" s="17">
        <f t="shared" si="29"/>
        <v>356851.70485322218</v>
      </c>
      <c r="C28" s="17">
        <f>[3]Sheet1!C17</f>
        <v>68736.601801473691</v>
      </c>
      <c r="D28" s="17">
        <f>[3]Sheet1!D17</f>
        <v>128494.5473444081</v>
      </c>
      <c r="E28" s="17">
        <f>[3]Sheet1!E17</f>
        <v>81057.313445133783</v>
      </c>
      <c r="F28" s="17">
        <f>[3]Sheet1!F17</f>
        <v>78563.242262206637</v>
      </c>
      <c r="G28" s="17">
        <f t="shared" si="30"/>
        <v>241226.56481271755</v>
      </c>
      <c r="H28" s="17">
        <f>[3]Sheet1!G17</f>
        <v>27185.375893906403</v>
      </c>
      <c r="I28" s="17">
        <f>[3]Sheet1!H17</f>
        <v>122508.77650538295</v>
      </c>
      <c r="J28" s="17">
        <f>[3]Sheet1!I17</f>
        <v>53123.716196349393</v>
      </c>
      <c r="K28" s="17">
        <f>[3]Sheet1!J17</f>
        <v>38408.696217078803</v>
      </c>
      <c r="L28" s="8">
        <f t="shared" si="6"/>
        <v>67.598546267822158</v>
      </c>
      <c r="M28" s="8">
        <f t="shared" si="6"/>
        <v>39.550072568940351</v>
      </c>
      <c r="N28" s="8">
        <f t="shared" si="6"/>
        <v>95.341614906832348</v>
      </c>
      <c r="O28" s="8">
        <f t="shared" si="6"/>
        <v>65.53846153846176</v>
      </c>
      <c r="P28" s="8">
        <f t="shared" si="6"/>
        <v>48.888888888888893</v>
      </c>
    </row>
    <row r="29" spans="1:16">
      <c r="A29" s="61" t="s">
        <v>30</v>
      </c>
      <c r="B29" s="18">
        <f t="shared" si="29"/>
        <v>906262.26171588141</v>
      </c>
      <c r="C29" s="18">
        <f>[3]Sheet1!C18</f>
        <v>153515.07031953332</v>
      </c>
      <c r="D29" s="18">
        <f>[3]Sheet1!D18</f>
        <v>307611.63711754972</v>
      </c>
      <c r="E29" s="18">
        <f>[3]Sheet1!E18</f>
        <v>233180.0878717154</v>
      </c>
      <c r="F29" s="18">
        <f>[3]Sheet1!F18</f>
        <v>211955.46640708295</v>
      </c>
      <c r="G29" s="18">
        <f t="shared" si="30"/>
        <v>430598.14231672132</v>
      </c>
      <c r="H29" s="18">
        <f>[3]Sheet1!G18</f>
        <v>49427.200671061866</v>
      </c>
      <c r="I29" s="18">
        <f>[3]Sheet1!H18</f>
        <v>280862.799107328</v>
      </c>
      <c r="J29" s="18">
        <f>[3]Sheet1!I18</f>
        <v>65709.102068588123</v>
      </c>
      <c r="K29" s="18">
        <f>[3]Sheet1!J18</f>
        <v>34599.040469743304</v>
      </c>
      <c r="L29" s="13">
        <f t="shared" si="6"/>
        <v>47.513634905357719</v>
      </c>
      <c r="M29" s="13">
        <f t="shared" si="6"/>
        <v>32.196969696969695</v>
      </c>
      <c r="N29" s="13">
        <f t="shared" si="6"/>
        <v>91.304347826086953</v>
      </c>
      <c r="O29" s="13">
        <f t="shared" si="6"/>
        <v>28.179551122194514</v>
      </c>
      <c r="P29" s="13">
        <f t="shared" si="6"/>
        <v>16.323731138545952</v>
      </c>
    </row>
    <row r="30" spans="1:16">
      <c r="A30" s="1" t="str">
        <f>Cuadro01!A40</f>
        <v>Fuente: Instituto Nacional de Estadística (INE). XLIV Encuesta Permanente de Hogares de Propósitos Múltiples, mayo 2013.</v>
      </c>
    </row>
  </sheetData>
  <mergeCells count="5">
    <mergeCell ref="A1:P1"/>
    <mergeCell ref="A3:A4"/>
    <mergeCell ref="B3:F3"/>
    <mergeCell ref="G3:K3"/>
    <mergeCell ref="M3:P3"/>
  </mergeCells>
  <pageMargins left="0.70866141732283472" right="0.70866141732283472" top="0.74803149606299213" bottom="0.74803149606299213" header="0.31496062992125984" footer="0.31496062992125984"/>
  <pageSetup scale="8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3"/>
  <dimension ref="A1:V32"/>
  <sheetViews>
    <sheetView workbookViewId="0">
      <selection activeCell="A3" sqref="A3:A5"/>
    </sheetView>
  </sheetViews>
  <sheetFormatPr baseColWidth="10" defaultRowHeight="12.75"/>
  <cols>
    <col min="1" max="1" width="15.7109375" customWidth="1"/>
    <col min="2" max="2" width="9.7109375" bestFit="1" customWidth="1"/>
    <col min="3" max="3" width="8.5703125" bestFit="1" customWidth="1"/>
    <col min="4" max="4" width="5.85546875" customWidth="1"/>
    <col min="5" max="5" width="9.5703125" bestFit="1" customWidth="1"/>
    <col min="6" max="6" width="6.85546875" customWidth="1"/>
    <col min="7" max="7" width="6.7109375" bestFit="1" customWidth="1"/>
    <col min="8" max="8" width="9.42578125" bestFit="1" customWidth="1"/>
    <col min="9" max="9" width="6.85546875" customWidth="1"/>
    <col min="10" max="10" width="6.7109375" bestFit="1" customWidth="1"/>
    <col min="11" max="11" width="9.42578125" bestFit="1" customWidth="1"/>
    <col min="12" max="12" width="7" customWidth="1"/>
    <col min="13" max="13" width="6.7109375" bestFit="1" customWidth="1"/>
    <col min="14" max="14" width="8.42578125" bestFit="1" customWidth="1"/>
    <col min="15" max="15" width="7.7109375" bestFit="1" customWidth="1"/>
    <col min="16" max="16" width="6.5703125" bestFit="1" customWidth="1"/>
    <col min="17" max="17" width="8.42578125" bestFit="1" customWidth="1"/>
    <col min="18" max="18" width="6.42578125" customWidth="1"/>
    <col min="19" max="19" width="5.28515625" customWidth="1"/>
    <col min="20" max="20" width="8.42578125" bestFit="1" customWidth="1"/>
    <col min="21" max="21" width="6" customWidth="1"/>
    <col min="22" max="22" width="4.42578125" customWidth="1"/>
  </cols>
  <sheetData>
    <row r="1" spans="1:22">
      <c r="A1" s="77" t="s">
        <v>85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73" t="s">
        <v>35</v>
      </c>
      <c r="B3" s="73" t="s">
        <v>1</v>
      </c>
      <c r="C3" s="73"/>
      <c r="D3" s="73"/>
      <c r="E3" s="72" t="s">
        <v>15</v>
      </c>
      <c r="F3" s="72"/>
      <c r="G3" s="72"/>
      <c r="H3" s="72" t="s">
        <v>16</v>
      </c>
      <c r="I3" s="72"/>
      <c r="J3" s="72"/>
      <c r="K3" s="72" t="s">
        <v>17</v>
      </c>
      <c r="L3" s="72"/>
      <c r="M3" s="72"/>
      <c r="N3" s="72" t="s">
        <v>18</v>
      </c>
      <c r="O3" s="72"/>
      <c r="P3" s="72"/>
      <c r="Q3" s="72" t="s">
        <v>19</v>
      </c>
      <c r="R3" s="72"/>
      <c r="S3" s="72"/>
      <c r="T3" s="72" t="s">
        <v>20</v>
      </c>
      <c r="U3" s="72"/>
      <c r="V3" s="72"/>
    </row>
    <row r="4" spans="1:22">
      <c r="A4" s="73"/>
      <c r="B4" s="73"/>
      <c r="C4" s="73"/>
      <c r="D4" s="73"/>
      <c r="E4" s="72" t="s">
        <v>21</v>
      </c>
      <c r="F4" s="72"/>
      <c r="G4" s="72"/>
      <c r="H4" s="72" t="s">
        <v>22</v>
      </c>
      <c r="I4" s="72"/>
      <c r="J4" s="72"/>
      <c r="K4" s="72" t="s">
        <v>23</v>
      </c>
      <c r="L4" s="72"/>
      <c r="M4" s="72"/>
      <c r="N4" s="72" t="s">
        <v>24</v>
      </c>
      <c r="O4" s="72"/>
      <c r="P4" s="72"/>
      <c r="Q4" s="72" t="s">
        <v>25</v>
      </c>
      <c r="R4" s="72"/>
      <c r="S4" s="72"/>
      <c r="T4" s="72" t="s">
        <v>26</v>
      </c>
      <c r="U4" s="72"/>
      <c r="V4" s="72"/>
    </row>
    <row r="5" spans="1:22">
      <c r="A5" s="73"/>
      <c r="B5" s="5" t="s">
        <v>32</v>
      </c>
      <c r="C5" s="5" t="s">
        <v>33</v>
      </c>
      <c r="D5" s="5" t="s">
        <v>27</v>
      </c>
      <c r="E5" s="5" t="s">
        <v>32</v>
      </c>
      <c r="F5" s="5" t="s">
        <v>33</v>
      </c>
      <c r="G5" s="5" t="s">
        <v>27</v>
      </c>
      <c r="H5" s="5" t="s">
        <v>32</v>
      </c>
      <c r="I5" s="5" t="s">
        <v>33</v>
      </c>
      <c r="J5" s="5" t="s">
        <v>27</v>
      </c>
      <c r="K5" s="5" t="s">
        <v>32</v>
      </c>
      <c r="L5" s="5" t="s">
        <v>33</v>
      </c>
      <c r="M5" s="5" t="s">
        <v>27</v>
      </c>
      <c r="N5" s="5" t="s">
        <v>32</v>
      </c>
      <c r="O5" s="5" t="s">
        <v>33</v>
      </c>
      <c r="P5" s="5" t="s">
        <v>27</v>
      </c>
      <c r="Q5" s="5" t="s">
        <v>32</v>
      </c>
      <c r="R5" s="5" t="s">
        <v>33</v>
      </c>
      <c r="S5" s="5" t="s">
        <v>27</v>
      </c>
      <c r="T5" s="5" t="s">
        <v>32</v>
      </c>
      <c r="U5" s="5" t="s">
        <v>33</v>
      </c>
      <c r="V5" s="5" t="s">
        <v>27</v>
      </c>
    </row>
    <row r="6" spans="1:2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>
      <c r="A7" s="45" t="s">
        <v>62</v>
      </c>
      <c r="B7" s="3">
        <f>+E7+H7+K7+N7+Q7+T7</f>
        <v>1131011.2402117697</v>
      </c>
      <c r="C7" s="3">
        <f>+F7+I7+L7+O7+R7+U7</f>
        <v>98058.544974365359</v>
      </c>
      <c r="D7" s="19">
        <f>+C7/B7*100</f>
        <v>8.6699885454723642</v>
      </c>
      <c r="E7" s="3">
        <f>[1]Sheet!C65</f>
        <v>211810.07933808427</v>
      </c>
      <c r="F7" s="3">
        <f>[1]Sheet!D65</f>
        <v>35189.878901012678</v>
      </c>
      <c r="G7" s="19">
        <f>+F7/E7*100</f>
        <v>16.613883064952613</v>
      </c>
      <c r="H7" s="3">
        <f>[1]Sheet!F65</f>
        <v>198536.23900553279</v>
      </c>
      <c r="I7" s="3">
        <f>[1]Sheet!G65</f>
        <v>19299.243643764577</v>
      </c>
      <c r="J7" s="19">
        <f>+I7/H7*100</f>
        <v>9.7207662139841133</v>
      </c>
      <c r="K7" s="3">
        <f>[1]Sheet!I65</f>
        <v>191919.17240234188</v>
      </c>
      <c r="L7" s="3">
        <f>[1]Sheet!J65</f>
        <v>16625.790190405598</v>
      </c>
      <c r="M7" s="19">
        <f>+L7/K7*100</f>
        <v>8.6629126117483839</v>
      </c>
      <c r="N7" s="3">
        <f>[1]Sheet!L65</f>
        <v>167684.16473367033</v>
      </c>
      <c r="O7" s="3">
        <f>[1]Sheet!M65</f>
        <v>15749.727600178496</v>
      </c>
      <c r="P7" s="19">
        <f>+O7/N7*100</f>
        <v>9.3924954841105581</v>
      </c>
      <c r="Q7" s="3">
        <f>[1]Sheet!O65</f>
        <v>174504.61361213573</v>
      </c>
      <c r="R7" s="3">
        <f>[1]Sheet!P65</f>
        <v>6569.8592542062142</v>
      </c>
      <c r="S7" s="19">
        <f>+R7/Q7*100</f>
        <v>3.7648627839770312</v>
      </c>
      <c r="T7" s="3">
        <f>[1]Sheet!R65</f>
        <v>186556.97112000478</v>
      </c>
      <c r="U7" s="3">
        <f>[1]Sheet!S65</f>
        <v>4624.0453847978006</v>
      </c>
      <c r="V7" s="19">
        <f>+U7/T7*100</f>
        <v>2.478623745356229</v>
      </c>
    </row>
    <row r="8" spans="1:22">
      <c r="A8" s="45"/>
      <c r="B8" s="9"/>
      <c r="C8" s="9"/>
      <c r="D8" s="20"/>
      <c r="E8" s="9"/>
      <c r="F8" s="9"/>
      <c r="G8" s="20"/>
      <c r="H8" s="9"/>
      <c r="I8" s="9"/>
      <c r="J8" s="20"/>
      <c r="K8" s="9"/>
      <c r="L8" s="9"/>
      <c r="M8" s="20"/>
      <c r="N8" s="9"/>
      <c r="O8" s="9"/>
      <c r="P8" s="20"/>
      <c r="Q8" s="9"/>
      <c r="R8" s="9"/>
      <c r="S8" s="20"/>
      <c r="T8" s="9"/>
      <c r="U8" s="9"/>
      <c r="V8" s="20"/>
    </row>
    <row r="9" spans="1:22">
      <c r="A9" s="45" t="s">
        <v>31</v>
      </c>
      <c r="B9" s="9"/>
      <c r="C9" s="9"/>
      <c r="D9" s="20"/>
      <c r="E9" s="9"/>
      <c r="F9" s="9"/>
      <c r="G9" s="20"/>
      <c r="H9" s="9"/>
      <c r="I9" s="9"/>
      <c r="J9" s="20"/>
      <c r="K9" s="9"/>
      <c r="L9" s="9"/>
      <c r="M9" s="20"/>
      <c r="N9" s="9"/>
      <c r="O9" s="9"/>
      <c r="P9" s="20"/>
      <c r="Q9" s="9"/>
      <c r="R9" s="9"/>
      <c r="S9" s="20"/>
      <c r="T9" s="9"/>
      <c r="U9" s="9"/>
      <c r="V9" s="20"/>
    </row>
    <row r="10" spans="1:22">
      <c r="A10" s="46" t="s">
        <v>43</v>
      </c>
      <c r="B10" s="17">
        <f t="shared" ref="B10:B30" si="0">+E10+H10+K10+N10+Q10+T10</f>
        <v>447462.12975490827</v>
      </c>
      <c r="C10" s="17">
        <f t="shared" ref="C10:C30" si="1">+F10+I10+L10+O10+R10+U10</f>
        <v>25080.736924738732</v>
      </c>
      <c r="D10" s="20">
        <f t="shared" ref="D10:D30" si="2">+C10/B10*100</f>
        <v>5.6051082889352868</v>
      </c>
      <c r="E10" s="23">
        <f>[1]Sheet!C66</f>
        <v>77775.141047734141</v>
      </c>
      <c r="F10" s="17">
        <f>[1]Sheet!D66</f>
        <v>6696.5514553417206</v>
      </c>
      <c r="G10" s="20">
        <f t="shared" ref="G10:G30" si="3">+F10/E10*100</f>
        <v>8.6101437620431227</v>
      </c>
      <c r="H10" s="23">
        <f>[1]Sheet!F66</f>
        <v>72351.503174704238</v>
      </c>
      <c r="I10" s="17">
        <f>[1]Sheet!G66</f>
        <v>5634.0763994121799</v>
      </c>
      <c r="J10" s="20">
        <f t="shared" ref="J10:J30" si="4">+I10/H10*100</f>
        <v>7.7870896279899045</v>
      </c>
      <c r="K10" s="23">
        <f>[1]Sheet!I66</f>
        <v>79690.352055107272</v>
      </c>
      <c r="L10" s="17">
        <f>[1]Sheet!J66</f>
        <v>4414.3641422608998</v>
      </c>
      <c r="M10" s="20">
        <f t="shared" ref="M10:M30" si="5">+L10/K10*100</f>
        <v>5.5393959600131897</v>
      </c>
      <c r="N10" s="23">
        <f>[1]Sheet!L66</f>
        <v>67376.022195338897</v>
      </c>
      <c r="O10" s="17">
        <f>[1]Sheet!M66</f>
        <v>4701.2945089999603</v>
      </c>
      <c r="P10" s="20">
        <f t="shared" ref="P10:P30" si="6">+O10/N10*100</f>
        <v>6.9776967470264184</v>
      </c>
      <c r="Q10" s="23">
        <f>[1]Sheet!O66</f>
        <v>70998.240442147333</v>
      </c>
      <c r="R10" s="17">
        <f>[1]Sheet!P66</f>
        <v>2208.6356655831119</v>
      </c>
      <c r="S10" s="20">
        <f t="shared" ref="S10:S30" si="7">+R10/Q10*100</f>
        <v>3.1108315527661712</v>
      </c>
      <c r="T10" s="23">
        <f>[1]Sheet!R66</f>
        <v>79270.870839876356</v>
      </c>
      <c r="U10" s="17">
        <f>[1]Sheet!S66</f>
        <v>1425.8147531408601</v>
      </c>
      <c r="V10" s="20">
        <f t="shared" ref="V10:V30" si="8">+U10/T10*100</f>
        <v>1.7986616496505288</v>
      </c>
    </row>
    <row r="11" spans="1:22">
      <c r="A11" s="47" t="s">
        <v>34</v>
      </c>
      <c r="B11" s="17">
        <f t="shared" si="0"/>
        <v>114310.37819594773</v>
      </c>
      <c r="C11" s="17">
        <f t="shared" si="1"/>
        <v>6199.0443707129998</v>
      </c>
      <c r="D11" s="20">
        <f t="shared" si="2"/>
        <v>5.4229934924078087</v>
      </c>
      <c r="E11" s="17">
        <f>[1]Sheet!C67</f>
        <v>19093.056661796039</v>
      </c>
      <c r="F11" s="23">
        <f>[1]Sheet!D67</f>
        <v>1735.7324237996399</v>
      </c>
      <c r="G11" s="20">
        <f t="shared" si="3"/>
        <v>9.0909090909090917</v>
      </c>
      <c r="H11" s="17">
        <f>[1]Sheet!F67</f>
        <v>17605.286012824919</v>
      </c>
      <c r="I11" s="23">
        <f>[1]Sheet!G67</f>
        <v>991.84709931407997</v>
      </c>
      <c r="J11" s="20">
        <f t="shared" si="4"/>
        <v>5.6338028169014089</v>
      </c>
      <c r="K11" s="17">
        <f>[1]Sheet!I67</f>
        <v>21076.750860424199</v>
      </c>
      <c r="L11" s="23">
        <f>[1]Sheet!J67</f>
        <v>991.84709931407997</v>
      </c>
      <c r="M11" s="20">
        <f t="shared" si="5"/>
        <v>4.7058823529411766</v>
      </c>
      <c r="N11" s="17">
        <f>[1]Sheet!L67</f>
        <v>17109.362463167879</v>
      </c>
      <c r="O11" s="23">
        <f>[1]Sheet!M67</f>
        <v>1735.7324237996399</v>
      </c>
      <c r="P11" s="20">
        <f t="shared" si="6"/>
        <v>10.144927536231885</v>
      </c>
      <c r="Q11" s="17">
        <f>[1]Sheet!O67</f>
        <v>19093.056661796039</v>
      </c>
      <c r="R11" s="23">
        <f>[1]Sheet!P67</f>
        <v>495.92354965703998</v>
      </c>
      <c r="S11" s="20">
        <f t="shared" si="7"/>
        <v>2.5974025974025974</v>
      </c>
      <c r="T11" s="17">
        <f>[1]Sheet!R67</f>
        <v>20332.865535938639</v>
      </c>
      <c r="U11" s="23">
        <f>[1]Sheet!S67</f>
        <v>247.96177482851999</v>
      </c>
      <c r="V11" s="20">
        <f t="shared" si="8"/>
        <v>1.2195121951219512</v>
      </c>
    </row>
    <row r="12" spans="1:22">
      <c r="A12" s="47" t="s">
        <v>28</v>
      </c>
      <c r="B12" s="17">
        <f t="shared" si="0"/>
        <v>86039.178754532899</v>
      </c>
      <c r="C12" s="17">
        <f t="shared" si="1"/>
        <v>2919.6369832916516</v>
      </c>
      <c r="D12" s="20">
        <f t="shared" si="2"/>
        <v>3.3933808127356553</v>
      </c>
      <c r="E12" s="17">
        <f>[1]Sheet!C68</f>
        <v>14237.735906175323</v>
      </c>
      <c r="F12" s="17">
        <f>[1]Sheet!D68</f>
        <v>720.89802056583994</v>
      </c>
      <c r="G12" s="20">
        <f t="shared" si="3"/>
        <v>5.063291139240512</v>
      </c>
      <c r="H12" s="17">
        <f>[1]Sheet!F68</f>
        <v>12795.939865043649</v>
      </c>
      <c r="I12" s="17">
        <f>[1]Sheet!G68</f>
        <v>901.12252570729993</v>
      </c>
      <c r="J12" s="20">
        <f t="shared" si="4"/>
        <v>7.0422535211267663</v>
      </c>
      <c r="K12" s="17">
        <f>[1]Sheet!I68</f>
        <v>15715.576848335289</v>
      </c>
      <c r="L12" s="17">
        <f>[1]Sheet!J68</f>
        <v>180.22450514145999</v>
      </c>
      <c r="M12" s="20">
        <f t="shared" si="5"/>
        <v>1.1467889908256896</v>
      </c>
      <c r="N12" s="17">
        <f>[1]Sheet!L68</f>
        <v>15499.307442165538</v>
      </c>
      <c r="O12" s="17">
        <f>[1]Sheet!M68</f>
        <v>720.89802056583994</v>
      </c>
      <c r="P12" s="20">
        <f t="shared" si="6"/>
        <v>4.6511627906976809</v>
      </c>
      <c r="Q12" s="17">
        <f>[1]Sheet!O68</f>
        <v>11750.637735223185</v>
      </c>
      <c r="R12" s="17">
        <f>[1]Sheet!P68</f>
        <v>216.26940616975196</v>
      </c>
      <c r="S12" s="20">
        <f t="shared" si="7"/>
        <v>1.8404907975460132</v>
      </c>
      <c r="T12" s="17">
        <f>[1]Sheet!R68</f>
        <v>16039.980957589916</v>
      </c>
      <c r="U12" s="17">
        <f>[1]Sheet!S68</f>
        <v>180.22450514145999</v>
      </c>
      <c r="V12" s="20">
        <f t="shared" si="8"/>
        <v>1.1235955056179792</v>
      </c>
    </row>
    <row r="13" spans="1:22">
      <c r="A13" s="47" t="s">
        <v>29</v>
      </c>
      <c r="B13" s="17">
        <f t="shared" si="0"/>
        <v>247112.5728044266</v>
      </c>
      <c r="C13" s="17">
        <f t="shared" si="1"/>
        <v>15962.055570734081</v>
      </c>
      <c r="D13" s="20">
        <f t="shared" si="2"/>
        <v>6.459426725878088</v>
      </c>
      <c r="E13" s="17">
        <f>[1]Sheet!C69</f>
        <v>44444.348479762666</v>
      </c>
      <c r="F13" s="17">
        <f>[1]Sheet!D69</f>
        <v>4239.9210109762398</v>
      </c>
      <c r="G13" s="20">
        <f t="shared" si="3"/>
        <v>9.5398428731762142</v>
      </c>
      <c r="H13" s="17">
        <f>[1]Sheet!F69</f>
        <v>41950.277296835455</v>
      </c>
      <c r="I13" s="17">
        <f>[1]Sheet!G69</f>
        <v>3741.1067743908002</v>
      </c>
      <c r="J13" s="20">
        <f t="shared" si="4"/>
        <v>8.9179548156956105</v>
      </c>
      <c r="K13" s="17">
        <f>[1]Sheet!I69</f>
        <v>42898.024346347796</v>
      </c>
      <c r="L13" s="17">
        <f>[1]Sheet!J69</f>
        <v>3242.2925378053601</v>
      </c>
      <c r="M13" s="20">
        <f t="shared" si="5"/>
        <v>7.558139534883729</v>
      </c>
      <c r="N13" s="17">
        <f>[1]Sheet!L69</f>
        <v>34767.352290005074</v>
      </c>
      <c r="O13" s="17">
        <f>[1]Sheet!M69</f>
        <v>2244.6640646344799</v>
      </c>
      <c r="P13" s="20">
        <f t="shared" si="6"/>
        <v>6.4562410329985829</v>
      </c>
      <c r="Q13" s="17">
        <f>[1]Sheet!O69</f>
        <v>40154.546045127856</v>
      </c>
      <c r="R13" s="17">
        <f>[1]Sheet!P69</f>
        <v>1496.44270975632</v>
      </c>
      <c r="S13" s="20">
        <f t="shared" si="7"/>
        <v>3.7267080745341676</v>
      </c>
      <c r="T13" s="17">
        <f>[1]Sheet!R69</f>
        <v>42898.024346347796</v>
      </c>
      <c r="U13" s="17">
        <f>[1]Sheet!S69</f>
        <v>997.62847317088006</v>
      </c>
      <c r="V13" s="20">
        <f t="shared" si="8"/>
        <v>2.3255813953488396</v>
      </c>
    </row>
    <row r="14" spans="1:22">
      <c r="A14" s="46" t="s">
        <v>30</v>
      </c>
      <c r="B14" s="17">
        <f t="shared" si="0"/>
        <v>683549.11045686144</v>
      </c>
      <c r="C14" s="17">
        <f t="shared" si="1"/>
        <v>72977.808049626619</v>
      </c>
      <c r="D14" s="20">
        <f t="shared" si="2"/>
        <v>10.676307954062098</v>
      </c>
      <c r="E14" s="17">
        <f>[1]Sheet!C70</f>
        <v>134034.93829035011</v>
      </c>
      <c r="F14" s="17">
        <f>[1]Sheet!D70</f>
        <v>28493.327445670955</v>
      </c>
      <c r="G14" s="20">
        <f t="shared" si="3"/>
        <v>21.258134490238611</v>
      </c>
      <c r="H14" s="17">
        <f>[1]Sheet!F70</f>
        <v>126184.73583082853</v>
      </c>
      <c r="I14" s="17">
        <f>[1]Sheet!G70</f>
        <v>13665.167244352393</v>
      </c>
      <c r="J14" s="20">
        <f t="shared" si="4"/>
        <v>10.8294930875576</v>
      </c>
      <c r="K14" s="17">
        <f>[1]Sheet!I70</f>
        <v>112228.82034723459</v>
      </c>
      <c r="L14" s="17">
        <f>[1]Sheet!J70</f>
        <v>12211.426048144691</v>
      </c>
      <c r="M14" s="20">
        <f t="shared" si="5"/>
        <v>10.880829015544036</v>
      </c>
      <c r="N14" s="17">
        <f>[1]Sheet!L70</f>
        <v>100308.14253833143</v>
      </c>
      <c r="O14" s="17">
        <f>[1]Sheet!M70</f>
        <v>11048.433091178529</v>
      </c>
      <c r="P14" s="20">
        <f t="shared" si="6"/>
        <v>11.014492753623182</v>
      </c>
      <c r="Q14" s="17">
        <f>[1]Sheet!O70</f>
        <v>103506.37316998838</v>
      </c>
      <c r="R14" s="17">
        <f>[1]Sheet!P70</f>
        <v>4361.2235886230992</v>
      </c>
      <c r="S14" s="20">
        <f t="shared" si="7"/>
        <v>4.2134831460674089</v>
      </c>
      <c r="T14" s="17">
        <f>[1]Sheet!R70</f>
        <v>107286.1002801284</v>
      </c>
      <c r="U14" s="17">
        <f>[1]Sheet!S70</f>
        <v>3198.2306316569397</v>
      </c>
      <c r="V14" s="20">
        <f t="shared" si="8"/>
        <v>2.9810298102980988</v>
      </c>
    </row>
    <row r="15" spans="1:22">
      <c r="A15" s="46"/>
      <c r="B15" s="17"/>
      <c r="C15" s="17"/>
      <c r="D15" s="20"/>
      <c r="E15" s="17"/>
      <c r="F15" s="17"/>
      <c r="G15" s="20"/>
      <c r="H15" s="17"/>
      <c r="I15" s="17"/>
      <c r="J15" s="20"/>
      <c r="K15" s="17"/>
      <c r="L15" s="17"/>
      <c r="M15" s="20"/>
      <c r="N15" s="17"/>
      <c r="O15" s="17"/>
      <c r="P15" s="20"/>
      <c r="Q15" s="17"/>
      <c r="R15" s="17"/>
      <c r="S15" s="20"/>
      <c r="T15" s="17"/>
      <c r="U15" s="17"/>
      <c r="V15" s="20"/>
    </row>
    <row r="16" spans="1:22">
      <c r="A16" s="45" t="s">
        <v>2</v>
      </c>
      <c r="B16" s="16">
        <f t="shared" si="0"/>
        <v>582453.17865173623</v>
      </c>
      <c r="C16" s="16">
        <f t="shared" si="1"/>
        <v>59462.021188190534</v>
      </c>
      <c r="D16" s="19">
        <f t="shared" si="2"/>
        <v>10.208892897766193</v>
      </c>
      <c r="E16" s="24">
        <f>[1]Sheet!C71</f>
        <v>112535.05618518051</v>
      </c>
      <c r="F16" s="24">
        <f>[1]Sheet!D71</f>
        <v>22579.723310293448</v>
      </c>
      <c r="G16" s="19">
        <f t="shared" si="3"/>
        <v>20.064612819971135</v>
      </c>
      <c r="H16" s="24">
        <f>[1]Sheet!F71</f>
        <v>105490.9116549146</v>
      </c>
      <c r="I16" s="24">
        <f>[1]Sheet!G71</f>
        <v>10300.559992461689</v>
      </c>
      <c r="J16" s="19">
        <f t="shared" si="4"/>
        <v>9.7644051329817163</v>
      </c>
      <c r="K16" s="24">
        <f>[1]Sheet!I71</f>
        <v>103857.77448170363</v>
      </c>
      <c r="L16" s="24">
        <f>[1]Sheet!J71</f>
        <v>10769.569235490369</v>
      </c>
      <c r="M16" s="19">
        <f t="shared" si="5"/>
        <v>10.369535924715601</v>
      </c>
      <c r="N16" s="24">
        <f>[1]Sheet!L71</f>
        <v>84790.787868845873</v>
      </c>
      <c r="O16" s="24">
        <f>[1]Sheet!M71</f>
        <v>8979.4026486997063</v>
      </c>
      <c r="P16" s="19">
        <f t="shared" si="6"/>
        <v>10.590068655322579</v>
      </c>
      <c r="Q16" s="24">
        <f>[1]Sheet!O71</f>
        <v>87431.273979609963</v>
      </c>
      <c r="R16" s="24">
        <f>[1]Sheet!P71</f>
        <v>4950.8385250676329</v>
      </c>
      <c r="S16" s="19">
        <f t="shared" si="7"/>
        <v>5.662548765127486</v>
      </c>
      <c r="T16" s="24">
        <f>[1]Sheet!R71</f>
        <v>88347.374481481704</v>
      </c>
      <c r="U16" s="24">
        <f>[1]Sheet!S71</f>
        <v>1881.9274761776799</v>
      </c>
      <c r="V16" s="19">
        <f t="shared" si="8"/>
        <v>2.1301453350740451</v>
      </c>
    </row>
    <row r="17" spans="1:22">
      <c r="A17" s="45" t="s">
        <v>31</v>
      </c>
      <c r="B17" s="17"/>
      <c r="C17" s="17"/>
      <c r="D17" s="20"/>
      <c r="E17" s="23"/>
      <c r="F17" s="23"/>
      <c r="G17" s="20"/>
      <c r="H17" s="23"/>
      <c r="I17" s="23"/>
      <c r="J17" s="20"/>
      <c r="K17" s="23"/>
      <c r="L17" s="23"/>
      <c r="M17" s="20"/>
      <c r="N17" s="23"/>
      <c r="O17" s="23"/>
      <c r="P17" s="20"/>
      <c r="Q17" s="23"/>
      <c r="R17" s="23"/>
      <c r="S17" s="20"/>
      <c r="T17" s="23"/>
      <c r="U17" s="23"/>
      <c r="V17" s="20"/>
    </row>
    <row r="18" spans="1:22">
      <c r="A18" s="46" t="s">
        <v>43</v>
      </c>
      <c r="B18" s="17">
        <f t="shared" si="0"/>
        <v>219599.37607829386</v>
      </c>
      <c r="C18" s="17">
        <f t="shared" si="1"/>
        <v>14105.295866510231</v>
      </c>
      <c r="D18" s="20">
        <f t="shared" si="2"/>
        <v>6.4231948735051336</v>
      </c>
      <c r="E18" s="23">
        <f>[1]Sheet!C72</f>
        <v>37522.010460863079</v>
      </c>
      <c r="F18" s="23">
        <f>[1]Sheet!D72</f>
        <v>3099.5912811102403</v>
      </c>
      <c r="G18" s="20">
        <f t="shared" si="3"/>
        <v>8.2607281513959254</v>
      </c>
      <c r="H18" s="23">
        <f>[1]Sheet!F72</f>
        <v>36292.830715427983</v>
      </c>
      <c r="I18" s="23">
        <f>[1]Sheet!G72</f>
        <v>3031.8540114231801</v>
      </c>
      <c r="J18" s="20">
        <f t="shared" si="4"/>
        <v>8.353864803756812</v>
      </c>
      <c r="K18" s="23">
        <f>[1]Sheet!I72</f>
        <v>43672.888958704767</v>
      </c>
      <c r="L18" s="23">
        <f>[1]Sheet!J72</f>
        <v>2919.3667759687801</v>
      </c>
      <c r="M18" s="20">
        <f t="shared" si="5"/>
        <v>6.684620242844959</v>
      </c>
      <c r="N18" s="23">
        <f>[1]Sheet!L72</f>
        <v>31002.363609160904</v>
      </c>
      <c r="O18" s="23">
        <f>[1]Sheet!M72</f>
        <v>3164.4378638689</v>
      </c>
      <c r="P18" s="20">
        <f t="shared" si="6"/>
        <v>10.207085833074478</v>
      </c>
      <c r="Q18" s="23">
        <f>[1]Sheet!O72</f>
        <v>35387.339155374233</v>
      </c>
      <c r="R18" s="23">
        <f>[1]Sheet!P72</f>
        <v>1461.859654169152</v>
      </c>
      <c r="S18" s="20">
        <f t="shared" si="7"/>
        <v>4.1310245106324732</v>
      </c>
      <c r="T18" s="23">
        <f>[1]Sheet!R72</f>
        <v>35721.943178762886</v>
      </c>
      <c r="U18" s="23">
        <f>[1]Sheet!S72</f>
        <v>428.18627996997998</v>
      </c>
      <c r="V18" s="20">
        <f t="shared" si="8"/>
        <v>1.198664579435706</v>
      </c>
    </row>
    <row r="19" spans="1:22">
      <c r="A19" s="47" t="s">
        <v>34</v>
      </c>
      <c r="B19" s="17">
        <f t="shared" si="0"/>
        <v>59262.864184016289</v>
      </c>
      <c r="C19" s="17">
        <f t="shared" si="1"/>
        <v>3967.3883972563199</v>
      </c>
      <c r="D19" s="20">
        <f t="shared" si="2"/>
        <v>6.6945606694560666</v>
      </c>
      <c r="E19" s="17">
        <f>[1]Sheet!C73</f>
        <v>9174.5856686552397</v>
      </c>
      <c r="F19" s="17">
        <f>[1]Sheet!D73</f>
        <v>743.88532448555998</v>
      </c>
      <c r="G19" s="20">
        <f t="shared" si="3"/>
        <v>8.1081081081081088</v>
      </c>
      <c r="H19" s="17">
        <f>[1]Sheet!F73</f>
        <v>9422.5474434837597</v>
      </c>
      <c r="I19" s="17">
        <f>[1]Sheet!G73</f>
        <v>495.92354965703998</v>
      </c>
      <c r="J19" s="20">
        <f t="shared" si="4"/>
        <v>5.2631578947368416</v>
      </c>
      <c r="K19" s="17">
        <f>[1]Sheet!I73</f>
        <v>14381.78294005416</v>
      </c>
      <c r="L19" s="17">
        <f>[1]Sheet!J73</f>
        <v>743.88532448555998</v>
      </c>
      <c r="M19" s="20">
        <f t="shared" si="5"/>
        <v>5.1724137931034484</v>
      </c>
      <c r="N19" s="17">
        <f>[1]Sheet!L73</f>
        <v>7190.8914700270798</v>
      </c>
      <c r="O19" s="17">
        <f>[1]Sheet!M73</f>
        <v>1487.77064897112</v>
      </c>
      <c r="P19" s="20">
        <f t="shared" si="6"/>
        <v>20.689655172413794</v>
      </c>
      <c r="Q19" s="17">
        <f>[1]Sheet!O73</f>
        <v>9174.5856686552397</v>
      </c>
      <c r="R19" s="17">
        <f>[1]Sheet!P73</f>
        <v>247.96177482851999</v>
      </c>
      <c r="S19" s="20">
        <f t="shared" si="7"/>
        <v>2.7027027027027026</v>
      </c>
      <c r="T19" s="17">
        <f>[1]Sheet!R73</f>
        <v>9918.4709931407997</v>
      </c>
      <c r="U19" s="17">
        <f>[1]Sheet!S73</f>
        <v>247.96177482851999</v>
      </c>
      <c r="V19" s="20">
        <f t="shared" si="8"/>
        <v>2.5</v>
      </c>
    </row>
    <row r="20" spans="1:22">
      <c r="A20" s="47" t="s">
        <v>28</v>
      </c>
      <c r="B20" s="17">
        <f t="shared" si="0"/>
        <v>42965.522025724094</v>
      </c>
      <c r="C20" s="17">
        <f t="shared" si="1"/>
        <v>1658.0654473014317</v>
      </c>
      <c r="D20" s="20">
        <f t="shared" si="2"/>
        <v>3.8590604026845603</v>
      </c>
      <c r="E20" s="17">
        <f>[1]Sheet!C74</f>
        <v>6848.5311953754854</v>
      </c>
      <c r="F20" s="17">
        <f>[1]Sheet!D74</f>
        <v>360.44901028291997</v>
      </c>
      <c r="G20" s="20">
        <f t="shared" si="3"/>
        <v>5.263157894736838</v>
      </c>
      <c r="H20" s="17">
        <f>[1]Sheet!F74</f>
        <v>6668.3066902340252</v>
      </c>
      <c r="I20" s="17">
        <f>[1]Sheet!G74</f>
        <v>540.67351542437996</v>
      </c>
      <c r="J20" s="20">
        <f t="shared" si="4"/>
        <v>8.1081081081081017</v>
      </c>
      <c r="K20" s="17">
        <f>[1]Sheet!I74</f>
        <v>9587.9436735256731</v>
      </c>
      <c r="L20" s="17">
        <f>[1]Sheet!J74</f>
        <v>180.22450514145999</v>
      </c>
      <c r="M20" s="20">
        <f t="shared" si="5"/>
        <v>1.8796992481203003</v>
      </c>
      <c r="N20" s="17">
        <f>[1]Sheet!L74</f>
        <v>7749.6537210827864</v>
      </c>
      <c r="O20" s="17">
        <f>[1]Sheet!M74</f>
        <v>180.22450514145999</v>
      </c>
      <c r="P20" s="20">
        <f t="shared" si="6"/>
        <v>2.3255813953488351</v>
      </c>
      <c r="Q20" s="17">
        <f>[1]Sheet!O74</f>
        <v>5262.5555501306353</v>
      </c>
      <c r="R20" s="17">
        <f>[1]Sheet!P74</f>
        <v>216.26940616975196</v>
      </c>
      <c r="S20" s="20">
        <f t="shared" si="7"/>
        <v>4.1095890410958873</v>
      </c>
      <c r="T20" s="17">
        <f>[1]Sheet!R74</f>
        <v>6848.5311953754854</v>
      </c>
      <c r="U20" s="17">
        <f>[1]Sheet!S74</f>
        <v>180.22450514145999</v>
      </c>
      <c r="V20" s="20">
        <f t="shared" si="8"/>
        <v>2.631578947368419</v>
      </c>
    </row>
    <row r="21" spans="1:22">
      <c r="A21" s="47" t="s">
        <v>29</v>
      </c>
      <c r="B21" s="17">
        <f t="shared" si="0"/>
        <v>117370.98986855391</v>
      </c>
      <c r="C21" s="17">
        <f t="shared" si="1"/>
        <v>8479.8420219524796</v>
      </c>
      <c r="D21" s="20">
        <f t="shared" si="2"/>
        <v>7.2248193795155196</v>
      </c>
      <c r="E21" s="17">
        <f>[1]Sheet!C75</f>
        <v>21498.893596832429</v>
      </c>
      <c r="F21" s="17">
        <f>[1]Sheet!D75</f>
        <v>1995.2569463417601</v>
      </c>
      <c r="G21" s="20">
        <f t="shared" si="3"/>
        <v>9.280742459396766</v>
      </c>
      <c r="H21" s="17">
        <f>[1]Sheet!F75</f>
        <v>20201.976581710293</v>
      </c>
      <c r="I21" s="17">
        <f>[1]Sheet!G75</f>
        <v>1995.2569463417601</v>
      </c>
      <c r="J21" s="20">
        <f t="shared" si="4"/>
        <v>9.8765432098765569</v>
      </c>
      <c r="K21" s="17">
        <f>[1]Sheet!I75</f>
        <v>19703.162345124856</v>
      </c>
      <c r="L21" s="17">
        <f>[1]Sheet!J75</f>
        <v>1995.2569463417601</v>
      </c>
      <c r="M21" s="20">
        <f t="shared" si="5"/>
        <v>10.126582278481026</v>
      </c>
      <c r="N21" s="17">
        <f>[1]Sheet!L75</f>
        <v>16061.818418051169</v>
      </c>
      <c r="O21" s="17">
        <f>[1]Sheet!M75</f>
        <v>1496.44270975632</v>
      </c>
      <c r="P21" s="20">
        <f t="shared" si="6"/>
        <v>9.316770186335404</v>
      </c>
      <c r="Q21" s="17">
        <f>[1]Sheet!O75</f>
        <v>20950.197936588447</v>
      </c>
      <c r="R21" s="17">
        <f>[1]Sheet!P75</f>
        <v>997.62847317088006</v>
      </c>
      <c r="S21" s="20">
        <f t="shared" si="7"/>
        <v>4.7619047619047699</v>
      </c>
      <c r="T21" s="17">
        <f>[1]Sheet!R75</f>
        <v>18954.940990246701</v>
      </c>
      <c r="U21" s="17">
        <f>[1]Sheet!S75</f>
        <v>0</v>
      </c>
      <c r="V21" s="20">
        <f t="shared" si="8"/>
        <v>0</v>
      </c>
    </row>
    <row r="22" spans="1:22">
      <c r="A22" s="46" t="s">
        <v>30</v>
      </c>
      <c r="B22" s="17">
        <f t="shared" si="0"/>
        <v>362853.8025734424</v>
      </c>
      <c r="C22" s="17">
        <f t="shared" si="1"/>
        <v>45356.725321680271</v>
      </c>
      <c r="D22" s="20">
        <f t="shared" si="2"/>
        <v>12.499999999999991</v>
      </c>
      <c r="E22" s="17">
        <f>[1]Sheet!C76</f>
        <v>75013.045724317417</v>
      </c>
      <c r="F22" s="17">
        <f>[1]Sheet!D76</f>
        <v>19480.132029183202</v>
      </c>
      <c r="G22" s="20">
        <f t="shared" si="3"/>
        <v>25.968992248062012</v>
      </c>
      <c r="H22" s="17">
        <f>[1]Sheet!F76</f>
        <v>69198.080939486608</v>
      </c>
      <c r="I22" s="17">
        <f>[1]Sheet!G76</f>
        <v>7268.7059810385035</v>
      </c>
      <c r="J22" s="20">
        <f t="shared" si="4"/>
        <v>10.50420168067226</v>
      </c>
      <c r="K22" s="17">
        <f>[1]Sheet!I76</f>
        <v>60184.885522998862</v>
      </c>
      <c r="L22" s="17">
        <f>[1]Sheet!J76</f>
        <v>7850.2024595215844</v>
      </c>
      <c r="M22" s="20">
        <f t="shared" si="5"/>
        <v>13.043478260869554</v>
      </c>
      <c r="N22" s="17">
        <f>[1]Sheet!L76</f>
        <v>53788.424259684973</v>
      </c>
      <c r="O22" s="17">
        <f>[1]Sheet!M76</f>
        <v>5814.9647848308014</v>
      </c>
      <c r="P22" s="20">
        <f t="shared" si="6"/>
        <v>10.810810810810798</v>
      </c>
      <c r="Q22" s="17">
        <f>[1]Sheet!O76</f>
        <v>52043.93482423573</v>
      </c>
      <c r="R22" s="17">
        <f>[1]Sheet!P76</f>
        <v>3488.9788708984797</v>
      </c>
      <c r="S22" s="20">
        <f t="shared" si="7"/>
        <v>6.7039106145251299</v>
      </c>
      <c r="T22" s="17">
        <f>[1]Sheet!R76</f>
        <v>52625.431302718811</v>
      </c>
      <c r="U22" s="17">
        <f>[1]Sheet!S76</f>
        <v>1453.7411962076999</v>
      </c>
      <c r="V22" s="20">
        <f t="shared" si="8"/>
        <v>2.7624309392265154</v>
      </c>
    </row>
    <row r="23" spans="1:22">
      <c r="A23" s="48"/>
      <c r="B23" s="17"/>
      <c r="C23" s="17"/>
      <c r="D23" s="20"/>
      <c r="E23" s="23"/>
      <c r="F23" s="23"/>
      <c r="G23" s="20"/>
      <c r="H23" s="23"/>
      <c r="I23" s="23"/>
      <c r="J23" s="20"/>
      <c r="K23" s="23"/>
      <c r="L23" s="23"/>
      <c r="M23" s="20"/>
      <c r="N23" s="23"/>
      <c r="O23" s="23"/>
      <c r="P23" s="20"/>
      <c r="Q23" s="23"/>
      <c r="R23" s="23"/>
      <c r="S23" s="20"/>
      <c r="T23" s="23"/>
      <c r="U23" s="23"/>
      <c r="V23" s="20"/>
    </row>
    <row r="24" spans="1:22">
      <c r="A24" s="45" t="s">
        <v>3</v>
      </c>
      <c r="B24" s="16">
        <f t="shared" si="0"/>
        <v>548558.06156003196</v>
      </c>
      <c r="C24" s="16">
        <f t="shared" si="1"/>
        <v>38596.523786174832</v>
      </c>
      <c r="D24" s="19">
        <f t="shared" si="2"/>
        <v>7.0359960942714146</v>
      </c>
      <c r="E24" s="24">
        <f>[1]Sheet!C77</f>
        <v>99275.023152903537</v>
      </c>
      <c r="F24" s="24">
        <f>[1]Sheet!D77</f>
        <v>12610.155590719232</v>
      </c>
      <c r="G24" s="19">
        <f t="shared" si="3"/>
        <v>12.702243918187813</v>
      </c>
      <c r="H24" s="24">
        <f>[1]Sheet!F77</f>
        <v>93045.327350617794</v>
      </c>
      <c r="I24" s="24">
        <f>[1]Sheet!G77</f>
        <v>8998.6836513028866</v>
      </c>
      <c r="J24" s="19">
        <f t="shared" si="4"/>
        <v>9.6712902276044694</v>
      </c>
      <c r="K24" s="24">
        <f>[1]Sheet!I77</f>
        <v>88061.397920638265</v>
      </c>
      <c r="L24" s="24">
        <f>[1]Sheet!J77</f>
        <v>5856.220954915223</v>
      </c>
      <c r="M24" s="19">
        <f t="shared" si="5"/>
        <v>6.6501567011154004</v>
      </c>
      <c r="N24" s="24">
        <f>[1]Sheet!L77</f>
        <v>82893.376864823949</v>
      </c>
      <c r="O24" s="24">
        <f>[1]Sheet!M77</f>
        <v>6770.324951478784</v>
      </c>
      <c r="P24" s="19">
        <f t="shared" si="6"/>
        <v>8.1675101287275353</v>
      </c>
      <c r="Q24" s="24">
        <f>[1]Sheet!O77</f>
        <v>87073.339632525327</v>
      </c>
      <c r="R24" s="24">
        <f>[1]Sheet!P77</f>
        <v>1619.02072913858</v>
      </c>
      <c r="S24" s="19">
        <f t="shared" si="7"/>
        <v>1.8593759421325926</v>
      </c>
      <c r="T24" s="24">
        <f>[1]Sheet!R77</f>
        <v>98209.596638522999</v>
      </c>
      <c r="U24" s="24">
        <f>[1]Sheet!S77</f>
        <v>2742.11790862012</v>
      </c>
      <c r="V24" s="19">
        <f t="shared" si="8"/>
        <v>2.7921079023600393</v>
      </c>
    </row>
    <row r="25" spans="1:22">
      <c r="A25" s="45" t="s">
        <v>31</v>
      </c>
      <c r="B25" s="17"/>
      <c r="C25" s="17"/>
      <c r="D25" s="20"/>
      <c r="E25" s="23"/>
      <c r="F25" s="23"/>
      <c r="G25" s="20"/>
      <c r="H25" s="23"/>
      <c r="I25" s="23"/>
      <c r="J25" s="20"/>
      <c r="K25" s="23"/>
      <c r="L25" s="23"/>
      <c r="M25" s="20"/>
      <c r="N25" s="23"/>
      <c r="O25" s="23"/>
      <c r="P25" s="20"/>
      <c r="Q25" s="23"/>
      <c r="R25" s="23"/>
      <c r="S25" s="20"/>
      <c r="T25" s="23"/>
      <c r="U25" s="23"/>
      <c r="V25" s="20"/>
    </row>
    <row r="26" spans="1:22">
      <c r="A26" s="46" t="s">
        <v>43</v>
      </c>
      <c r="B26" s="17">
        <f t="shared" si="0"/>
        <v>227862.7536766128</v>
      </c>
      <c r="C26" s="17">
        <f t="shared" si="1"/>
        <v>10975.441058228502</v>
      </c>
      <c r="D26" s="20">
        <f t="shared" si="2"/>
        <v>4.8166893804000361</v>
      </c>
      <c r="E26" s="17">
        <f>[1]Sheet!C78</f>
        <v>40253.13058687083</v>
      </c>
      <c r="F26" s="17">
        <f>[1]Sheet!D78</f>
        <v>3596.9601742314803</v>
      </c>
      <c r="G26" s="20">
        <f t="shared" si="3"/>
        <v>8.9358519990608709</v>
      </c>
      <c r="H26" s="17">
        <f>[1]Sheet!F78</f>
        <v>36058.672459275869</v>
      </c>
      <c r="I26" s="17">
        <f>[1]Sheet!G78</f>
        <v>2602.2223879890003</v>
      </c>
      <c r="J26" s="20">
        <f t="shared" si="4"/>
        <v>7.2166339205302465</v>
      </c>
      <c r="K26" s="17">
        <f>[1]Sheet!I78</f>
        <v>36017.463096402535</v>
      </c>
      <c r="L26" s="17">
        <f>[1]Sheet!J78</f>
        <v>1494.9973662921202</v>
      </c>
      <c r="M26" s="20">
        <f t="shared" si="5"/>
        <v>4.1507569877719739</v>
      </c>
      <c r="N26" s="17">
        <f>[1]Sheet!L78</f>
        <v>36373.65858617748</v>
      </c>
      <c r="O26" s="17">
        <f>[1]Sheet!M78</f>
        <v>1536.8566451310601</v>
      </c>
      <c r="P26" s="20">
        <f t="shared" si="6"/>
        <v>4.2251912644143204</v>
      </c>
      <c r="Q26" s="17">
        <f>[1]Sheet!O78</f>
        <v>35610.901286772678</v>
      </c>
      <c r="R26" s="17">
        <f>[1]Sheet!P78</f>
        <v>746.77601141396008</v>
      </c>
      <c r="S26" s="20">
        <f t="shared" si="7"/>
        <v>2.0970432772824616</v>
      </c>
      <c r="T26" s="17">
        <f>[1]Sheet!R78</f>
        <v>43548.927661113405</v>
      </c>
      <c r="U26" s="17">
        <f>[1]Sheet!S78</f>
        <v>997.62847317088006</v>
      </c>
      <c r="V26" s="20">
        <f t="shared" si="8"/>
        <v>2.2908221321410465</v>
      </c>
    </row>
    <row r="27" spans="1:22">
      <c r="A27" s="47" t="s">
        <v>34</v>
      </c>
      <c r="B27" s="17">
        <f t="shared" si="0"/>
        <v>55047.514011931438</v>
      </c>
      <c r="C27" s="17">
        <f t="shared" si="1"/>
        <v>2231.6559734566799</v>
      </c>
      <c r="D27" s="20">
        <f t="shared" si="2"/>
        <v>4.0540540540540544</v>
      </c>
      <c r="E27" s="17">
        <f>[1]Sheet!C79</f>
        <v>9918.4709931407997</v>
      </c>
      <c r="F27" s="17">
        <f>[1]Sheet!D79</f>
        <v>991.84709931407997</v>
      </c>
      <c r="G27" s="20">
        <f t="shared" si="3"/>
        <v>10</v>
      </c>
      <c r="H27" s="17">
        <f>[1]Sheet!F79</f>
        <v>8182.7385693411597</v>
      </c>
      <c r="I27" s="17">
        <f>[1]Sheet!G79</f>
        <v>495.92354965703998</v>
      </c>
      <c r="J27" s="20">
        <f t="shared" si="4"/>
        <v>6.0606060606060606</v>
      </c>
      <c r="K27" s="17">
        <f>[1]Sheet!I79</f>
        <v>6694.9679203700398</v>
      </c>
      <c r="L27" s="17">
        <f>[1]Sheet!J79</f>
        <v>247.96177482851999</v>
      </c>
      <c r="M27" s="20">
        <f t="shared" si="5"/>
        <v>3.7037037037037033</v>
      </c>
      <c r="N27" s="17">
        <f>[1]Sheet!L79</f>
        <v>9918.4709931407997</v>
      </c>
      <c r="O27" s="17">
        <f>[1]Sheet!M79</f>
        <v>247.96177482851999</v>
      </c>
      <c r="P27" s="20">
        <f t="shared" si="6"/>
        <v>2.5</v>
      </c>
      <c r="Q27" s="17">
        <f>[1]Sheet!O79</f>
        <v>9918.4709931407997</v>
      </c>
      <c r="R27" s="17">
        <f>[1]Sheet!P79</f>
        <v>247.96177482851999</v>
      </c>
      <c r="S27" s="20">
        <f t="shared" si="7"/>
        <v>2.5</v>
      </c>
      <c r="T27" s="17">
        <f>[1]Sheet!R79</f>
        <v>10414.39454279784</v>
      </c>
      <c r="U27" s="17">
        <f>[1]Sheet!S79</f>
        <v>0</v>
      </c>
      <c r="V27" s="20">
        <f t="shared" si="8"/>
        <v>0</v>
      </c>
    </row>
    <row r="28" spans="1:22">
      <c r="A28" s="47" t="s">
        <v>28</v>
      </c>
      <c r="B28" s="17">
        <f t="shared" si="0"/>
        <v>43073.656728808972</v>
      </c>
      <c r="C28" s="17">
        <f t="shared" si="1"/>
        <v>1261.5715359902199</v>
      </c>
      <c r="D28" s="20">
        <f t="shared" si="2"/>
        <v>2.9288702928870269</v>
      </c>
      <c r="E28" s="17">
        <f>[1]Sheet!C80</f>
        <v>7389.204710799866</v>
      </c>
      <c r="F28" s="17">
        <f>[1]Sheet!D80</f>
        <v>360.44901028291997</v>
      </c>
      <c r="G28" s="20">
        <f t="shared" si="3"/>
        <v>4.8780487804878003</v>
      </c>
      <c r="H28" s="17">
        <f>[1]Sheet!F80</f>
        <v>6127.6331748096445</v>
      </c>
      <c r="I28" s="17">
        <f>[1]Sheet!G80</f>
        <v>360.44901028291997</v>
      </c>
      <c r="J28" s="20">
        <f t="shared" si="4"/>
        <v>5.8823529411764657</v>
      </c>
      <c r="K28" s="17">
        <f>[1]Sheet!I80</f>
        <v>6127.6331748096445</v>
      </c>
      <c r="L28" s="17">
        <f>[1]Sheet!J80</f>
        <v>0</v>
      </c>
      <c r="M28" s="20">
        <f t="shared" si="5"/>
        <v>0</v>
      </c>
      <c r="N28" s="17">
        <f>[1]Sheet!L80</f>
        <v>7749.6537210827864</v>
      </c>
      <c r="O28" s="17">
        <f>[1]Sheet!M80</f>
        <v>540.67351542437996</v>
      </c>
      <c r="P28" s="20">
        <f t="shared" si="6"/>
        <v>6.9767441860465045</v>
      </c>
      <c r="Q28" s="17">
        <f>[1]Sheet!O80</f>
        <v>6488.0821850925649</v>
      </c>
      <c r="R28" s="17">
        <f>[1]Sheet!P80</f>
        <v>0</v>
      </c>
      <c r="S28" s="20">
        <f t="shared" si="7"/>
        <v>0</v>
      </c>
      <c r="T28" s="17">
        <f>[1]Sheet!R80</f>
        <v>9191.4497622144627</v>
      </c>
      <c r="U28" s="17">
        <f>[1]Sheet!S80</f>
        <v>0</v>
      </c>
      <c r="V28" s="20">
        <f t="shared" si="8"/>
        <v>0</v>
      </c>
    </row>
    <row r="29" spans="1:22">
      <c r="A29" s="47" t="s">
        <v>29</v>
      </c>
      <c r="B29" s="17">
        <f t="shared" si="0"/>
        <v>129741.58293587272</v>
      </c>
      <c r="C29" s="17">
        <f t="shared" si="1"/>
        <v>7482.2135487816004</v>
      </c>
      <c r="D29" s="20">
        <f t="shared" si="2"/>
        <v>5.7670126874279228</v>
      </c>
      <c r="E29" s="17">
        <f>[1]Sheet!C81</f>
        <v>22945.454882930193</v>
      </c>
      <c r="F29" s="17">
        <f>[1]Sheet!D81</f>
        <v>2244.6640646344799</v>
      </c>
      <c r="G29" s="20">
        <f t="shared" si="3"/>
        <v>9.7826086956521934</v>
      </c>
      <c r="H29" s="17">
        <f>[1]Sheet!F81</f>
        <v>21748.300715125148</v>
      </c>
      <c r="I29" s="17">
        <f>[1]Sheet!G81</f>
        <v>1745.8498280490401</v>
      </c>
      <c r="J29" s="20">
        <f t="shared" si="4"/>
        <v>8.0275229357798317</v>
      </c>
      <c r="K29" s="17">
        <f>[1]Sheet!I81</f>
        <v>23194.862001222911</v>
      </c>
      <c r="L29" s="17">
        <f>[1]Sheet!J81</f>
        <v>1247.0355914636</v>
      </c>
      <c r="M29" s="20">
        <f t="shared" si="5"/>
        <v>5.3763440860215166</v>
      </c>
      <c r="N29" s="17">
        <f>[1]Sheet!L81</f>
        <v>18705.533871953983</v>
      </c>
      <c r="O29" s="17">
        <f>[1]Sheet!M81</f>
        <v>748.22135487816001</v>
      </c>
      <c r="P29" s="20">
        <f t="shared" si="6"/>
        <v>4.0000000000000036</v>
      </c>
      <c r="Q29" s="17">
        <f>[1]Sheet!O81</f>
        <v>19204.34810853942</v>
      </c>
      <c r="R29" s="17">
        <f>[1]Sheet!P81</f>
        <v>498.81423658544003</v>
      </c>
      <c r="S29" s="20">
        <f t="shared" si="7"/>
        <v>2.5974025974026005</v>
      </c>
      <c r="T29" s="17">
        <f>[1]Sheet!R81</f>
        <v>23943.083356101066</v>
      </c>
      <c r="U29" s="17">
        <f>[1]Sheet!S81</f>
        <v>997.62847317088006</v>
      </c>
      <c r="V29" s="20">
        <f t="shared" si="8"/>
        <v>4.1666666666666758</v>
      </c>
    </row>
    <row r="30" spans="1:22">
      <c r="A30" s="49" t="s">
        <v>30</v>
      </c>
      <c r="B30" s="18">
        <f t="shared" si="0"/>
        <v>320695.30788341904</v>
      </c>
      <c r="C30" s="18">
        <f t="shared" si="1"/>
        <v>27621.082727946308</v>
      </c>
      <c r="D30" s="21">
        <f t="shared" si="2"/>
        <v>8.6128739800543883</v>
      </c>
      <c r="E30" s="18">
        <f>[1]Sheet!C82</f>
        <v>59021.8925660327</v>
      </c>
      <c r="F30" s="18">
        <f>[1]Sheet!D82</f>
        <v>9013.1954164877461</v>
      </c>
      <c r="G30" s="21">
        <f t="shared" si="3"/>
        <v>15.270935960591123</v>
      </c>
      <c r="H30" s="18">
        <f>[1]Sheet!F82</f>
        <v>56986.654891341917</v>
      </c>
      <c r="I30" s="18">
        <f>[1]Sheet!G82</f>
        <v>6396.4612633138822</v>
      </c>
      <c r="J30" s="21">
        <f t="shared" si="4"/>
        <v>11.224489795918355</v>
      </c>
      <c r="K30" s="18">
        <f>[1]Sheet!I82</f>
        <v>52043.93482423573</v>
      </c>
      <c r="L30" s="18">
        <f>[1]Sheet!J82</f>
        <v>4361.2235886230992</v>
      </c>
      <c r="M30" s="21">
        <f t="shared" si="5"/>
        <v>8.379888268156412</v>
      </c>
      <c r="N30" s="18">
        <f>[1]Sheet!L82</f>
        <v>46519.718278646462</v>
      </c>
      <c r="O30" s="18">
        <f>[1]Sheet!M82</f>
        <v>5233.4683063477205</v>
      </c>
      <c r="P30" s="21">
        <f t="shared" si="6"/>
        <v>11.249999999999986</v>
      </c>
      <c r="Q30" s="18">
        <f>[1]Sheet!O82</f>
        <v>51462.438345752649</v>
      </c>
      <c r="R30" s="18">
        <f>[1]Sheet!P82</f>
        <v>872.24471772461993</v>
      </c>
      <c r="S30" s="21">
        <f t="shared" si="7"/>
        <v>1.6949152542372856</v>
      </c>
      <c r="T30" s="18">
        <f>[1]Sheet!R82</f>
        <v>54660.668977409594</v>
      </c>
      <c r="U30" s="18">
        <f>[1]Sheet!S82</f>
        <v>1744.4894354492399</v>
      </c>
      <c r="V30" s="21">
        <f t="shared" si="8"/>
        <v>3.1914893617021232</v>
      </c>
    </row>
    <row r="31" spans="1:22">
      <c r="A31" s="1" t="str">
        <f>Cuadro01!A40</f>
        <v>Fuente: Instituto Nacional de Estadística (INE). XLIV Encuesta Permanente de Hogares de Propósitos Múltiples, mayo 2013.</v>
      </c>
    </row>
    <row r="32" spans="1:22">
      <c r="A32" s="1" t="s">
        <v>87</v>
      </c>
    </row>
  </sheetData>
  <mergeCells count="15">
    <mergeCell ref="Q4:S4"/>
    <mergeCell ref="T4:V4"/>
    <mergeCell ref="E4:G4"/>
    <mergeCell ref="H4:J4"/>
    <mergeCell ref="A1:V1"/>
    <mergeCell ref="K3:M3"/>
    <mergeCell ref="N3:P3"/>
    <mergeCell ref="Q3:S3"/>
    <mergeCell ref="T3:V3"/>
    <mergeCell ref="E3:G3"/>
    <mergeCell ref="H3:J3"/>
    <mergeCell ref="A3:A5"/>
    <mergeCell ref="B3:D4"/>
    <mergeCell ref="K4:M4"/>
    <mergeCell ref="N4:P4"/>
  </mergeCells>
  <phoneticPr fontId="5" type="noConversion"/>
  <printOptions horizontalCentered="1" verticalCentered="1"/>
  <pageMargins left="0.54" right="0" top="0" bottom="0" header="0" footer="0"/>
  <pageSetup paperSize="9" scale="77" orientation="landscape" r:id="rId1"/>
  <headerFooter alignWithMargins="0">
    <oddFooter>&amp;L&amp;Z&amp;F+&amp;F+&amp;A&amp;R&amp;D+&amp;T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5"/>
  <dimension ref="A1:N42"/>
  <sheetViews>
    <sheetView workbookViewId="0">
      <selection activeCell="A3" sqref="A3:A6"/>
    </sheetView>
  </sheetViews>
  <sheetFormatPr baseColWidth="10" defaultRowHeight="11.25"/>
  <cols>
    <col min="1" max="1" width="23.140625" style="15" customWidth="1"/>
    <col min="2" max="2" width="8.7109375" style="15" customWidth="1"/>
    <col min="3" max="3" width="6" style="15" customWidth="1"/>
    <col min="4" max="4" width="8.7109375" style="15" customWidth="1"/>
    <col min="5" max="5" width="6" style="15" customWidth="1"/>
    <col min="6" max="6" width="8.7109375" style="15" customWidth="1"/>
    <col min="7" max="7" width="6" style="15" customWidth="1"/>
    <col min="8" max="8" width="8.7109375" style="15" customWidth="1"/>
    <col min="9" max="9" width="6" style="15" customWidth="1"/>
    <col min="10" max="10" width="8.7109375" style="15" customWidth="1"/>
    <col min="11" max="11" width="6" style="15" customWidth="1"/>
    <col min="12" max="12" width="8.7109375" style="15" customWidth="1"/>
    <col min="13" max="13" width="6" style="15" customWidth="1"/>
    <col min="14" max="16384" width="11.42578125" style="15"/>
  </cols>
  <sheetData>
    <row r="1" spans="1:14" ht="22.5" customHeight="1">
      <c r="A1" s="79" t="s">
        <v>92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57"/>
    </row>
    <row r="2" spans="1:14">
      <c r="A2" s="2"/>
      <c r="B2" s="2"/>
      <c r="C2" s="2"/>
      <c r="D2" s="2"/>
      <c r="E2" s="2"/>
      <c r="F2" s="2"/>
      <c r="G2" s="2"/>
    </row>
    <row r="3" spans="1:14">
      <c r="A3" s="73" t="s">
        <v>35</v>
      </c>
      <c r="B3" s="73" t="s">
        <v>36</v>
      </c>
      <c r="C3" s="73"/>
      <c r="D3" s="72" t="s">
        <v>37</v>
      </c>
      <c r="E3" s="72"/>
      <c r="F3" s="72"/>
      <c r="G3" s="72"/>
      <c r="H3" s="72"/>
      <c r="I3" s="72"/>
      <c r="J3" s="72"/>
      <c r="K3" s="72"/>
      <c r="L3" s="72"/>
      <c r="M3" s="72"/>
    </row>
    <row r="4" spans="1:14">
      <c r="A4" s="73"/>
      <c r="B4" s="73"/>
      <c r="C4" s="73"/>
      <c r="D4" s="72" t="s">
        <v>0</v>
      </c>
      <c r="E4" s="72"/>
      <c r="F4" s="72"/>
      <c r="G4" s="72"/>
      <c r="H4" s="72"/>
      <c r="I4" s="72"/>
      <c r="J4" s="75" t="s">
        <v>38</v>
      </c>
      <c r="K4" s="75"/>
      <c r="L4" s="75"/>
      <c r="M4" s="75"/>
    </row>
    <row r="5" spans="1:14" ht="24" customHeight="1">
      <c r="A5" s="73"/>
      <c r="B5" s="73"/>
      <c r="C5" s="73"/>
      <c r="D5" s="73" t="s">
        <v>1</v>
      </c>
      <c r="E5" s="73"/>
      <c r="F5" s="73" t="s">
        <v>6</v>
      </c>
      <c r="G5" s="73"/>
      <c r="H5" s="73" t="s">
        <v>3</v>
      </c>
      <c r="I5" s="73"/>
      <c r="J5" s="78" t="s">
        <v>39</v>
      </c>
      <c r="K5" s="78"/>
      <c r="L5" s="78" t="s">
        <v>40</v>
      </c>
      <c r="M5" s="78"/>
    </row>
    <row r="6" spans="1:14">
      <c r="A6" s="73"/>
      <c r="B6" s="5" t="s">
        <v>41</v>
      </c>
      <c r="C6" s="5" t="s">
        <v>42</v>
      </c>
      <c r="D6" s="5" t="s">
        <v>41</v>
      </c>
      <c r="E6" s="5" t="s">
        <v>42</v>
      </c>
      <c r="F6" s="5" t="s">
        <v>41</v>
      </c>
      <c r="G6" s="5" t="s">
        <v>42</v>
      </c>
      <c r="H6" s="5" t="s">
        <v>41</v>
      </c>
      <c r="I6" s="5" t="s">
        <v>42</v>
      </c>
      <c r="J6" s="5" t="s">
        <v>41</v>
      </c>
      <c r="K6" s="5" t="s">
        <v>42</v>
      </c>
      <c r="L6" s="5" t="s">
        <v>41</v>
      </c>
      <c r="M6" s="5" t="s">
        <v>42</v>
      </c>
    </row>
    <row r="7" spans="1:14">
      <c r="A7" s="6"/>
      <c r="B7" s="3"/>
      <c r="C7" s="3"/>
      <c r="D7" s="3"/>
      <c r="E7" s="3"/>
      <c r="F7" s="3"/>
      <c r="G7" s="3"/>
    </row>
    <row r="8" spans="1:14">
      <c r="A8" s="50" t="s">
        <v>62</v>
      </c>
      <c r="B8" s="63">
        <f>SUM(B11,B15)</f>
        <v>1262903.9076859404</v>
      </c>
      <c r="C8" s="64">
        <f t="shared" ref="C8:M8" si="0">SUM(C11,C15)</f>
        <v>100.00000000000139</v>
      </c>
      <c r="D8" s="63">
        <f t="shared" si="0"/>
        <v>82437.379673108589</v>
      </c>
      <c r="E8" s="64">
        <f t="shared" si="0"/>
        <v>100</v>
      </c>
      <c r="F8" s="63">
        <f t="shared" si="0"/>
        <v>44714.376046393765</v>
      </c>
      <c r="G8" s="64">
        <f t="shared" si="0"/>
        <v>99.999999999999986</v>
      </c>
      <c r="H8" s="63">
        <f t="shared" si="0"/>
        <v>37723.003626714817</v>
      </c>
      <c r="I8" s="64">
        <f t="shared" si="0"/>
        <v>99.999999999999986</v>
      </c>
      <c r="J8" s="63">
        <f t="shared" si="0"/>
        <v>32633.851822255216</v>
      </c>
      <c r="K8" s="64">
        <f t="shared" si="0"/>
        <v>99.999999999999986</v>
      </c>
      <c r="L8" s="63">
        <f t="shared" si="0"/>
        <v>47423.713323664328</v>
      </c>
      <c r="M8" s="64">
        <f t="shared" si="0"/>
        <v>99.999999999999972</v>
      </c>
      <c r="N8" s="23"/>
    </row>
    <row r="9" spans="1:14">
      <c r="A9" s="50"/>
      <c r="B9" s="26"/>
      <c r="C9" s="27"/>
      <c r="D9" s="26"/>
      <c r="E9" s="27"/>
      <c r="F9" s="26"/>
      <c r="G9" s="27"/>
      <c r="H9" s="26"/>
      <c r="I9" s="27"/>
      <c r="J9" s="26"/>
      <c r="K9" s="27"/>
      <c r="L9" s="26"/>
      <c r="M9" s="27"/>
    </row>
    <row r="10" spans="1:14">
      <c r="A10" s="50" t="s">
        <v>31</v>
      </c>
      <c r="B10" s="28"/>
      <c r="C10" s="29"/>
      <c r="D10" s="28"/>
      <c r="E10" s="29"/>
      <c r="F10" s="28"/>
      <c r="G10" s="29"/>
      <c r="H10" s="28"/>
      <c r="I10" s="29"/>
      <c r="J10" s="28"/>
      <c r="K10" s="29"/>
      <c r="L10" s="28"/>
      <c r="M10" s="29"/>
    </row>
    <row r="11" spans="1:14">
      <c r="A11" s="51" t="s">
        <v>43</v>
      </c>
      <c r="B11" s="23">
        <f>+B12+B13+B14</f>
        <v>508412.22685414314</v>
      </c>
      <c r="C11" s="8">
        <f t="shared" ref="C11:M11" si="1">+C12+C13+C14</f>
        <v>40.257395971300014</v>
      </c>
      <c r="D11" s="23">
        <f t="shared" si="1"/>
        <v>16146.78112603738</v>
      </c>
      <c r="E11" s="40">
        <f t="shared" si="1"/>
        <v>19.586722904178536</v>
      </c>
      <c r="F11" s="23">
        <f t="shared" si="1"/>
        <v>8661.5943804427588</v>
      </c>
      <c r="G11" s="40">
        <f t="shared" si="1"/>
        <v>19.370938714331718</v>
      </c>
      <c r="H11" s="23">
        <f t="shared" si="1"/>
        <v>7485.1867455946194</v>
      </c>
      <c r="I11" s="40">
        <f t="shared" si="1"/>
        <v>19.84249933982916</v>
      </c>
      <c r="J11" s="23">
        <f t="shared" si="1"/>
        <v>4140.5243765842597</v>
      </c>
      <c r="K11" s="40">
        <f t="shared" si="1"/>
        <v>12.687819994820709</v>
      </c>
      <c r="L11" s="23">
        <f t="shared" si="1"/>
        <v>10789.43517923024</v>
      </c>
      <c r="M11" s="40">
        <f t="shared" si="1"/>
        <v>22.751139510297129</v>
      </c>
      <c r="N11" s="29"/>
    </row>
    <row r="12" spans="1:14">
      <c r="A12" s="52" t="s">
        <v>34</v>
      </c>
      <c r="B12" s="28">
        <f>[1]Sheet!C116</f>
        <v>128196.23758634624</v>
      </c>
      <c r="C12" s="29">
        <f>[1]Sheet!D116</f>
        <v>10.150909883654261</v>
      </c>
      <c r="D12" s="28">
        <f>[1]Sheet!E116</f>
        <v>4215.3501720848399</v>
      </c>
      <c r="E12" s="29">
        <f>[1]Sheet!F116</f>
        <v>5.1133966033370957</v>
      </c>
      <c r="F12" s="28">
        <f>[1]Sheet!G116</f>
        <v>2231.6559734566799</v>
      </c>
      <c r="G12" s="29">
        <f>[1]Sheet!H116</f>
        <v>4.9909138196208014</v>
      </c>
      <c r="H12" s="28">
        <f>[1]Sheet!I116</f>
        <v>1983.6941986281599</v>
      </c>
      <c r="I12" s="29">
        <f>[1]Sheet!J116</f>
        <v>5.2585796673500829</v>
      </c>
      <c r="J12" s="28">
        <f>[1]Sheet!M116</f>
        <v>495.92354965703998</v>
      </c>
      <c r="K12" s="29">
        <f>[1]Sheet!N116</f>
        <v>1.5196598684033871</v>
      </c>
      <c r="L12" s="28">
        <f>[1]Sheet!Q116</f>
        <v>3223.5030727707599</v>
      </c>
      <c r="M12" s="29">
        <f>[1]Sheet!R116</f>
        <v>6.7972388639635239</v>
      </c>
      <c r="N12" s="29"/>
    </row>
    <row r="13" spans="1:14">
      <c r="A13" s="52" t="s">
        <v>28</v>
      </c>
      <c r="B13" s="28">
        <f>[1]Sheet!C117</f>
        <v>93248.158960191751</v>
      </c>
      <c r="C13" s="29">
        <f>[1]Sheet!D117</f>
        <v>7.3836305670361453</v>
      </c>
      <c r="D13" s="28">
        <f>[1]Sheet!E117</f>
        <v>2703.3675771219005</v>
      </c>
      <c r="E13" s="29">
        <f>[1]Sheet!F117</f>
        <v>3.2792982841541605</v>
      </c>
      <c r="F13" s="28">
        <f>[1]Sheet!G117</f>
        <v>1441.7960411316799</v>
      </c>
      <c r="G13" s="29">
        <f>[1]Sheet!H117</f>
        <v>3.2244574756801536</v>
      </c>
      <c r="H13" s="28">
        <f>[1]Sheet!I117</f>
        <v>1261.5715359902199</v>
      </c>
      <c r="I13" s="29">
        <f>[1]Sheet!J117</f>
        <v>3.3443029841260978</v>
      </c>
      <c r="J13" s="28">
        <f>[1]Sheet!M117</f>
        <v>901.12252570729993</v>
      </c>
      <c r="K13" s="29">
        <f>[1]Sheet!N117</f>
        <v>2.7613121816431239</v>
      </c>
      <c r="L13" s="28">
        <f>[1]Sheet!Q117</f>
        <v>1081.3470308487599</v>
      </c>
      <c r="M13" s="29">
        <f>[1]Sheet!R117</f>
        <v>2.2801821178966386</v>
      </c>
      <c r="N13" s="29"/>
    </row>
    <row r="14" spans="1:14">
      <c r="A14" s="52" t="s">
        <v>29</v>
      </c>
      <c r="B14" s="28">
        <f>[1]Sheet!C118</f>
        <v>286967.83030760515</v>
      </c>
      <c r="C14" s="29">
        <f>[1]Sheet!D118</f>
        <v>22.722855520609603</v>
      </c>
      <c r="D14" s="28">
        <f>[1]Sheet!E118</f>
        <v>9228.0633768306398</v>
      </c>
      <c r="E14" s="29">
        <f>[1]Sheet!F118</f>
        <v>11.194028016687279</v>
      </c>
      <c r="F14" s="28">
        <f>[1]Sheet!G118</f>
        <v>4988.1423658543999</v>
      </c>
      <c r="G14" s="29">
        <f>[1]Sheet!H118</f>
        <v>11.155567419030763</v>
      </c>
      <c r="H14" s="28">
        <f>[1]Sheet!I118</f>
        <v>4239.9210109762398</v>
      </c>
      <c r="I14" s="29">
        <f>[1]Sheet!J118</f>
        <v>11.239616688352982</v>
      </c>
      <c r="J14" s="28">
        <f>[1]Sheet!M118</f>
        <v>2743.47830121992</v>
      </c>
      <c r="K14" s="29">
        <f>[1]Sheet!N118</f>
        <v>8.4068479447741975</v>
      </c>
      <c r="L14" s="28">
        <f>[1]Sheet!Q118</f>
        <v>6484.5850756107202</v>
      </c>
      <c r="M14" s="29">
        <f>[1]Sheet!R118</f>
        <v>13.673718528436966</v>
      </c>
      <c r="N14" s="29"/>
    </row>
    <row r="15" spans="1:14">
      <c r="A15" s="51" t="s">
        <v>30</v>
      </c>
      <c r="B15" s="28">
        <f>[1]Sheet!C119</f>
        <v>754491.6808317973</v>
      </c>
      <c r="C15" s="29">
        <f>[1]Sheet!D119</f>
        <v>59.742604028701379</v>
      </c>
      <c r="D15" s="28">
        <f>[1]Sheet!E119</f>
        <v>66290.598547071204</v>
      </c>
      <c r="E15" s="29">
        <f>[1]Sheet!F119</f>
        <v>80.413277095821456</v>
      </c>
      <c r="F15" s="28">
        <f>[1]Sheet!G119</f>
        <v>36052.781665951006</v>
      </c>
      <c r="G15" s="29">
        <f>[1]Sheet!H119</f>
        <v>80.629061285668271</v>
      </c>
      <c r="H15" s="28">
        <f>[1]Sheet!I119</f>
        <v>30237.816881120198</v>
      </c>
      <c r="I15" s="29">
        <f>[1]Sheet!J119</f>
        <v>80.157500660170825</v>
      </c>
      <c r="J15" s="28">
        <f>[1]Sheet!M119</f>
        <v>28493.327445670955</v>
      </c>
      <c r="K15" s="29">
        <f>[1]Sheet!N119</f>
        <v>87.312180005179272</v>
      </c>
      <c r="L15" s="28">
        <f>[1]Sheet!Q119</f>
        <v>36634.278144434087</v>
      </c>
      <c r="M15" s="29">
        <f>[1]Sheet!R119</f>
        <v>77.248860489702849</v>
      </c>
      <c r="N15" s="29"/>
    </row>
    <row r="16" spans="1:14">
      <c r="A16" s="55"/>
      <c r="B16" s="28"/>
      <c r="C16" s="29"/>
      <c r="D16" s="28"/>
      <c r="E16" s="29"/>
      <c r="F16" s="28"/>
      <c r="G16" s="29"/>
      <c r="H16" s="28"/>
      <c r="I16" s="29"/>
      <c r="J16" s="28"/>
      <c r="K16" s="29"/>
      <c r="L16" s="28"/>
      <c r="M16" s="29"/>
      <c r="N16" s="29"/>
    </row>
    <row r="17" spans="1:14">
      <c r="A17" s="50" t="s">
        <v>44</v>
      </c>
      <c r="B17" s="63"/>
      <c r="C17" s="64"/>
      <c r="D17" s="63"/>
      <c r="E17" s="64"/>
      <c r="F17" s="63"/>
      <c r="G17" s="64"/>
      <c r="H17" s="63"/>
      <c r="I17" s="64"/>
      <c r="J17" s="63"/>
      <c r="K17" s="64"/>
      <c r="L17" s="63"/>
      <c r="M17" s="64"/>
      <c r="N17" s="29"/>
    </row>
    <row r="18" spans="1:14">
      <c r="A18" s="56">
        <v>1</v>
      </c>
      <c r="B18" s="28">
        <f>[1]Sheet!C121</f>
        <v>236686.39259643722</v>
      </c>
      <c r="C18" s="29">
        <f>[1]Sheet!D121</f>
        <v>18.741441146549988</v>
      </c>
      <c r="D18" s="28">
        <f>[1]Sheet!E121</f>
        <v>5576.0816574916626</v>
      </c>
      <c r="E18" s="29">
        <f>[1]Sheet!F121</f>
        <v>6.7640209812619787</v>
      </c>
      <c r="F18" s="28">
        <f>[1]Sheet!G121</f>
        <v>3626.41691162692</v>
      </c>
      <c r="G18" s="29">
        <f>[1]Sheet!H121</f>
        <v>8.1101811816948999</v>
      </c>
      <c r="H18" s="28">
        <f>[1]Sheet!I121</f>
        <v>1949.6647458647399</v>
      </c>
      <c r="I18" s="29">
        <f>[1]Sheet!J121</f>
        <v>5.1683709101149589</v>
      </c>
      <c r="J18" s="28">
        <f>[1]Sheet!M121</f>
        <v>872.24471772461993</v>
      </c>
      <c r="K18" s="29">
        <f>[1]Sheet!N121</f>
        <v>2.6728218368932395</v>
      </c>
      <c r="L18" s="28">
        <f>[1]Sheet!Q121</f>
        <v>3446.1924064854597</v>
      </c>
      <c r="M18" s="29">
        <f>[1]Sheet!R121</f>
        <v>7.2668126659871168</v>
      </c>
      <c r="N18" s="29"/>
    </row>
    <row r="19" spans="1:14">
      <c r="A19" s="51">
        <v>2</v>
      </c>
      <c r="B19" s="28">
        <f>[1]Sheet!C122</f>
        <v>219834.93882494178</v>
      </c>
      <c r="C19" s="29">
        <f>[1]Sheet!D122</f>
        <v>17.407099422770454</v>
      </c>
      <c r="D19" s="28">
        <f>[1]Sheet!E122</f>
        <v>6840.952908094243</v>
      </c>
      <c r="E19" s="29">
        <f>[1]Sheet!F122</f>
        <v>8.2983628727900847</v>
      </c>
      <c r="F19" s="28">
        <f>[1]Sheet!G122</f>
        <v>3794.5871314861997</v>
      </c>
      <c r="G19" s="29">
        <f>[1]Sheet!H122</f>
        <v>8.4862799551291825</v>
      </c>
      <c r="H19" s="28">
        <f>[1]Sheet!I122</f>
        <v>3046.3657766080401</v>
      </c>
      <c r="I19" s="29">
        <f>[1]Sheet!J122</f>
        <v>8.0756182799045533</v>
      </c>
      <c r="J19" s="28">
        <f>[1]Sheet!M122</f>
        <v>2284.6447929834999</v>
      </c>
      <c r="K19" s="29">
        <f>[1]Sheet!N122</f>
        <v>7.0008431901546073</v>
      </c>
      <c r="L19" s="28">
        <f>[1]Sheet!Q122</f>
        <v>4085.3353707277397</v>
      </c>
      <c r="M19" s="29">
        <f>[1]Sheet!R122</f>
        <v>8.614541300984893</v>
      </c>
      <c r="N19" s="29"/>
    </row>
    <row r="20" spans="1:14">
      <c r="A20" s="51">
        <v>3</v>
      </c>
      <c r="B20" s="28">
        <f>[1]Sheet!C123</f>
        <v>196025.28752083459</v>
      </c>
      <c r="C20" s="29">
        <f>[1]Sheet!D123</f>
        <v>15.521789609473991</v>
      </c>
      <c r="D20" s="28">
        <f>[1]Sheet!E123</f>
        <v>7644.0150126676053</v>
      </c>
      <c r="E20" s="29">
        <f>[1]Sheet!F123</f>
        <v>9.2725108961233929</v>
      </c>
      <c r="F20" s="28">
        <f>[1]Sheet!G123</f>
        <v>4749.51409110846</v>
      </c>
      <c r="G20" s="29">
        <f>[1]Sheet!H123</f>
        <v>10.621895039261114</v>
      </c>
      <c r="H20" s="28">
        <f>[1]Sheet!I123</f>
        <v>2894.5009215591399</v>
      </c>
      <c r="I20" s="29">
        <f>[1]Sheet!J123</f>
        <v>7.6730393745987415</v>
      </c>
      <c r="J20" s="28">
        <f>[1]Sheet!M123</f>
        <v>3669.2033760399395</v>
      </c>
      <c r="K20" s="29">
        <f>[1]Sheet!N123</f>
        <v>11.243549783901583</v>
      </c>
      <c r="L20" s="28">
        <f>[1]Sheet!Q123</f>
        <v>3503.8388922446597</v>
      </c>
      <c r="M20" s="29">
        <f>[1]Sheet!R123</f>
        <v>7.3883689122594527</v>
      </c>
      <c r="N20" s="29"/>
    </row>
    <row r="21" spans="1:14">
      <c r="A21" s="51">
        <v>4</v>
      </c>
      <c r="B21" s="28">
        <f>[1]Sheet!C124</f>
        <v>204064.98768185664</v>
      </c>
      <c r="C21" s="29">
        <f>[1]Sheet!D124</f>
        <v>16.158393876203483</v>
      </c>
      <c r="D21" s="28">
        <f>[1]Sheet!E124</f>
        <v>5164.2007423320611</v>
      </c>
      <c r="E21" s="29">
        <f>[1]Sheet!F124</f>
        <v>6.2643921517275549</v>
      </c>
      <c r="F21" s="28">
        <f>[1]Sheet!G124</f>
        <v>2740.67256515592</v>
      </c>
      <c r="G21" s="29">
        <f>[1]Sheet!H124</f>
        <v>6.129287284054489</v>
      </c>
      <c r="H21" s="28">
        <f>[1]Sheet!I124</f>
        <v>2423.5281771761397</v>
      </c>
      <c r="I21" s="29">
        <f>[1]Sheet!J124</f>
        <v>6.4245366067823824</v>
      </c>
      <c r="J21" s="28">
        <f>[1]Sheet!M124</f>
        <v>2243.3036720346799</v>
      </c>
      <c r="K21" s="29">
        <f>[1]Sheet!N124</f>
        <v>6.874161481927243</v>
      </c>
      <c r="L21" s="28">
        <f>[1]Sheet!Q124</f>
        <v>2920.8970702973797</v>
      </c>
      <c r="M21" s="29">
        <f>[1]Sheet!R124</f>
        <v>6.1591488004374764</v>
      </c>
      <c r="N21" s="29"/>
    </row>
    <row r="22" spans="1:14">
      <c r="A22" s="51">
        <v>5</v>
      </c>
      <c r="B22" s="28">
        <f>[1]Sheet!C125</f>
        <v>202991.39843996865</v>
      </c>
      <c r="C22" s="29">
        <f>[1]Sheet!D125</f>
        <v>16.073384301416816</v>
      </c>
      <c r="D22" s="28">
        <f>[1]Sheet!E125</f>
        <v>6533.8143531779224</v>
      </c>
      <c r="E22" s="29">
        <f>[1]Sheet!F125</f>
        <v>7.9257909204376125</v>
      </c>
      <c r="F22" s="28">
        <f>[1]Sheet!G125</f>
        <v>4151.6272969505999</v>
      </c>
      <c r="G22" s="29">
        <f>[1]Sheet!H125</f>
        <v>9.2847707248403619</v>
      </c>
      <c r="H22" s="28">
        <f>[1]Sheet!I125</f>
        <v>2382.1870562273202</v>
      </c>
      <c r="I22" s="29">
        <f>[1]Sheet!J125</f>
        <v>6.3149453309711889</v>
      </c>
      <c r="J22" s="28">
        <f>[1]Sheet!M125</f>
        <v>2963.6835347104002</v>
      </c>
      <c r="K22" s="29">
        <f>[1]Sheet!N125</f>
        <v>9.0816234346239959</v>
      </c>
      <c r="L22" s="28">
        <f>[1]Sheet!Q125</f>
        <v>3570.1308184675199</v>
      </c>
      <c r="M22" s="29">
        <f>[1]Sheet!R125</f>
        <v>7.5281553641773389</v>
      </c>
      <c r="N22" s="29"/>
    </row>
    <row r="23" spans="1:14">
      <c r="A23" s="51">
        <v>6</v>
      </c>
      <c r="B23" s="28">
        <f>[1]Sheet!C126</f>
        <v>203300.90262189723</v>
      </c>
      <c r="C23" s="29">
        <f>[1]Sheet!D126</f>
        <v>16.097891643586316</v>
      </c>
      <c r="D23" s="28">
        <f>[1]Sheet!E126</f>
        <v>50678.314999345079</v>
      </c>
      <c r="E23" s="29">
        <f>[1]Sheet!F126</f>
        <v>61.474922177659359</v>
      </c>
      <c r="F23" s="28">
        <f>[1]Sheet!G126</f>
        <v>25651.558050065651</v>
      </c>
      <c r="G23" s="29">
        <f>[1]Sheet!H126</f>
        <v>57.367585815019901</v>
      </c>
      <c r="H23" s="28">
        <f>[1]Sheet!I126</f>
        <v>25026.756949279428</v>
      </c>
      <c r="I23" s="29">
        <f>[1]Sheet!J126</f>
        <v>66.343489497628127</v>
      </c>
      <c r="J23" s="28">
        <f>[1]Sheet!M126</f>
        <v>20600.771728762062</v>
      </c>
      <c r="K23" s="29">
        <f>[1]Sheet!N126</f>
        <v>63.127000272499274</v>
      </c>
      <c r="L23" s="28">
        <f>[1]Sheet!Q126</f>
        <v>29897.318765441556</v>
      </c>
      <c r="M23" s="29">
        <f>[1]Sheet!R126</f>
        <v>63.042972956153683</v>
      </c>
      <c r="N23" s="29"/>
    </row>
    <row r="24" spans="1:14">
      <c r="A24" s="53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29"/>
      <c r="N24" s="29"/>
    </row>
    <row r="25" spans="1:14">
      <c r="A25" s="50" t="s">
        <v>45</v>
      </c>
      <c r="B25" s="63"/>
      <c r="C25" s="64"/>
      <c r="D25" s="63"/>
      <c r="E25" s="64"/>
      <c r="F25" s="63"/>
      <c r="G25" s="64"/>
      <c r="H25" s="63"/>
      <c r="I25" s="64"/>
      <c r="J25" s="63"/>
      <c r="K25" s="64"/>
      <c r="L25" s="63"/>
      <c r="M25" s="64"/>
      <c r="N25" s="29"/>
    </row>
    <row r="26" spans="1:14">
      <c r="A26" s="71" t="s">
        <v>64</v>
      </c>
      <c r="B26" s="28">
        <f>[1]Sheet!C128</f>
        <v>381263.93684090854</v>
      </c>
      <c r="C26" s="29">
        <f>[1]Sheet!D128</f>
        <v>30.189465288734123</v>
      </c>
      <c r="D26" s="28">
        <f>[1]Sheet!E128</f>
        <v>36465.938022846007</v>
      </c>
      <c r="E26" s="29">
        <f>[1]Sheet!F128</f>
        <v>44.23471266001598</v>
      </c>
      <c r="F26" s="28">
        <f>[1]Sheet!G128</f>
        <v>20932.342931062303</v>
      </c>
      <c r="G26" s="29">
        <f>[1]Sheet!H128</f>
        <v>46.813451918335566</v>
      </c>
      <c r="H26" s="28">
        <f>[1]Sheet!I128</f>
        <v>15533.595091783696</v>
      </c>
      <c r="I26" s="29">
        <f>[1]Sheet!J128</f>
        <v>41.17804415972607</v>
      </c>
      <c r="J26" s="28">
        <f>[1]Sheet!M128</f>
        <v>15368.315558852815</v>
      </c>
      <c r="K26" s="29">
        <f>[1]Sheet!N128</f>
        <v>47.093170743553252</v>
      </c>
      <c r="L26" s="28">
        <f>[1]Sheet!Q128</f>
        <v>20516.125985510102</v>
      </c>
      <c r="M26" s="29">
        <f>[1]Sheet!R128</f>
        <v>43.26132339213639</v>
      </c>
      <c r="N26" s="29"/>
    </row>
    <row r="27" spans="1:14">
      <c r="A27" s="71" t="s">
        <v>65</v>
      </c>
      <c r="B27" s="28">
        <f>[1]Sheet!C129</f>
        <v>333002.32398712274</v>
      </c>
      <c r="C27" s="29">
        <f>[1]Sheet!D129</f>
        <v>26.367985874499212</v>
      </c>
      <c r="D27" s="28">
        <f>[1]Sheet!E129</f>
        <v>22705.625223629824</v>
      </c>
      <c r="E27" s="29">
        <f>[1]Sheet!F129</f>
        <v>27.542875954652029</v>
      </c>
      <c r="F27" s="28">
        <f>[1]Sheet!G129</f>
        <v>13540.131745067454</v>
      </c>
      <c r="G27" s="29">
        <f>[1]Sheet!H129</f>
        <v>30.281383622615639</v>
      </c>
      <c r="H27" s="28">
        <f>[1]Sheet!I129</f>
        <v>9165.4934785623664</v>
      </c>
      <c r="I27" s="29">
        <f>[1]Sheet!J129</f>
        <v>24.296828453160373</v>
      </c>
      <c r="J27" s="28">
        <f>[1]Sheet!M129</f>
        <v>7947.7447227654047</v>
      </c>
      <c r="K27" s="29">
        <f>[1]Sheet!N129</f>
        <v>24.354295551913069</v>
      </c>
      <c r="L27" s="28">
        <f>[1]Sheet!Q129</f>
        <v>14149.469715752975</v>
      </c>
      <c r="M27" s="29">
        <f>[1]Sheet!R129</f>
        <v>29.836275407586903</v>
      </c>
      <c r="N27" s="29"/>
    </row>
    <row r="28" spans="1:14">
      <c r="A28" s="71" t="s">
        <v>66</v>
      </c>
      <c r="B28" s="28">
        <f>[1]Sheet!C130</f>
        <v>263058.36031085131</v>
      </c>
      <c r="C28" s="29">
        <f>[1]Sheet!D130</f>
        <v>20.829641804883259</v>
      </c>
      <c r="D28" s="28">
        <f>[1]Sheet!E130</f>
        <v>11685.11857551813</v>
      </c>
      <c r="E28" s="29">
        <f>[1]Sheet!F130</f>
        <v>14.174539052373428</v>
      </c>
      <c r="F28" s="28">
        <f>[1]Sheet!G130</f>
        <v>5316.5837552710818</v>
      </c>
      <c r="G28" s="29">
        <f>[1]Sheet!H130</f>
        <v>11.89009939388356</v>
      </c>
      <c r="H28" s="28">
        <f>[1]Sheet!I130</f>
        <v>6368.5348202470432</v>
      </c>
      <c r="I28" s="29">
        <f>[1]Sheet!J130</f>
        <v>16.882364096100101</v>
      </c>
      <c r="J28" s="28">
        <f>[1]Sheet!M130</f>
        <v>5136.3592501296207</v>
      </c>
      <c r="K28" s="29">
        <f>[1]Sheet!N130</f>
        <v>15.739359478940797</v>
      </c>
      <c r="L28" s="28">
        <f>[1]Sheet!Q130</f>
        <v>5787.0383417639623</v>
      </c>
      <c r="M28" s="29">
        <f>[1]Sheet!R130</f>
        <v>12.202836800795694</v>
      </c>
      <c r="N28" s="29"/>
    </row>
    <row r="29" spans="1:14">
      <c r="A29" s="71" t="s">
        <v>67</v>
      </c>
      <c r="B29" s="28">
        <f>[1]Sheet!C131</f>
        <v>181238.1943522075</v>
      </c>
      <c r="C29" s="29">
        <f>[1]Sheet!D131</f>
        <v>14.350909301112118</v>
      </c>
      <c r="D29" s="28">
        <f>[1]Sheet!E131</f>
        <v>8659.800780817246</v>
      </c>
      <c r="E29" s="29">
        <f>[1]Sheet!F131</f>
        <v>10.504701647670284</v>
      </c>
      <c r="F29" s="28">
        <f>[1]Sheet!G131</f>
        <v>3956.9759774886797</v>
      </c>
      <c r="G29" s="29">
        <f>[1]Sheet!H131</f>
        <v>8.8494491645887816</v>
      </c>
      <c r="H29" s="28">
        <f>[1]Sheet!I131</f>
        <v>4702.8248033285599</v>
      </c>
      <c r="I29" s="29">
        <f>[1]Sheet!J131</f>
        <v>12.466729452047383</v>
      </c>
      <c r="J29" s="28">
        <f>[1]Sheet!M131</f>
        <v>3059.78045449002</v>
      </c>
      <c r="K29" s="29">
        <f>[1]Sheet!N131</f>
        <v>9.3760934846292034</v>
      </c>
      <c r="L29" s="28">
        <f>[1]Sheet!Q131</f>
        <v>5352.0585514987015</v>
      </c>
      <c r="M29" s="29">
        <f>[1]Sheet!R131</f>
        <v>11.285616786208168</v>
      </c>
      <c r="N29" s="29"/>
    </row>
    <row r="30" spans="1:14">
      <c r="A30" s="71" t="s">
        <v>68</v>
      </c>
      <c r="B30" s="28">
        <f>[1]Sheet!C132</f>
        <v>103594.31618342908</v>
      </c>
      <c r="C30" s="29">
        <f>[1]Sheet!D132</f>
        <v>8.2028660734172352</v>
      </c>
      <c r="D30" s="28">
        <f>[1]Sheet!E132</f>
        <v>2920.8970702973797</v>
      </c>
      <c r="E30" s="29">
        <f>[1]Sheet!F132</f>
        <v>3.5431706852882763</v>
      </c>
      <c r="F30" s="28">
        <f>[1]Sheet!G132</f>
        <v>968.34163750424</v>
      </c>
      <c r="G30" s="29">
        <f>[1]Sheet!H132</f>
        <v>2.1656159005764257</v>
      </c>
      <c r="H30" s="28">
        <f>[1]Sheet!I132</f>
        <v>1952.55543279314</v>
      </c>
      <c r="I30" s="29">
        <f>[1]Sheet!J132</f>
        <v>5.1760338389660241</v>
      </c>
      <c r="J30" s="28">
        <f>[1]Sheet!M132</f>
        <v>1121.65183601734</v>
      </c>
      <c r="K30" s="29">
        <f>[1]Sheet!N132</f>
        <v>3.4370807409636215</v>
      </c>
      <c r="L30" s="28">
        <f>[1]Sheet!Q132</f>
        <v>1619.02072913858</v>
      </c>
      <c r="M30" s="29">
        <f>[1]Sheet!R132</f>
        <v>3.4139476132728137</v>
      </c>
      <c r="N30" s="29"/>
    </row>
    <row r="31" spans="1:14">
      <c r="A31" s="51" t="s">
        <v>46</v>
      </c>
      <c r="B31" s="28">
        <f>[1]Sheet!C133</f>
        <v>746.77601141396008</v>
      </c>
      <c r="C31" s="29">
        <f>[1]Sheet!D133</f>
        <v>5.9131657354858633E-2</v>
      </c>
      <c r="D31" s="28">
        <f>[1]Sheet!E133</f>
        <v>0</v>
      </c>
      <c r="E31" s="29">
        <f>[1]Sheet!F133</f>
        <v>0</v>
      </c>
      <c r="F31" s="28">
        <f>[1]Sheet!G133</f>
        <v>0</v>
      </c>
      <c r="G31" s="29">
        <f>[1]Sheet!H133</f>
        <v>0</v>
      </c>
      <c r="H31" s="28">
        <f>[1]Sheet!I133</f>
        <v>0</v>
      </c>
      <c r="I31" s="29">
        <f>[1]Sheet!J133</f>
        <v>0</v>
      </c>
      <c r="J31" s="28">
        <f>[1]Sheet!M133</f>
        <v>0</v>
      </c>
      <c r="K31" s="29">
        <f>[1]Sheet!N133</f>
        <v>0</v>
      </c>
      <c r="L31" s="28">
        <f>[1]Sheet!Q133</f>
        <v>0</v>
      </c>
      <c r="M31" s="29">
        <f>[1]Sheet!R133</f>
        <v>0</v>
      </c>
      <c r="N31" s="29"/>
    </row>
    <row r="32" spans="1:14">
      <c r="A32" s="53"/>
      <c r="B32" s="28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9"/>
      <c r="N32" s="29"/>
    </row>
    <row r="33" spans="1:14">
      <c r="A33" s="50" t="s">
        <v>47</v>
      </c>
      <c r="B33" s="63"/>
      <c r="C33" s="64"/>
      <c r="D33" s="63"/>
      <c r="E33" s="64"/>
      <c r="F33" s="63"/>
      <c r="G33" s="64"/>
      <c r="H33" s="63"/>
      <c r="I33" s="64"/>
      <c r="J33" s="63"/>
      <c r="K33" s="64"/>
      <c r="L33" s="63"/>
      <c r="M33" s="64"/>
      <c r="N33" s="29"/>
    </row>
    <row r="34" spans="1:14">
      <c r="A34" s="51" t="s">
        <v>48</v>
      </c>
      <c r="B34" s="28">
        <f>[1]Sheet!C135</f>
        <v>268695.88712935348</v>
      </c>
      <c r="C34" s="29">
        <f>[1]Sheet!D135</f>
        <v>21.276035769158188</v>
      </c>
      <c r="D34" s="28">
        <f>[1]Sheet!E135</f>
        <v>32504.974271126041</v>
      </c>
      <c r="E34" s="29">
        <f>[1]Sheet!F135</f>
        <v>39.429897456735027</v>
      </c>
      <c r="F34" s="28">
        <f>[1]Sheet!G135</f>
        <v>16916.623380511537</v>
      </c>
      <c r="G34" s="29">
        <f>[1]Sheet!H135</f>
        <v>37.832627616137493</v>
      </c>
      <c r="H34" s="28">
        <f>[1]Sheet!I135</f>
        <v>15588.350890614496</v>
      </c>
      <c r="I34" s="29">
        <f>[1]Sheet!J135</f>
        <v>41.323196437027825</v>
      </c>
      <c r="J34" s="28">
        <f>[1]Sheet!M135</f>
        <v>14012.116625888935</v>
      </c>
      <c r="K34" s="29">
        <f>[1]Sheet!N135</f>
        <v>42.937366701938416</v>
      </c>
      <c r="L34" s="28">
        <f>[1]Sheet!Q135</f>
        <v>17911.361166754021</v>
      </c>
      <c r="M34" s="29">
        <f>[1]Sheet!R135</f>
        <v>37.76878677658565</v>
      </c>
      <c r="N34" s="29"/>
    </row>
    <row r="35" spans="1:14">
      <c r="A35" s="51" t="s">
        <v>49</v>
      </c>
      <c r="B35" s="28">
        <f>[1]Sheet!C136</f>
        <v>764799.41510038555</v>
      </c>
      <c r="C35" s="29">
        <f>[1]Sheet!D136</f>
        <v>60.558797106088839</v>
      </c>
      <c r="D35" s="28">
        <f>[1]Sheet!E136</f>
        <v>46625.590358238092</v>
      </c>
      <c r="E35" s="29">
        <f>[1]Sheet!F136</f>
        <v>56.558797165950622</v>
      </c>
      <c r="F35" s="28">
        <f>[1]Sheet!G136</f>
        <v>26538.14463124633</v>
      </c>
      <c r="G35" s="29">
        <f>[1]Sheet!H136</f>
        <v>59.350363300857552</v>
      </c>
      <c r="H35" s="28">
        <f>[1]Sheet!I136</f>
        <v>20087.445726991762</v>
      </c>
      <c r="I35" s="29">
        <f>[1]Sheet!J136</f>
        <v>53.249857635318719</v>
      </c>
      <c r="J35" s="28">
        <f>[1]Sheet!M136</f>
        <v>17403.986440569319</v>
      </c>
      <c r="K35" s="29">
        <f>[1]Sheet!N136</f>
        <v>53.331082507092738</v>
      </c>
      <c r="L35" s="28">
        <f>[1]Sheet!Q136</f>
        <v>28459.882934044232</v>
      </c>
      <c r="M35" s="29">
        <f>[1]Sheet!R136</f>
        <v>60.011924287343412</v>
      </c>
      <c r="N35" s="29"/>
    </row>
    <row r="36" spans="1:14">
      <c r="A36" s="51" t="s">
        <v>50</v>
      </c>
      <c r="B36" s="28">
        <f>[1]Sheet!C137</f>
        <v>184697.05971460574</v>
      </c>
      <c r="C36" s="29">
        <f>[1]Sheet!D137</f>
        <v>14.624791212582014</v>
      </c>
      <c r="D36" s="28">
        <f>[1]Sheet!E137</f>
        <v>3016.0668045029197</v>
      </c>
      <c r="E36" s="29">
        <f>[1]Sheet!F137</f>
        <v>3.6586155654905816</v>
      </c>
      <c r="F36" s="28">
        <f>[1]Sheet!G137</f>
        <v>1259.6080346358999</v>
      </c>
      <c r="G36" s="29">
        <f>[1]Sheet!H137</f>
        <v>2.8170090830049448</v>
      </c>
      <c r="H36" s="28">
        <f>[1]Sheet!I137</f>
        <v>1756.45876986702</v>
      </c>
      <c r="I36" s="29">
        <f>[1]Sheet!J137</f>
        <v>4.6562007289979537</v>
      </c>
      <c r="J36" s="28">
        <f>[1]Sheet!M137</f>
        <v>1217.74875579696</v>
      </c>
      <c r="K36" s="29">
        <f>[1]Sheet!N137</f>
        <v>3.7315507909688281</v>
      </c>
      <c r="L36" s="28">
        <f>[1]Sheet!Q137</f>
        <v>761.72098362453994</v>
      </c>
      <c r="M36" s="29">
        <f>[1]Sheet!R137</f>
        <v>1.6062027417082136</v>
      </c>
      <c r="N36" s="29"/>
    </row>
    <row r="37" spans="1:14">
      <c r="A37" s="54" t="s">
        <v>51</v>
      </c>
      <c r="B37" s="28">
        <f>[1]Sheet!C138</f>
        <v>40211.005561755199</v>
      </c>
      <c r="C37" s="29">
        <f>[1]Sheet!D138</f>
        <v>3.1840114926428313</v>
      </c>
      <c r="D37" s="28">
        <f>[1]Sheet!E138</f>
        <v>0</v>
      </c>
      <c r="E37" s="29">
        <f>[1]Sheet!F138</f>
        <v>0</v>
      </c>
      <c r="F37" s="28">
        <f>[1]Sheet!G138</f>
        <v>0</v>
      </c>
      <c r="G37" s="29">
        <f>[1]Sheet!H138</f>
        <v>0</v>
      </c>
      <c r="H37" s="28">
        <f>[1]Sheet!I138</f>
        <v>0</v>
      </c>
      <c r="I37" s="29">
        <f>[1]Sheet!J138</f>
        <v>0</v>
      </c>
      <c r="J37" s="28">
        <f>[1]Sheet!M138</f>
        <v>0</v>
      </c>
      <c r="K37" s="29">
        <f>[1]Sheet!N138</f>
        <v>0</v>
      </c>
      <c r="L37" s="28">
        <f>[1]Sheet!Q138</f>
        <v>0</v>
      </c>
      <c r="M37" s="29">
        <f>[1]Sheet!R138</f>
        <v>0</v>
      </c>
      <c r="N37" s="29"/>
    </row>
    <row r="38" spans="1:14">
      <c r="A38" s="54" t="s">
        <v>52</v>
      </c>
      <c r="B38" s="28">
        <f>[1]Sheet!C139</f>
        <v>4500.5401798414605</v>
      </c>
      <c r="C38" s="29">
        <f>[1]Sheet!D139</f>
        <v>0.35636441952959097</v>
      </c>
      <c r="D38" s="28">
        <f>[1]Sheet!E139</f>
        <v>290.74823924153998</v>
      </c>
      <c r="E38" s="29">
        <f>[1]Sheet!F139</f>
        <v>0.35268981182377784</v>
      </c>
      <c r="F38" s="28">
        <f>[1]Sheet!G139</f>
        <v>0</v>
      </c>
      <c r="G38" s="29">
        <f>[1]Sheet!H139</f>
        <v>0</v>
      </c>
      <c r="H38" s="28">
        <f>[1]Sheet!I139</f>
        <v>290.74823924153998</v>
      </c>
      <c r="I38" s="29">
        <f>[1]Sheet!J139</f>
        <v>0.77074519865548763</v>
      </c>
      <c r="J38" s="28">
        <f>[1]Sheet!M139</f>
        <v>0</v>
      </c>
      <c r="K38" s="29">
        <f>[1]Sheet!N139</f>
        <v>0</v>
      </c>
      <c r="L38" s="28">
        <f>[1]Sheet!Q139</f>
        <v>290.74823924153998</v>
      </c>
      <c r="M38" s="29">
        <f>[1]Sheet!R139</f>
        <v>0.61308619436272027</v>
      </c>
      <c r="N38" s="29"/>
    </row>
    <row r="39" spans="1:14">
      <c r="A39" s="12"/>
      <c r="B39" s="30"/>
      <c r="C39" s="30"/>
      <c r="D39" s="30"/>
      <c r="E39" s="30"/>
      <c r="F39" s="30"/>
      <c r="G39" s="30"/>
      <c r="H39" s="31"/>
      <c r="I39" s="31"/>
      <c r="J39" s="31"/>
      <c r="K39" s="31"/>
      <c r="L39" s="31"/>
      <c r="M39" s="31"/>
    </row>
    <row r="40" spans="1:14">
      <c r="A40" s="32" t="str">
        <f>Cuadro01!A40</f>
        <v>Fuente: Instituto Nacional de Estadística (INE). XLIV Encuesta Permanente de Hogares de Propósitos Múltiples, mayo 2013.</v>
      </c>
    </row>
    <row r="41" spans="1:14">
      <c r="A41" s="33" t="s">
        <v>53</v>
      </c>
    </row>
    <row r="42" spans="1:14">
      <c r="A42" s="32"/>
    </row>
  </sheetData>
  <mergeCells count="11">
    <mergeCell ref="H5:I5"/>
    <mergeCell ref="J5:K5"/>
    <mergeCell ref="L5:M5"/>
    <mergeCell ref="A1:M1"/>
    <mergeCell ref="A3:A6"/>
    <mergeCell ref="B3:C5"/>
    <mergeCell ref="D3:M3"/>
    <mergeCell ref="D4:I4"/>
    <mergeCell ref="J4:M4"/>
    <mergeCell ref="D5:E5"/>
    <mergeCell ref="F5:G5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M41"/>
  <sheetViews>
    <sheetView topLeftCell="A2" workbookViewId="0">
      <selection activeCell="F59" sqref="F59"/>
    </sheetView>
  </sheetViews>
  <sheetFormatPr baseColWidth="10" defaultRowHeight="11.25"/>
  <cols>
    <col min="1" max="1" width="23.140625" style="15" customWidth="1"/>
    <col min="2" max="7" width="8.7109375" style="15" customWidth="1"/>
    <col min="8" max="8" width="0.5703125" style="15" customWidth="1"/>
    <col min="9" max="12" width="8.7109375" style="15" customWidth="1"/>
    <col min="13" max="16384" width="11.42578125" style="15"/>
  </cols>
  <sheetData>
    <row r="1" spans="1:13" ht="22.5" customHeight="1">
      <c r="A1" s="80" t="s">
        <v>93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>
      <c r="A2" s="2"/>
      <c r="B2" s="2"/>
      <c r="C2" s="2"/>
      <c r="D2" s="2"/>
      <c r="E2" s="2"/>
      <c r="F2" s="2"/>
      <c r="G2" s="2"/>
      <c r="H2" s="2"/>
    </row>
    <row r="3" spans="1:13" ht="12.75" customHeight="1">
      <c r="A3" s="73" t="s">
        <v>35</v>
      </c>
      <c r="B3" s="73" t="s">
        <v>1</v>
      </c>
      <c r="C3" s="73"/>
      <c r="D3" s="73"/>
      <c r="E3" s="73"/>
      <c r="F3" s="73"/>
      <c r="G3" s="73"/>
      <c r="H3" s="34"/>
      <c r="I3" s="75" t="s">
        <v>54</v>
      </c>
      <c r="J3" s="75"/>
      <c r="K3" s="75"/>
      <c r="L3" s="75"/>
    </row>
    <row r="4" spans="1:13" ht="11.25" customHeight="1">
      <c r="A4" s="73"/>
      <c r="B4" s="73" t="s">
        <v>95</v>
      </c>
      <c r="C4" s="73"/>
      <c r="D4" s="73" t="s">
        <v>55</v>
      </c>
      <c r="E4" s="73"/>
      <c r="F4" s="73" t="s">
        <v>54</v>
      </c>
      <c r="G4" s="73"/>
      <c r="H4" s="22"/>
      <c r="I4" s="73" t="s">
        <v>56</v>
      </c>
      <c r="J4" s="73"/>
      <c r="K4" s="78" t="s">
        <v>57</v>
      </c>
      <c r="L4" s="78"/>
    </row>
    <row r="5" spans="1:13">
      <c r="A5" s="73"/>
      <c r="B5" s="5" t="s">
        <v>41</v>
      </c>
      <c r="C5" s="5" t="s">
        <v>42</v>
      </c>
      <c r="D5" s="5" t="s">
        <v>41</v>
      </c>
      <c r="E5" s="5" t="s">
        <v>58</v>
      </c>
      <c r="F5" s="5" t="s">
        <v>41</v>
      </c>
      <c r="G5" s="5" t="s">
        <v>58</v>
      </c>
      <c r="H5" s="25"/>
      <c r="I5" s="5" t="s">
        <v>41</v>
      </c>
      <c r="J5" s="5" t="s">
        <v>58</v>
      </c>
      <c r="K5" s="5" t="s">
        <v>41</v>
      </c>
      <c r="L5" s="5" t="s">
        <v>58</v>
      </c>
    </row>
    <row r="6" spans="1:13">
      <c r="A6" s="6"/>
      <c r="B6" s="3"/>
      <c r="C6" s="3"/>
      <c r="D6" s="3"/>
      <c r="E6" s="3"/>
      <c r="F6" s="3"/>
      <c r="G6" s="3"/>
      <c r="H6" s="3"/>
    </row>
    <row r="7" spans="1:13">
      <c r="A7" s="3" t="s">
        <v>62</v>
      </c>
      <c r="B7" s="35">
        <f>SUM(B10,B14)</f>
        <v>1262903.9076859404</v>
      </c>
      <c r="C7" s="35">
        <f t="shared" ref="C7:K7" si="0">SUM(C10,C14)</f>
        <v>100</v>
      </c>
      <c r="D7" s="35">
        <f t="shared" si="0"/>
        <v>14679.534289359368</v>
      </c>
      <c r="E7" s="36">
        <f>+D7/B7*100</f>
        <v>1.1623635179225278</v>
      </c>
      <c r="F7" s="35">
        <f t="shared" si="0"/>
        <v>1248224.3733965824</v>
      </c>
      <c r="G7" s="36">
        <f>F7/$B7*100</f>
        <v>98.837636482077585</v>
      </c>
      <c r="H7" s="35">
        <f t="shared" si="0"/>
        <v>0</v>
      </c>
      <c r="I7" s="35">
        <f t="shared" si="0"/>
        <v>1144591.7102660798</v>
      </c>
      <c r="J7" s="36">
        <f>+I7/F7*100</f>
        <v>91.697593370292509</v>
      </c>
      <c r="K7" s="35">
        <f t="shared" si="0"/>
        <v>103632.66313050271</v>
      </c>
      <c r="L7" s="36">
        <f>+K7/F7*100</f>
        <v>8.3024066297074963</v>
      </c>
      <c r="M7" s="62"/>
    </row>
    <row r="8" spans="1:13">
      <c r="A8" s="3"/>
      <c r="B8" s="35"/>
      <c r="C8" s="36"/>
      <c r="D8" s="35"/>
      <c r="E8" s="36"/>
      <c r="F8" s="35"/>
      <c r="G8" s="36"/>
      <c r="I8" s="35"/>
      <c r="J8" s="36"/>
      <c r="K8" s="35"/>
      <c r="L8" s="36"/>
    </row>
    <row r="9" spans="1:13">
      <c r="A9" s="3" t="s">
        <v>31</v>
      </c>
      <c r="B9" s="65"/>
      <c r="C9" s="66"/>
      <c r="D9" s="65"/>
      <c r="E9" s="66"/>
      <c r="F9" s="65"/>
      <c r="G9" s="66"/>
      <c r="H9" s="67"/>
      <c r="I9" s="65"/>
      <c r="J9" s="66"/>
      <c r="K9" s="65"/>
      <c r="L9" s="66"/>
    </row>
    <row r="10" spans="1:13">
      <c r="A10" s="58" t="s">
        <v>43</v>
      </c>
      <c r="B10" s="23">
        <f>+B11+B12+B13</f>
        <v>508412.22685414314</v>
      </c>
      <c r="C10" s="38">
        <f t="shared" ref="C10:C14" si="1">B10/B$7*100</f>
        <v>40.257395971299452</v>
      </c>
      <c r="D10" s="23">
        <f t="shared" ref="D10:K10" si="2">+D11+D12+D13</f>
        <v>4212.5976766639196</v>
      </c>
      <c r="E10" s="38">
        <f>+D10/B10*100</f>
        <v>0.82857914388287501</v>
      </c>
      <c r="F10" s="23">
        <f t="shared" si="2"/>
        <v>504199.62917748059</v>
      </c>
      <c r="G10" s="38">
        <f>+F10/B10*100</f>
        <v>99.171420856117393</v>
      </c>
      <c r="H10" s="23">
        <f t="shared" si="2"/>
        <v>0</v>
      </c>
      <c r="I10" s="23">
        <f t="shared" si="2"/>
        <v>478487.49416371068</v>
      </c>
      <c r="J10" s="38">
        <f>+I10/F10*100</f>
        <v>94.90040580638366</v>
      </c>
      <c r="K10" s="23">
        <f t="shared" si="2"/>
        <v>25712.13501376989</v>
      </c>
      <c r="L10" s="38">
        <f>+K10/F10*100</f>
        <v>5.0995941936163343</v>
      </c>
      <c r="M10" s="38"/>
    </row>
    <row r="11" spans="1:13">
      <c r="A11" s="59" t="s">
        <v>34</v>
      </c>
      <c r="B11" s="37">
        <f>[1]Sheet!C146</f>
        <v>128196.23758634624</v>
      </c>
      <c r="C11" s="38">
        <f t="shared" si="1"/>
        <v>10.150909883654121</v>
      </c>
      <c r="D11" s="37">
        <f>[1]Sheet!I146</f>
        <v>0</v>
      </c>
      <c r="E11" s="38">
        <f>[1]Sheet!J146</f>
        <v>0</v>
      </c>
      <c r="F11" s="37">
        <f t="shared" ref="F11:F37" si="3">+I11+K11</f>
        <v>128196.23758634613</v>
      </c>
      <c r="G11" s="38">
        <f t="shared" ref="G11:G37" si="4">F11/$B11*100</f>
        <v>99.999999999999929</v>
      </c>
      <c r="I11" s="37">
        <f>[1]Sheet!E146</f>
        <v>121005.34611631905</v>
      </c>
      <c r="J11" s="38">
        <f>[1]Sheet!F146</f>
        <v>94.390715667311397</v>
      </c>
      <c r="K11" s="37">
        <f>[1]Sheet!G146</f>
        <v>7190.8914700270798</v>
      </c>
      <c r="L11" s="38">
        <f>[1]Sheet!H146</f>
        <v>5.6092843326885271</v>
      </c>
      <c r="M11" s="38"/>
    </row>
    <row r="12" spans="1:13">
      <c r="A12" s="59" t="s">
        <v>28</v>
      </c>
      <c r="B12" s="37">
        <f>[1]Sheet!C147</f>
        <v>93248.158960191751</v>
      </c>
      <c r="C12" s="38">
        <f t="shared" si="1"/>
        <v>7.383630567036044</v>
      </c>
      <c r="D12" s="37">
        <f>[1]Sheet!I147</f>
        <v>720.89802056583994</v>
      </c>
      <c r="E12" s="38">
        <f>[1]Sheet!J147</f>
        <v>0.7730962504831822</v>
      </c>
      <c r="F12" s="37">
        <f t="shared" si="3"/>
        <v>92527.260939625834</v>
      </c>
      <c r="G12" s="38">
        <f t="shared" si="4"/>
        <v>99.226903749516737</v>
      </c>
      <c r="I12" s="37">
        <f>[1]Sheet!E147</f>
        <v>89968.072966617096</v>
      </c>
      <c r="J12" s="38">
        <f>[1]Sheet!F147</f>
        <v>96.482412060301428</v>
      </c>
      <c r="K12" s="37">
        <f>[1]Sheet!G147</f>
        <v>2559.1879730087321</v>
      </c>
      <c r="L12" s="38">
        <f>[1]Sheet!H147</f>
        <v>2.7444916892152973</v>
      </c>
      <c r="M12" s="38"/>
    </row>
    <row r="13" spans="1:13">
      <c r="A13" s="59" t="s">
        <v>29</v>
      </c>
      <c r="B13" s="37">
        <f>[1]Sheet!C148</f>
        <v>286967.83030760515</v>
      </c>
      <c r="C13" s="38">
        <f t="shared" si="1"/>
        <v>22.72285552060929</v>
      </c>
      <c r="D13" s="37">
        <f>[1]Sheet!I148</f>
        <v>3491.6996560980801</v>
      </c>
      <c r="E13" s="38">
        <f>[1]Sheet!J148</f>
        <v>1.2167564748826636</v>
      </c>
      <c r="F13" s="37">
        <f t="shared" si="3"/>
        <v>283476.13065150863</v>
      </c>
      <c r="G13" s="38">
        <f t="shared" si="4"/>
        <v>98.783243525117882</v>
      </c>
      <c r="I13" s="37">
        <f>[1]Sheet!E148</f>
        <v>267514.07508077455</v>
      </c>
      <c r="J13" s="38">
        <f>[1]Sheet!F148</f>
        <v>93.220928211368559</v>
      </c>
      <c r="K13" s="37">
        <f>[1]Sheet!G148</f>
        <v>15962.055570734081</v>
      </c>
      <c r="L13" s="38">
        <f>[1]Sheet!H148</f>
        <v>5.5623153137493189</v>
      </c>
      <c r="M13" s="38"/>
    </row>
    <row r="14" spans="1:13">
      <c r="A14" s="58" t="s">
        <v>30</v>
      </c>
      <c r="B14" s="37">
        <f>[1]Sheet!C149</f>
        <v>754491.6808317973</v>
      </c>
      <c r="C14" s="38">
        <f t="shared" si="1"/>
        <v>59.742604028700555</v>
      </c>
      <c r="D14" s="37">
        <f>[1]Sheet!I149</f>
        <v>10466.936612695448</v>
      </c>
      <c r="E14" s="38">
        <f>[1]Sheet!J149</f>
        <v>1.387283236994219</v>
      </c>
      <c r="F14" s="37">
        <f t="shared" si="3"/>
        <v>744024.74421910185</v>
      </c>
      <c r="G14" s="38">
        <f t="shared" si="4"/>
        <v>98.612716763005778</v>
      </c>
      <c r="I14" s="37">
        <f>[1]Sheet!E149</f>
        <v>666104.21610236901</v>
      </c>
      <c r="J14" s="38">
        <f>[1]Sheet!F149</f>
        <v>88.285163776493249</v>
      </c>
      <c r="K14" s="37">
        <f>[1]Sheet!G149</f>
        <v>77920.528116732821</v>
      </c>
      <c r="L14" s="38">
        <f>[1]Sheet!H149</f>
        <v>10.327552986512524</v>
      </c>
      <c r="M14" s="38"/>
    </row>
    <row r="15" spans="1:13">
      <c r="A15" s="9"/>
      <c r="B15" s="37"/>
      <c r="C15" s="38"/>
      <c r="D15" s="37"/>
      <c r="E15" s="38"/>
      <c r="F15" s="37"/>
      <c r="G15" s="38"/>
      <c r="I15" s="37"/>
      <c r="J15" s="38"/>
      <c r="K15" s="37"/>
      <c r="L15" s="38"/>
      <c r="M15" s="38"/>
    </row>
    <row r="16" spans="1:13">
      <c r="A16" s="3" t="s">
        <v>44</v>
      </c>
      <c r="B16" s="65"/>
      <c r="C16" s="66"/>
      <c r="D16" s="65"/>
      <c r="E16" s="66"/>
      <c r="F16" s="65"/>
      <c r="G16" s="66"/>
      <c r="H16" s="68"/>
      <c r="I16" s="65"/>
      <c r="J16" s="66"/>
      <c r="K16" s="65"/>
      <c r="L16" s="66"/>
      <c r="M16" s="38"/>
    </row>
    <row r="17" spans="1:13">
      <c r="A17" s="58">
        <v>1</v>
      </c>
      <c r="B17" s="37">
        <f>[1]Sheet!C151</f>
        <v>236686.39259643722</v>
      </c>
      <c r="C17" s="38">
        <f t="shared" ref="C17:C22" si="5">B17/B$7*100</f>
        <v>18.741441146549729</v>
      </c>
      <c r="D17" s="37">
        <f>[1]Sheet!I151</f>
        <v>4348.2421177668402</v>
      </c>
      <c r="E17" s="38">
        <f>[1]Sheet!J151</f>
        <v>1.8371322787367934</v>
      </c>
      <c r="F17" s="37">
        <f t="shared" si="3"/>
        <v>232338.15047867049</v>
      </c>
      <c r="G17" s="38">
        <f t="shared" si="4"/>
        <v>98.162867721263254</v>
      </c>
      <c r="I17" s="37">
        <f>[1]Sheet!E151</f>
        <v>197262.20415657642</v>
      </c>
      <c r="J17" s="38">
        <f>[1]Sheet!F151</f>
        <v>83.343280529404524</v>
      </c>
      <c r="K17" s="37">
        <f>[1]Sheet!G151</f>
        <v>35075.946322094082</v>
      </c>
      <c r="L17" s="38">
        <f>[1]Sheet!H151</f>
        <v>14.819587191858732</v>
      </c>
      <c r="M17" s="38"/>
    </row>
    <row r="18" spans="1:13">
      <c r="A18" s="58">
        <v>2</v>
      </c>
      <c r="B18" s="37">
        <f>[1]Sheet!C152</f>
        <v>219834.93882494178</v>
      </c>
      <c r="C18" s="38">
        <f t="shared" si="5"/>
        <v>17.407099422770212</v>
      </c>
      <c r="D18" s="37">
        <f>[1]Sheet!I152</f>
        <v>2174.1210588834201</v>
      </c>
      <c r="E18" s="38">
        <f>[1]Sheet!J152</f>
        <v>0.98897885409139119</v>
      </c>
      <c r="F18" s="37">
        <f t="shared" si="3"/>
        <v>217660.81776605855</v>
      </c>
      <c r="G18" s="38">
        <f t="shared" si="4"/>
        <v>99.0110211459087</v>
      </c>
      <c r="I18" s="37">
        <f>[1]Sheet!E152</f>
        <v>195246.02573253468</v>
      </c>
      <c r="J18" s="38">
        <f>[1]Sheet!F152</f>
        <v>88.814829333390151</v>
      </c>
      <c r="K18" s="37">
        <f>[1]Sheet!G152</f>
        <v>22414.792033523881</v>
      </c>
      <c r="L18" s="38">
        <f>[1]Sheet!H152</f>
        <v>10.196191812518553</v>
      </c>
      <c r="M18" s="38"/>
    </row>
    <row r="19" spans="1:13">
      <c r="A19" s="58">
        <v>3</v>
      </c>
      <c r="B19" s="37">
        <f>[1]Sheet!C153</f>
        <v>196025.28752083459</v>
      </c>
      <c r="C19" s="38">
        <f t="shared" si="5"/>
        <v>15.521789609473776</v>
      </c>
      <c r="D19" s="37">
        <f>[1]Sheet!I153</f>
        <v>2714.2764164176797</v>
      </c>
      <c r="E19" s="38">
        <f>[1]Sheet!J153</f>
        <v>1.3846562608047148</v>
      </c>
      <c r="F19" s="37">
        <f t="shared" si="3"/>
        <v>193311.01110441703</v>
      </c>
      <c r="G19" s="38">
        <f t="shared" si="4"/>
        <v>98.615343739195353</v>
      </c>
      <c r="I19" s="37">
        <f>[1]Sheet!E153</f>
        <v>174940.7314785622</v>
      </c>
      <c r="J19" s="38">
        <f>[1]Sheet!F153</f>
        <v>89.243961170044756</v>
      </c>
      <c r="K19" s="37">
        <f>[1]Sheet!G153</f>
        <v>18370.279625854841</v>
      </c>
      <c r="L19" s="38">
        <f>[1]Sheet!H153</f>
        <v>9.371382569150601</v>
      </c>
      <c r="M19" s="38"/>
    </row>
    <row r="20" spans="1:13">
      <c r="A20" s="58">
        <v>4</v>
      </c>
      <c r="B20" s="37">
        <f>[1]Sheet!C154</f>
        <v>204064.98768185664</v>
      </c>
      <c r="C20" s="38">
        <f t="shared" si="5"/>
        <v>16.15839387620326</v>
      </c>
      <c r="D20" s="37">
        <f>[1]Sheet!I154</f>
        <v>2451.3696693785801</v>
      </c>
      <c r="E20" s="38">
        <f>[1]Sheet!J154</f>
        <v>1.2012691139355753</v>
      </c>
      <c r="F20" s="37">
        <f t="shared" si="3"/>
        <v>201613.61801247828</v>
      </c>
      <c r="G20" s="38">
        <f t="shared" si="4"/>
        <v>98.798730886064533</v>
      </c>
      <c r="I20" s="37">
        <f>[1]Sheet!E154</f>
        <v>185394.36301138098</v>
      </c>
      <c r="J20" s="38">
        <f>[1]Sheet!F154</f>
        <v>90.850647687008546</v>
      </c>
      <c r="K20" s="37">
        <f>[1]Sheet!G154</f>
        <v>16219.255001097297</v>
      </c>
      <c r="L20" s="38">
        <f>[1]Sheet!H154</f>
        <v>7.9480831990559775</v>
      </c>
      <c r="M20" s="38"/>
    </row>
    <row r="21" spans="1:13">
      <c r="A21" s="58">
        <v>5</v>
      </c>
      <c r="B21" s="37">
        <f>[1]Sheet!C155</f>
        <v>202991.39843996865</v>
      </c>
      <c r="C21" s="38">
        <f t="shared" si="5"/>
        <v>16.073384301416592</v>
      </c>
      <c r="D21" s="37">
        <f>[1]Sheet!I155</f>
        <v>540.15535753426002</v>
      </c>
      <c r="E21" s="38">
        <f>[1]Sheet!J155</f>
        <v>0.26609765816949238</v>
      </c>
      <c r="F21" s="37">
        <f t="shared" si="3"/>
        <v>202451.24308243443</v>
      </c>
      <c r="G21" s="38">
        <f t="shared" si="4"/>
        <v>99.733902341830529</v>
      </c>
      <c r="I21" s="37">
        <f>[1]Sheet!E155</f>
        <v>195592.08093245089</v>
      </c>
      <c r="J21" s="38">
        <f>[1]Sheet!F155</f>
        <v>96.354861553551999</v>
      </c>
      <c r="K21" s="37">
        <f>[1]Sheet!G155</f>
        <v>6859.1621499835546</v>
      </c>
      <c r="L21" s="38">
        <f>[1]Sheet!H155</f>
        <v>3.3790407882785432</v>
      </c>
      <c r="M21" s="38"/>
    </row>
    <row r="22" spans="1:13">
      <c r="A22" s="58">
        <v>6</v>
      </c>
      <c r="B22" s="37">
        <f>[1]Sheet!C156</f>
        <v>203300.90262189723</v>
      </c>
      <c r="C22" s="38">
        <f t="shared" si="5"/>
        <v>16.097891643586092</v>
      </c>
      <c r="D22" s="37">
        <f>[1]Sheet!I156</f>
        <v>2451.3696693785801</v>
      </c>
      <c r="E22" s="38">
        <f>[1]Sheet!J156</f>
        <v>1.2057839575546216</v>
      </c>
      <c r="F22" s="37">
        <f t="shared" si="3"/>
        <v>200849.5329525187</v>
      </c>
      <c r="G22" s="38">
        <f t="shared" si="4"/>
        <v>98.794216042445399</v>
      </c>
      <c r="I22" s="37">
        <f>[1]Sheet!E156</f>
        <v>196156.30495456964</v>
      </c>
      <c r="J22" s="38">
        <f>[1]Sheet!F156</f>
        <v>96.485702928424644</v>
      </c>
      <c r="K22" s="37">
        <f>[1]Sheet!G156</f>
        <v>4693.2279979490613</v>
      </c>
      <c r="L22" s="38">
        <f>[1]Sheet!H156</f>
        <v>2.3085131140207547</v>
      </c>
      <c r="M22" s="38"/>
    </row>
    <row r="23" spans="1:13">
      <c r="A23" s="58"/>
      <c r="B23" s="37"/>
      <c r="C23" s="38"/>
      <c r="D23" s="37"/>
      <c r="E23" s="38"/>
      <c r="F23" s="37"/>
      <c r="G23" s="38"/>
      <c r="I23" s="37"/>
      <c r="J23" s="38"/>
      <c r="K23" s="37"/>
      <c r="L23" s="38"/>
      <c r="M23" s="38"/>
    </row>
    <row r="24" spans="1:13">
      <c r="A24" s="3" t="s">
        <v>45</v>
      </c>
      <c r="B24" s="65"/>
      <c r="C24" s="66"/>
      <c r="D24" s="65"/>
      <c r="E24" s="66"/>
      <c r="F24" s="65"/>
      <c r="G24" s="66"/>
      <c r="H24" s="68"/>
      <c r="I24" s="65"/>
      <c r="J24" s="66"/>
      <c r="K24" s="65"/>
      <c r="L24" s="66"/>
      <c r="M24" s="38"/>
    </row>
    <row r="25" spans="1:13">
      <c r="A25" s="58">
        <v>1</v>
      </c>
      <c r="B25" s="37">
        <f>[1]Sheet!C158</f>
        <v>381263.93684090854</v>
      </c>
      <c r="C25" s="38">
        <f t="shared" ref="C25:C30" si="6">B25/B$7*100</f>
        <v>30.189465288733707</v>
      </c>
      <c r="D25" s="37">
        <f>[1]Sheet!I158</f>
        <v>5317.5109408451608</v>
      </c>
      <c r="E25" s="38">
        <f>[1]Sheet!J158</f>
        <v>1.3947059837091329</v>
      </c>
      <c r="F25" s="37">
        <f t="shared" si="3"/>
        <v>375946.4259000633</v>
      </c>
      <c r="G25" s="38">
        <f t="shared" si="4"/>
        <v>98.605294016290841</v>
      </c>
      <c r="I25" s="37">
        <f>[1]Sheet!E158</f>
        <v>330157.43312061363</v>
      </c>
      <c r="J25" s="38">
        <f>[1]Sheet!F158</f>
        <v>86.595505427616587</v>
      </c>
      <c r="K25" s="37">
        <f>[1]Sheet!G158</f>
        <v>45788.992779449676</v>
      </c>
      <c r="L25" s="38">
        <f>[1]Sheet!H158</f>
        <v>12.009788588674262</v>
      </c>
      <c r="M25" s="38"/>
    </row>
    <row r="26" spans="1:13">
      <c r="A26" s="58">
        <v>2</v>
      </c>
      <c r="B26" s="37">
        <f>[1]Sheet!C159</f>
        <v>333002.32398712274</v>
      </c>
      <c r="C26" s="38">
        <f t="shared" si="6"/>
        <v>26.367985874498849</v>
      </c>
      <c r="D26" s="37">
        <f>[1]Sheet!I159</f>
        <v>3877.2693733838396</v>
      </c>
      <c r="E26" s="38">
        <f>[1]Sheet!J159</f>
        <v>1.1643370313336836</v>
      </c>
      <c r="F26" s="37">
        <f t="shared" si="3"/>
        <v>329125.05461373914</v>
      </c>
      <c r="G26" s="38">
        <f t="shared" si="4"/>
        <v>98.835662968666384</v>
      </c>
      <c r="I26" s="37">
        <f>[1]Sheet!E159</f>
        <v>303094.48123072786</v>
      </c>
      <c r="J26" s="38">
        <f>[1]Sheet!F159</f>
        <v>91.018728518678017</v>
      </c>
      <c r="K26" s="37">
        <f>[1]Sheet!G159</f>
        <v>26030.573383011288</v>
      </c>
      <c r="L26" s="38">
        <f>[1]Sheet!H159</f>
        <v>7.8169344499883717</v>
      </c>
      <c r="M26" s="38"/>
    </row>
    <row r="27" spans="1:13">
      <c r="A27" s="58">
        <v>3</v>
      </c>
      <c r="B27" s="37">
        <f>[1]Sheet!C160</f>
        <v>263058.36031085131</v>
      </c>
      <c r="C27" s="38">
        <f t="shared" si="6"/>
        <v>20.829641804882971</v>
      </c>
      <c r="D27" s="37">
        <f>[1]Sheet!I160</f>
        <v>3254.4317739519402</v>
      </c>
      <c r="E27" s="38">
        <f>[1]Sheet!J160</f>
        <v>1.2371520031168128</v>
      </c>
      <c r="F27" s="37">
        <f t="shared" si="3"/>
        <v>259803.92853689939</v>
      </c>
      <c r="G27" s="38">
        <f t="shared" si="4"/>
        <v>98.762847996883195</v>
      </c>
      <c r="I27" s="37">
        <f>[1]Sheet!E160</f>
        <v>239777.18988432403</v>
      </c>
      <c r="J27" s="38">
        <f>[1]Sheet!F160</f>
        <v>91.14980782248611</v>
      </c>
      <c r="K27" s="37">
        <f>[1]Sheet!G160</f>
        <v>20026.738652575361</v>
      </c>
      <c r="L27" s="38">
        <f>[1]Sheet!H160</f>
        <v>7.6130401743970904</v>
      </c>
      <c r="M27" s="38"/>
    </row>
    <row r="28" spans="1:13">
      <c r="A28" s="58">
        <v>4</v>
      </c>
      <c r="B28" s="37">
        <f>[1]Sheet!C161</f>
        <v>181238.1943522075</v>
      </c>
      <c r="C28" s="38">
        <f t="shared" si="6"/>
        <v>14.350909301111919</v>
      </c>
      <c r="D28" s="37">
        <f>[1]Sheet!I161</f>
        <v>1551.28345945152</v>
      </c>
      <c r="E28" s="38">
        <f>[1]Sheet!J161</f>
        <v>0.85593628042709813</v>
      </c>
      <c r="F28" s="37">
        <f t="shared" si="3"/>
        <v>179686.91089275613</v>
      </c>
      <c r="G28" s="38">
        <f t="shared" si="4"/>
        <v>99.144063719572983</v>
      </c>
      <c r="I28" s="37">
        <f>[1]Sheet!E161</f>
        <v>171230.84007889018</v>
      </c>
      <c r="J28" s="38">
        <f>[1]Sheet!F161</f>
        <v>94.478341439514878</v>
      </c>
      <c r="K28" s="37">
        <f>[1]Sheet!G161</f>
        <v>8456.0708138659465</v>
      </c>
      <c r="L28" s="38">
        <f>[1]Sheet!H161</f>
        <v>4.6657222800581</v>
      </c>
      <c r="M28" s="38"/>
    </row>
    <row r="29" spans="1:13">
      <c r="A29" s="58">
        <v>5</v>
      </c>
      <c r="B29" s="37">
        <f>[1]Sheet!C162</f>
        <v>103594.31618342908</v>
      </c>
      <c r="C29" s="38">
        <f t="shared" si="6"/>
        <v>8.2028660734171215</v>
      </c>
      <c r="D29" s="37">
        <f>[1]Sheet!I162</f>
        <v>679.03874172690007</v>
      </c>
      <c r="E29" s="38">
        <f>[1]Sheet!J162</f>
        <v>0.6554787624878583</v>
      </c>
      <c r="F29" s="37">
        <f t="shared" si="3"/>
        <v>102915.27744170227</v>
      </c>
      <c r="G29" s="38">
        <f t="shared" si="4"/>
        <v>99.344521237512225</v>
      </c>
      <c r="I29" s="37">
        <f>[1]Sheet!E162</f>
        <v>99584.989940101819</v>
      </c>
      <c r="J29" s="38">
        <f>[1]Sheet!F162</f>
        <v>96.129781641467517</v>
      </c>
      <c r="K29" s="37">
        <f>[1]Sheet!G162</f>
        <v>3330.2875016004518</v>
      </c>
      <c r="L29" s="38">
        <f>[1]Sheet!H162</f>
        <v>3.2147395960447138</v>
      </c>
      <c r="M29" s="38"/>
    </row>
    <row r="30" spans="1:13">
      <c r="A30" s="58" t="s">
        <v>46</v>
      </c>
      <c r="B30" s="37">
        <f>[1]Sheet!C163</f>
        <v>746.77601141396008</v>
      </c>
      <c r="C30" s="38">
        <f t="shared" si="6"/>
        <v>5.9131657354857814E-2</v>
      </c>
      <c r="D30" s="37">
        <f>[1]Sheet!I163</f>
        <v>0</v>
      </c>
      <c r="E30" s="38">
        <f>[1]Sheet!J163</f>
        <v>0</v>
      </c>
      <c r="F30" s="37">
        <f t="shared" si="3"/>
        <v>746.77601141396008</v>
      </c>
      <c r="G30" s="38">
        <f t="shared" si="4"/>
        <v>100</v>
      </c>
      <c r="I30" s="37">
        <f>[1]Sheet!E163</f>
        <v>746.77601141396008</v>
      </c>
      <c r="J30" s="38">
        <f>[1]Sheet!F163</f>
        <v>100</v>
      </c>
      <c r="K30" s="37">
        <f>[1]Sheet!G163</f>
        <v>0</v>
      </c>
      <c r="L30" s="38">
        <f>[1]Sheet!H163</f>
        <v>0</v>
      </c>
      <c r="M30" s="38"/>
    </row>
    <row r="31" spans="1:13">
      <c r="A31" s="9"/>
      <c r="B31" s="37"/>
      <c r="C31" s="38"/>
      <c r="D31" s="37"/>
      <c r="E31" s="38"/>
      <c r="F31" s="37"/>
      <c r="G31" s="38"/>
      <c r="I31" s="37"/>
      <c r="J31" s="38"/>
      <c r="K31" s="37"/>
      <c r="L31" s="38"/>
      <c r="M31" s="38"/>
    </row>
    <row r="32" spans="1:13">
      <c r="A32" s="3" t="s">
        <v>47</v>
      </c>
      <c r="B32" s="65"/>
      <c r="C32" s="66"/>
      <c r="D32" s="65"/>
      <c r="E32" s="66"/>
      <c r="F32" s="65"/>
      <c r="G32" s="66"/>
      <c r="H32" s="68"/>
      <c r="I32" s="65"/>
      <c r="J32" s="66"/>
      <c r="K32" s="65"/>
      <c r="L32" s="66"/>
      <c r="M32" s="38"/>
    </row>
    <row r="33" spans="1:13">
      <c r="A33" s="58" t="s">
        <v>48</v>
      </c>
      <c r="B33" s="37">
        <f>[1]Sheet!C165</f>
        <v>268695.88712935348</v>
      </c>
      <c r="C33" s="38">
        <f>B33/B$7*100</f>
        <v>21.276035769157893</v>
      </c>
      <c r="D33" s="37">
        <f>[1]Sheet!I165</f>
        <v>3074.2072688104799</v>
      </c>
      <c r="E33" s="38">
        <f>[1]Sheet!J165</f>
        <v>1.1441214458673568</v>
      </c>
      <c r="F33" s="37">
        <f t="shared" si="3"/>
        <v>265621.67986054294</v>
      </c>
      <c r="G33" s="38">
        <f t="shared" si="4"/>
        <v>98.85587855413263</v>
      </c>
      <c r="I33" s="37">
        <f>[1]Sheet!E165</f>
        <v>229768.05544617525</v>
      </c>
      <c r="J33" s="38">
        <f>[1]Sheet!F165</f>
        <v>85.512308320358514</v>
      </c>
      <c r="K33" s="37">
        <f>[1]Sheet!G165</f>
        <v>35853.624414367681</v>
      </c>
      <c r="L33" s="38">
        <f>[1]Sheet!H165</f>
        <v>13.343570233774107</v>
      </c>
      <c r="M33" s="38"/>
    </row>
    <row r="34" spans="1:13">
      <c r="A34" s="58" t="s">
        <v>49</v>
      </c>
      <c r="B34" s="37">
        <f>[1]Sheet!C166</f>
        <v>764799.41510038555</v>
      </c>
      <c r="C34" s="38">
        <f>B34/B$7*100</f>
        <v>60.558797106088001</v>
      </c>
      <c r="D34" s="37">
        <f>[1]Sheet!I166</f>
        <v>10635.54003958045</v>
      </c>
      <c r="E34" s="38">
        <f>[1]Sheet!J166</f>
        <v>1.3906312988202871</v>
      </c>
      <c r="F34" s="37">
        <f t="shared" si="3"/>
        <v>754163.87506080512</v>
      </c>
      <c r="G34" s="38">
        <f t="shared" si="4"/>
        <v>98.609368701179704</v>
      </c>
      <c r="I34" s="37">
        <f>[1]Sheet!E166</f>
        <v>694336.22659722937</v>
      </c>
      <c r="J34" s="38">
        <f>[1]Sheet!F166</f>
        <v>90.786709938329736</v>
      </c>
      <c r="K34" s="37">
        <f>[1]Sheet!G166</f>
        <v>59827.648463575737</v>
      </c>
      <c r="L34" s="38">
        <f>[1]Sheet!H166</f>
        <v>7.8226587628499846</v>
      </c>
      <c r="M34" s="38"/>
    </row>
    <row r="35" spans="1:13">
      <c r="A35" s="58" t="s">
        <v>50</v>
      </c>
      <c r="B35" s="37">
        <f>[1]Sheet!C167</f>
        <v>184697.05971460574</v>
      </c>
      <c r="C35" s="38">
        <f>B35/B$7*100</f>
        <v>14.624791212581814</v>
      </c>
      <c r="D35" s="37">
        <f>[1]Sheet!I167</f>
        <v>679.03874172690007</v>
      </c>
      <c r="E35" s="38">
        <f>[1]Sheet!J167</f>
        <v>0.36765000091292849</v>
      </c>
      <c r="F35" s="37">
        <f t="shared" si="3"/>
        <v>184018.02097287841</v>
      </c>
      <c r="G35" s="38">
        <f t="shared" si="4"/>
        <v>99.632349999086827</v>
      </c>
      <c r="I35" s="37">
        <f>[1]Sheet!E167</f>
        <v>176676.48684889474</v>
      </c>
      <c r="J35" s="38">
        <f>[1]Sheet!F167</f>
        <v>95.657444207230796</v>
      </c>
      <c r="K35" s="37">
        <f>[1]Sheet!G167</f>
        <v>7341.5341239836634</v>
      </c>
      <c r="L35" s="38">
        <f>[1]Sheet!H167</f>
        <v>3.9749057918560351</v>
      </c>
      <c r="M35" s="38"/>
    </row>
    <row r="36" spans="1:13">
      <c r="A36" s="10" t="s">
        <v>51</v>
      </c>
      <c r="B36" s="37">
        <f>[1]Sheet!C168</f>
        <v>40211.005561755199</v>
      </c>
      <c r="C36" s="38">
        <f>B36/B$7*100</f>
        <v>3.1840114926427874</v>
      </c>
      <c r="D36" s="37">
        <f>[1]Sheet!I168</f>
        <v>0</v>
      </c>
      <c r="E36" s="38">
        <f>[1]Sheet!J168</f>
        <v>0</v>
      </c>
      <c r="F36" s="37">
        <f t="shared" si="3"/>
        <v>40211.005561755199</v>
      </c>
      <c r="G36" s="38">
        <f t="shared" si="4"/>
        <v>100</v>
      </c>
      <c r="I36" s="37">
        <f>[1]Sheet!E168</f>
        <v>40211.005561755199</v>
      </c>
      <c r="J36" s="38">
        <f>[1]Sheet!F168</f>
        <v>100</v>
      </c>
      <c r="K36" s="37">
        <f>[1]Sheet!G168</f>
        <v>0</v>
      </c>
      <c r="L36" s="38">
        <f>[1]Sheet!H168</f>
        <v>0</v>
      </c>
      <c r="M36" s="38"/>
    </row>
    <row r="37" spans="1:13">
      <c r="A37" s="10" t="s">
        <v>52</v>
      </c>
      <c r="B37" s="37">
        <f>[1]Sheet!C169</f>
        <v>4500.5401798414605</v>
      </c>
      <c r="C37" s="38">
        <f>B37/B$7*100</f>
        <v>0.35636441952958603</v>
      </c>
      <c r="D37" s="37">
        <f>[1]Sheet!I169</f>
        <v>290.74823924153998</v>
      </c>
      <c r="E37" s="38">
        <f>[1]Sheet!J169</f>
        <v>6.4602964893823502</v>
      </c>
      <c r="F37" s="37">
        <f t="shared" si="3"/>
        <v>4209.7919405999201</v>
      </c>
      <c r="G37" s="38">
        <f t="shared" si="4"/>
        <v>93.539703510617642</v>
      </c>
      <c r="I37" s="37">
        <f>[1]Sheet!E169</f>
        <v>3599.93581202428</v>
      </c>
      <c r="J37" s="38">
        <f>[1]Sheet!F169</f>
        <v>79.988971727191512</v>
      </c>
      <c r="K37" s="37">
        <f>[1]Sheet!G169</f>
        <v>609.85612857564001</v>
      </c>
      <c r="L37" s="38">
        <f>[1]Sheet!H169</f>
        <v>13.550731783426123</v>
      </c>
      <c r="M37" s="38"/>
    </row>
    <row r="38" spans="1:13">
      <c r="A38" s="12"/>
      <c r="B38" s="39"/>
      <c r="C38" s="39"/>
      <c r="D38" s="39"/>
      <c r="E38" s="39"/>
      <c r="F38" s="39"/>
      <c r="G38" s="39"/>
      <c r="H38" s="39"/>
      <c r="I38" s="31"/>
      <c r="J38" s="31"/>
      <c r="K38" s="31"/>
      <c r="L38" s="31"/>
    </row>
    <row r="39" spans="1:13">
      <c r="A39" s="32" t="str">
        <f>Cuadro01!A40</f>
        <v>Fuente: Instituto Nacional de Estadística (INE). XLIV Encuesta Permanente de Hogares de Propósitos Múltiples, mayo 2013.</v>
      </c>
    </row>
    <row r="40" spans="1:13">
      <c r="A40" s="33" t="s">
        <v>53</v>
      </c>
    </row>
    <row r="41" spans="1:13">
      <c r="A41" s="33" t="s">
        <v>59</v>
      </c>
    </row>
  </sheetData>
  <mergeCells count="9">
    <mergeCell ref="A1:L1"/>
    <mergeCell ref="A3:A5"/>
    <mergeCell ref="B3:G3"/>
    <mergeCell ref="I3:L3"/>
    <mergeCell ref="B4:C4"/>
    <mergeCell ref="D4:E4"/>
    <mergeCell ref="F4:G4"/>
    <mergeCell ref="I4:J4"/>
    <mergeCell ref="K4:L4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  <ignoredErrors>
    <ignoredError sqref="E7:L11 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Caratula</vt:lpstr>
      <vt:lpstr>Cuadro01</vt:lpstr>
      <vt:lpstr>Cuadro02</vt:lpstr>
      <vt:lpstr>Cuadro02a</vt:lpstr>
      <vt:lpstr>Cuadro03</vt:lpstr>
      <vt:lpstr>Cuadro04</vt:lpstr>
      <vt:lpstr>Cuadro05</vt:lpstr>
      <vt:lpstr>Caratula!Área_de_impresión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</dc:creator>
  <cp:lastModifiedBy>Pablo Meraz</cp:lastModifiedBy>
  <cp:lastPrinted>2011-12-08T18:35:15Z</cp:lastPrinted>
  <dcterms:created xsi:type="dcterms:W3CDTF">2006-11-13T16:32:12Z</dcterms:created>
  <dcterms:modified xsi:type="dcterms:W3CDTF">2013-09-24T20:42:27Z</dcterms:modified>
</cp:coreProperties>
</file>