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e\Documents\2016\JUNIO 2016\publicacion final\"/>
    </mc:Choice>
  </mc:AlternateContent>
  <bookViews>
    <workbookView xWindow="360" yWindow="300" windowWidth="15480" windowHeight="11640"/>
  </bookViews>
  <sheets>
    <sheet name="Caratula" sheetId="5" r:id="rId1"/>
    <sheet name="Cuadro01" sheetId="1" r:id="rId2"/>
    <sheet name="Cuadro02" sheetId="2" r:id="rId3"/>
    <sheet name="Cuadro02a" sheetId="8" r:id="rId4"/>
    <sheet name="Cuadro03" sheetId="3" r:id="rId5"/>
    <sheet name="Cuadro04" sheetId="6" r:id="rId6"/>
    <sheet name="Cuadro05" sheetId="7" r:id="rId7"/>
  </sheets>
  <externalReferences>
    <externalReference r:id="rId8"/>
    <externalReference r:id="rId9"/>
    <externalReference r:id="rId10"/>
  </externalReferences>
  <definedNames>
    <definedName name="_xlnm.Print_Area" localSheetId="0">Caratula!$A$1:$I$7</definedName>
  </definedNames>
  <calcPr calcId="152511"/>
</workbook>
</file>

<file path=xl/calcChain.xml><?xml version="1.0" encoding="utf-8"?>
<calcChain xmlns="http://schemas.openxmlformats.org/spreadsheetml/2006/main">
  <c r="A40" i="1" l="1"/>
  <c r="A40" i="6" s="1"/>
  <c r="K29" i="8"/>
  <c r="J29" i="8"/>
  <c r="I29" i="8"/>
  <c r="K28" i="8"/>
  <c r="J28" i="8"/>
  <c r="I28" i="8"/>
  <c r="K27" i="8"/>
  <c r="J27" i="8"/>
  <c r="I27" i="8"/>
  <c r="K26" i="8"/>
  <c r="J26" i="8"/>
  <c r="I26" i="8"/>
  <c r="H29" i="8"/>
  <c r="H28" i="8"/>
  <c r="H27" i="8"/>
  <c r="H26" i="8"/>
  <c r="F29" i="8"/>
  <c r="E29" i="8"/>
  <c r="D29" i="8"/>
  <c r="F28" i="8"/>
  <c r="E28" i="8"/>
  <c r="D28" i="8"/>
  <c r="F27" i="8"/>
  <c r="E27" i="8"/>
  <c r="D27" i="8"/>
  <c r="F26" i="8"/>
  <c r="E26" i="8"/>
  <c r="D26" i="8"/>
  <c r="C29" i="8"/>
  <c r="C28" i="8"/>
  <c r="C27" i="8"/>
  <c r="C26" i="8"/>
  <c r="K21" i="8"/>
  <c r="J21" i="8"/>
  <c r="I21" i="8"/>
  <c r="K20" i="8"/>
  <c r="J20" i="8"/>
  <c r="I20" i="8"/>
  <c r="K19" i="8"/>
  <c r="J19" i="8"/>
  <c r="I19" i="8"/>
  <c r="K18" i="8"/>
  <c r="J18" i="8"/>
  <c r="I18" i="8"/>
  <c r="H21" i="8"/>
  <c r="H20" i="8"/>
  <c r="H19" i="8"/>
  <c r="H18" i="8"/>
  <c r="F21" i="8"/>
  <c r="E21" i="8"/>
  <c r="D21" i="8"/>
  <c r="F20" i="8"/>
  <c r="E20" i="8"/>
  <c r="D20" i="8"/>
  <c r="F19" i="8"/>
  <c r="E19" i="8"/>
  <c r="D19" i="8"/>
  <c r="F18" i="8"/>
  <c r="E18" i="8"/>
  <c r="D18" i="8"/>
  <c r="C21" i="8"/>
  <c r="C20" i="8"/>
  <c r="C19" i="8"/>
  <c r="C18" i="8"/>
  <c r="K13" i="8"/>
  <c r="J13" i="8"/>
  <c r="I13" i="8"/>
  <c r="K12" i="8"/>
  <c r="J12" i="8"/>
  <c r="I12" i="8"/>
  <c r="K11" i="8"/>
  <c r="J11" i="8"/>
  <c r="I11" i="8"/>
  <c r="K10" i="8"/>
  <c r="J10" i="8"/>
  <c r="I10" i="8"/>
  <c r="H13" i="8"/>
  <c r="H12" i="8"/>
  <c r="H11" i="8"/>
  <c r="H10" i="8"/>
  <c r="F13" i="8"/>
  <c r="E13" i="8"/>
  <c r="D13" i="8"/>
  <c r="F12" i="8"/>
  <c r="E12" i="8"/>
  <c r="D12" i="8"/>
  <c r="F11" i="8"/>
  <c r="E11" i="8"/>
  <c r="D11" i="8"/>
  <c r="F10" i="8"/>
  <c r="E10" i="8"/>
  <c r="D10" i="8"/>
  <c r="C13" i="8"/>
  <c r="C12" i="8"/>
  <c r="C11" i="8"/>
  <c r="C10" i="8"/>
  <c r="N27" i="8" l="1"/>
  <c r="P21" i="8"/>
  <c r="O29" i="8"/>
  <c r="N26" i="8"/>
  <c r="M28" i="8"/>
  <c r="M26" i="8"/>
  <c r="O26" i="8"/>
  <c r="O27" i="8"/>
  <c r="M29" i="8"/>
  <c r="N28" i="8"/>
  <c r="K25" i="8"/>
  <c r="K23" i="8" s="1"/>
  <c r="M10" i="8"/>
  <c r="M18" i="8"/>
  <c r="M20" i="8"/>
  <c r="M12" i="8"/>
  <c r="N20" i="8"/>
  <c r="N10" i="8"/>
  <c r="N12" i="8"/>
  <c r="N18" i="8"/>
  <c r="P10" i="8"/>
  <c r="P12" i="8"/>
  <c r="O19" i="8"/>
  <c r="O21" i="8"/>
  <c r="P28" i="8"/>
  <c r="O11" i="8"/>
  <c r="O13" i="8"/>
  <c r="P18" i="8"/>
  <c r="P20" i="8"/>
  <c r="A30" i="2"/>
  <c r="A31" i="3"/>
  <c r="A39" i="7"/>
  <c r="A30" i="8"/>
  <c r="P26" i="8"/>
  <c r="B11" i="8"/>
  <c r="B13" i="8"/>
  <c r="E9" i="8"/>
  <c r="D9" i="8"/>
  <c r="F9" i="8"/>
  <c r="B12" i="8"/>
  <c r="H9" i="8"/>
  <c r="G13" i="8"/>
  <c r="G10" i="8"/>
  <c r="I9" i="8"/>
  <c r="K9" i="8"/>
  <c r="G12" i="8"/>
  <c r="C17" i="8"/>
  <c r="C15" i="8" s="1"/>
  <c r="B21" i="8"/>
  <c r="E17" i="8"/>
  <c r="E15" i="8" s="1"/>
  <c r="D17" i="8"/>
  <c r="D15" i="8" s="1"/>
  <c r="F17" i="8"/>
  <c r="F15" i="8" s="1"/>
  <c r="B20" i="8"/>
  <c r="H17" i="8"/>
  <c r="G21" i="8"/>
  <c r="J17" i="8"/>
  <c r="I17" i="8"/>
  <c r="I15" i="8" s="1"/>
  <c r="K17" i="8"/>
  <c r="K15" i="8" s="1"/>
  <c r="G20" i="8"/>
  <c r="C25" i="8"/>
  <c r="C23" i="8" s="1"/>
  <c r="B29" i="8"/>
  <c r="E25" i="8"/>
  <c r="E23" i="8" s="1"/>
  <c r="D25" i="8"/>
  <c r="D23" i="8" s="1"/>
  <c r="F25" i="8"/>
  <c r="F23" i="8" s="1"/>
  <c r="B28" i="8"/>
  <c r="H25" i="8"/>
  <c r="G29" i="8"/>
  <c r="J25" i="8"/>
  <c r="I25" i="8"/>
  <c r="I23" i="8" s="1"/>
  <c r="P13" i="8"/>
  <c r="O10" i="8"/>
  <c r="N11" i="8"/>
  <c r="M13" i="8"/>
  <c r="O18" i="8"/>
  <c r="N19" i="8"/>
  <c r="M21" i="8"/>
  <c r="G27" i="8"/>
  <c r="N29" i="8"/>
  <c r="P29" i="8"/>
  <c r="B10" i="8"/>
  <c r="B19" i="8"/>
  <c r="B27" i="8"/>
  <c r="G19" i="8"/>
  <c r="P11" i="8"/>
  <c r="N13" i="8"/>
  <c r="P19" i="8"/>
  <c r="N21" i="8"/>
  <c r="P27" i="8"/>
  <c r="G28" i="8"/>
  <c r="G11" i="8"/>
  <c r="M11" i="8"/>
  <c r="O12" i="8"/>
  <c r="M19" i="8"/>
  <c r="O20" i="8"/>
  <c r="M27" i="8"/>
  <c r="O28" i="8"/>
  <c r="C9" i="8"/>
  <c r="J9" i="8"/>
  <c r="B18" i="8"/>
  <c r="B26" i="8"/>
  <c r="G18" i="8"/>
  <c r="G26" i="8"/>
  <c r="H10" i="7"/>
  <c r="H7" i="7" s="1"/>
  <c r="K11" i="7"/>
  <c r="L11" i="7"/>
  <c r="K12" i="7"/>
  <c r="L12" i="7"/>
  <c r="K13" i="7"/>
  <c r="L13" i="7"/>
  <c r="K14" i="7"/>
  <c r="L14" i="7"/>
  <c r="K17" i="7"/>
  <c r="L17" i="7"/>
  <c r="K18" i="7"/>
  <c r="L18" i="7"/>
  <c r="K19" i="7"/>
  <c r="L19" i="7"/>
  <c r="K20" i="7"/>
  <c r="L20" i="7"/>
  <c r="K21" i="7"/>
  <c r="L21" i="7"/>
  <c r="K22" i="7"/>
  <c r="L22" i="7"/>
  <c r="K25" i="7"/>
  <c r="L25" i="7"/>
  <c r="K26" i="7"/>
  <c r="L26" i="7"/>
  <c r="K27" i="7"/>
  <c r="L27" i="7"/>
  <c r="K28" i="7"/>
  <c r="L28" i="7"/>
  <c r="K29" i="7"/>
  <c r="L29" i="7"/>
  <c r="K30" i="7"/>
  <c r="L30" i="7"/>
  <c r="K33" i="7"/>
  <c r="L33" i="7"/>
  <c r="K34" i="7"/>
  <c r="L34" i="7"/>
  <c r="K35" i="7"/>
  <c r="L35" i="7"/>
  <c r="K36" i="7"/>
  <c r="L36" i="7"/>
  <c r="K37" i="7"/>
  <c r="L37" i="7"/>
  <c r="I11" i="7"/>
  <c r="J11" i="7"/>
  <c r="I12" i="7"/>
  <c r="J12" i="7"/>
  <c r="I13" i="7"/>
  <c r="J13" i="7"/>
  <c r="I14" i="7"/>
  <c r="J14" i="7"/>
  <c r="I17" i="7"/>
  <c r="J17" i="7"/>
  <c r="I18" i="7"/>
  <c r="J18" i="7"/>
  <c r="I19" i="7"/>
  <c r="J19" i="7"/>
  <c r="I20" i="7"/>
  <c r="J20" i="7"/>
  <c r="I21" i="7"/>
  <c r="J21" i="7"/>
  <c r="I22" i="7"/>
  <c r="J22" i="7"/>
  <c r="I25" i="7"/>
  <c r="J25" i="7"/>
  <c r="I26" i="7"/>
  <c r="J26" i="7"/>
  <c r="I27" i="7"/>
  <c r="J27" i="7"/>
  <c r="I28" i="7"/>
  <c r="J28" i="7"/>
  <c r="I29" i="7"/>
  <c r="J29" i="7"/>
  <c r="I30" i="7"/>
  <c r="J30" i="7"/>
  <c r="I33" i="7"/>
  <c r="J33" i="7"/>
  <c r="I34" i="7"/>
  <c r="J34" i="7"/>
  <c r="I35" i="7"/>
  <c r="J35" i="7"/>
  <c r="I36" i="7"/>
  <c r="J36" i="7"/>
  <c r="I37" i="7"/>
  <c r="J37" i="7"/>
  <c r="D11" i="7"/>
  <c r="E11" i="7"/>
  <c r="D12" i="7"/>
  <c r="E12" i="7"/>
  <c r="D13" i="7"/>
  <c r="E13" i="7"/>
  <c r="D14" i="7"/>
  <c r="E14" i="7"/>
  <c r="D17" i="7"/>
  <c r="E17" i="7"/>
  <c r="D18" i="7"/>
  <c r="E18" i="7"/>
  <c r="D19" i="7"/>
  <c r="E19" i="7"/>
  <c r="D20" i="7"/>
  <c r="E20" i="7"/>
  <c r="D21" i="7"/>
  <c r="E21" i="7"/>
  <c r="D22" i="7"/>
  <c r="E22" i="7"/>
  <c r="D25" i="7"/>
  <c r="E25" i="7"/>
  <c r="D26" i="7"/>
  <c r="E26" i="7"/>
  <c r="D27" i="7"/>
  <c r="E27" i="7"/>
  <c r="D28" i="7"/>
  <c r="E28" i="7"/>
  <c r="D29" i="7"/>
  <c r="E29" i="7"/>
  <c r="D30" i="7"/>
  <c r="E30" i="7"/>
  <c r="D33" i="7"/>
  <c r="E33" i="7"/>
  <c r="D34" i="7"/>
  <c r="E34" i="7"/>
  <c r="D35" i="7"/>
  <c r="E35" i="7"/>
  <c r="D36" i="7"/>
  <c r="E36" i="7"/>
  <c r="D37" i="7"/>
  <c r="E37" i="7"/>
  <c r="B11" i="7"/>
  <c r="B12" i="7"/>
  <c r="B13" i="7"/>
  <c r="B14" i="7"/>
  <c r="B17" i="7"/>
  <c r="B18" i="7"/>
  <c r="B19" i="7"/>
  <c r="B20" i="7"/>
  <c r="B21" i="7"/>
  <c r="B22" i="7"/>
  <c r="B25" i="7"/>
  <c r="B26" i="7"/>
  <c r="B27" i="7"/>
  <c r="B28" i="7"/>
  <c r="B29" i="7"/>
  <c r="B30" i="7"/>
  <c r="B33" i="7"/>
  <c r="B34" i="7"/>
  <c r="B35" i="7"/>
  <c r="B36" i="7"/>
  <c r="B37" i="7"/>
  <c r="L12" i="6"/>
  <c r="M12" i="6"/>
  <c r="L13" i="6"/>
  <c r="M13" i="6"/>
  <c r="L14" i="6"/>
  <c r="M14" i="6"/>
  <c r="L15" i="6"/>
  <c r="M15" i="6"/>
  <c r="L18" i="6"/>
  <c r="M18" i="6"/>
  <c r="L19" i="6"/>
  <c r="M19" i="6"/>
  <c r="L20" i="6"/>
  <c r="M20" i="6"/>
  <c r="L21" i="6"/>
  <c r="M21" i="6"/>
  <c r="L22" i="6"/>
  <c r="M22" i="6"/>
  <c r="L23" i="6"/>
  <c r="M23" i="6"/>
  <c r="L26" i="6"/>
  <c r="M26" i="6"/>
  <c r="L27" i="6"/>
  <c r="M27" i="6"/>
  <c r="L28" i="6"/>
  <c r="M28" i="6"/>
  <c r="L29" i="6"/>
  <c r="M29" i="6"/>
  <c r="L30" i="6"/>
  <c r="M30" i="6"/>
  <c r="L31" i="6"/>
  <c r="M31" i="6"/>
  <c r="L34" i="6"/>
  <c r="M34" i="6"/>
  <c r="L35" i="6"/>
  <c r="M35" i="6"/>
  <c r="L36" i="6"/>
  <c r="M36" i="6"/>
  <c r="L37" i="6"/>
  <c r="M37" i="6"/>
  <c r="L38" i="6"/>
  <c r="M38" i="6"/>
  <c r="J12" i="6"/>
  <c r="K12" i="6"/>
  <c r="J13" i="6"/>
  <c r="K13" i="6"/>
  <c r="J14" i="6"/>
  <c r="K14" i="6"/>
  <c r="J15" i="6"/>
  <c r="K15" i="6"/>
  <c r="J18" i="6"/>
  <c r="K18" i="6"/>
  <c r="J19" i="6"/>
  <c r="K19" i="6"/>
  <c r="J20" i="6"/>
  <c r="K20" i="6"/>
  <c r="J21" i="6"/>
  <c r="K21" i="6"/>
  <c r="J22" i="6"/>
  <c r="K22" i="6"/>
  <c r="J23" i="6"/>
  <c r="K23" i="6"/>
  <c r="J26" i="6"/>
  <c r="K26" i="6"/>
  <c r="J27" i="6"/>
  <c r="K27" i="6"/>
  <c r="J28" i="6"/>
  <c r="K28" i="6"/>
  <c r="J29" i="6"/>
  <c r="K29" i="6"/>
  <c r="J30" i="6"/>
  <c r="K30" i="6"/>
  <c r="J31" i="6"/>
  <c r="K31" i="6"/>
  <c r="J34" i="6"/>
  <c r="K34" i="6"/>
  <c r="J35" i="6"/>
  <c r="K35" i="6"/>
  <c r="J36" i="6"/>
  <c r="K36" i="6"/>
  <c r="J37" i="6"/>
  <c r="K37" i="6"/>
  <c r="J38" i="6"/>
  <c r="K38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8" i="6"/>
  <c r="E18" i="6"/>
  <c r="F18" i="6"/>
  <c r="G18" i="6"/>
  <c r="H18" i="6"/>
  <c r="I18" i="6"/>
  <c r="D19" i="6"/>
  <c r="E19" i="6"/>
  <c r="F19" i="6"/>
  <c r="G19" i="6"/>
  <c r="H19" i="6"/>
  <c r="I19" i="6"/>
  <c r="D20" i="6"/>
  <c r="E20" i="6"/>
  <c r="F20" i="6"/>
  <c r="G20" i="6"/>
  <c r="H20" i="6"/>
  <c r="I20" i="6"/>
  <c r="D21" i="6"/>
  <c r="E21" i="6"/>
  <c r="F21" i="6"/>
  <c r="G21" i="6"/>
  <c r="H21" i="6"/>
  <c r="I21" i="6"/>
  <c r="D22" i="6"/>
  <c r="E22" i="6"/>
  <c r="F22" i="6"/>
  <c r="G22" i="6"/>
  <c r="H22" i="6"/>
  <c r="I22" i="6"/>
  <c r="D23" i="6"/>
  <c r="E23" i="6"/>
  <c r="F23" i="6"/>
  <c r="G23" i="6"/>
  <c r="H23" i="6"/>
  <c r="I23" i="6"/>
  <c r="D26" i="6"/>
  <c r="E26" i="6"/>
  <c r="F26" i="6"/>
  <c r="G26" i="6"/>
  <c r="H26" i="6"/>
  <c r="I26" i="6"/>
  <c r="D27" i="6"/>
  <c r="E27" i="6"/>
  <c r="F27" i="6"/>
  <c r="G27" i="6"/>
  <c r="H27" i="6"/>
  <c r="I27" i="6"/>
  <c r="D28" i="6"/>
  <c r="E28" i="6"/>
  <c r="F28" i="6"/>
  <c r="G28" i="6"/>
  <c r="H28" i="6"/>
  <c r="I28" i="6"/>
  <c r="D29" i="6"/>
  <c r="E29" i="6"/>
  <c r="F29" i="6"/>
  <c r="G29" i="6"/>
  <c r="H29" i="6"/>
  <c r="I29" i="6"/>
  <c r="D30" i="6"/>
  <c r="E30" i="6"/>
  <c r="F30" i="6"/>
  <c r="G30" i="6"/>
  <c r="H30" i="6"/>
  <c r="I30" i="6"/>
  <c r="D31" i="6"/>
  <c r="E31" i="6"/>
  <c r="F31" i="6"/>
  <c r="G31" i="6"/>
  <c r="H31" i="6"/>
  <c r="I31" i="6"/>
  <c r="D34" i="6"/>
  <c r="E34" i="6"/>
  <c r="F34" i="6"/>
  <c r="G34" i="6"/>
  <c r="H34" i="6"/>
  <c r="I34" i="6"/>
  <c r="D35" i="6"/>
  <c r="E35" i="6"/>
  <c r="F35" i="6"/>
  <c r="G35" i="6"/>
  <c r="H35" i="6"/>
  <c r="I35" i="6"/>
  <c r="D36" i="6"/>
  <c r="E36" i="6"/>
  <c r="F36" i="6"/>
  <c r="G36" i="6"/>
  <c r="H36" i="6"/>
  <c r="I36" i="6"/>
  <c r="D37" i="6"/>
  <c r="E37" i="6"/>
  <c r="F37" i="6"/>
  <c r="G37" i="6"/>
  <c r="H37" i="6"/>
  <c r="I37" i="6"/>
  <c r="D38" i="6"/>
  <c r="E38" i="6"/>
  <c r="F38" i="6"/>
  <c r="G38" i="6"/>
  <c r="H38" i="6"/>
  <c r="I38" i="6"/>
  <c r="B12" i="6"/>
  <c r="C12" i="6"/>
  <c r="B13" i="6"/>
  <c r="C13" i="6"/>
  <c r="B14" i="6"/>
  <c r="C14" i="6"/>
  <c r="B15" i="6"/>
  <c r="C15" i="6"/>
  <c r="B18" i="6"/>
  <c r="C18" i="6"/>
  <c r="B19" i="6"/>
  <c r="C19" i="6"/>
  <c r="B20" i="6"/>
  <c r="C20" i="6"/>
  <c r="B21" i="6"/>
  <c r="C21" i="6"/>
  <c r="B22" i="6"/>
  <c r="C22" i="6"/>
  <c r="B23" i="6"/>
  <c r="C23" i="6"/>
  <c r="B26" i="6"/>
  <c r="C26" i="6"/>
  <c r="B27" i="6"/>
  <c r="C27" i="6"/>
  <c r="B28" i="6"/>
  <c r="C28" i="6"/>
  <c r="B29" i="6"/>
  <c r="C29" i="6"/>
  <c r="B30" i="6"/>
  <c r="C30" i="6"/>
  <c r="B31" i="6"/>
  <c r="C31" i="6"/>
  <c r="B34" i="6"/>
  <c r="C34" i="6"/>
  <c r="B35" i="6"/>
  <c r="C35" i="6"/>
  <c r="B36" i="6"/>
  <c r="C36" i="6"/>
  <c r="B37" i="6"/>
  <c r="C37" i="6"/>
  <c r="B38" i="6"/>
  <c r="C38" i="6"/>
  <c r="F30" i="3"/>
  <c r="I30" i="3"/>
  <c r="L30" i="3"/>
  <c r="O30" i="3"/>
  <c r="R30" i="3"/>
  <c r="U30" i="3"/>
  <c r="E30" i="3"/>
  <c r="H30" i="3"/>
  <c r="K30" i="3"/>
  <c r="N30" i="3"/>
  <c r="Q30" i="3"/>
  <c r="T30" i="3"/>
  <c r="F29" i="3"/>
  <c r="I29" i="3"/>
  <c r="L29" i="3"/>
  <c r="O29" i="3"/>
  <c r="R29" i="3"/>
  <c r="U29" i="3"/>
  <c r="E29" i="3"/>
  <c r="H29" i="3"/>
  <c r="K29" i="3"/>
  <c r="N29" i="3"/>
  <c r="Q29" i="3"/>
  <c r="T29" i="3"/>
  <c r="F28" i="3"/>
  <c r="I28" i="3"/>
  <c r="L28" i="3"/>
  <c r="O28" i="3"/>
  <c r="R28" i="3"/>
  <c r="U28" i="3"/>
  <c r="E28" i="3"/>
  <c r="H28" i="3"/>
  <c r="K28" i="3"/>
  <c r="N28" i="3"/>
  <c r="Q28" i="3"/>
  <c r="T28" i="3"/>
  <c r="F27" i="3"/>
  <c r="I27" i="3"/>
  <c r="L27" i="3"/>
  <c r="O27" i="3"/>
  <c r="R27" i="3"/>
  <c r="U27" i="3"/>
  <c r="E27" i="3"/>
  <c r="H27" i="3"/>
  <c r="K27" i="3"/>
  <c r="N27" i="3"/>
  <c r="Q27" i="3"/>
  <c r="T27" i="3"/>
  <c r="F22" i="3"/>
  <c r="I22" i="3"/>
  <c r="L22" i="3"/>
  <c r="O22" i="3"/>
  <c r="R22" i="3"/>
  <c r="U22" i="3"/>
  <c r="E22" i="3"/>
  <c r="H22" i="3"/>
  <c r="K22" i="3"/>
  <c r="N22" i="3"/>
  <c r="Q22" i="3"/>
  <c r="T22" i="3"/>
  <c r="F21" i="3"/>
  <c r="I21" i="3"/>
  <c r="L21" i="3"/>
  <c r="O21" i="3"/>
  <c r="R21" i="3"/>
  <c r="U21" i="3"/>
  <c r="E21" i="3"/>
  <c r="H21" i="3"/>
  <c r="K21" i="3"/>
  <c r="N21" i="3"/>
  <c r="Q21" i="3"/>
  <c r="T21" i="3"/>
  <c r="F20" i="3"/>
  <c r="I20" i="3"/>
  <c r="L20" i="3"/>
  <c r="O20" i="3"/>
  <c r="R20" i="3"/>
  <c r="U20" i="3"/>
  <c r="E20" i="3"/>
  <c r="H20" i="3"/>
  <c r="K20" i="3"/>
  <c r="N20" i="3"/>
  <c r="Q20" i="3"/>
  <c r="T20" i="3"/>
  <c r="F19" i="3"/>
  <c r="I19" i="3"/>
  <c r="L19" i="3"/>
  <c r="O19" i="3"/>
  <c r="R19" i="3"/>
  <c r="U19" i="3"/>
  <c r="E19" i="3"/>
  <c r="H19" i="3"/>
  <c r="K19" i="3"/>
  <c r="N19" i="3"/>
  <c r="Q19" i="3"/>
  <c r="T19" i="3"/>
  <c r="F24" i="3"/>
  <c r="I24" i="3"/>
  <c r="L24" i="3"/>
  <c r="O24" i="3"/>
  <c r="R24" i="3"/>
  <c r="U24" i="3"/>
  <c r="E24" i="3"/>
  <c r="H24" i="3"/>
  <c r="K24" i="3"/>
  <c r="N24" i="3"/>
  <c r="Q24" i="3"/>
  <c r="T24" i="3"/>
  <c r="F16" i="3"/>
  <c r="I16" i="3"/>
  <c r="L16" i="3"/>
  <c r="O16" i="3"/>
  <c r="R16" i="3"/>
  <c r="U16" i="3"/>
  <c r="E16" i="3"/>
  <c r="H16" i="3"/>
  <c r="K16" i="3"/>
  <c r="N16" i="3"/>
  <c r="Q16" i="3"/>
  <c r="T16" i="3"/>
  <c r="U14" i="3"/>
  <c r="T14" i="3"/>
  <c r="U13" i="3"/>
  <c r="T13" i="3"/>
  <c r="U12" i="3"/>
  <c r="T12" i="3"/>
  <c r="U11" i="3"/>
  <c r="T11" i="3"/>
  <c r="U7" i="3"/>
  <c r="T7" i="3"/>
  <c r="R14" i="3"/>
  <c r="Q14" i="3"/>
  <c r="R13" i="3"/>
  <c r="Q13" i="3"/>
  <c r="R12" i="3"/>
  <c r="Q12" i="3"/>
  <c r="R11" i="3"/>
  <c r="Q11" i="3"/>
  <c r="R7" i="3"/>
  <c r="Q7" i="3"/>
  <c r="O14" i="3"/>
  <c r="N14" i="3"/>
  <c r="O13" i="3"/>
  <c r="N13" i="3"/>
  <c r="O12" i="3"/>
  <c r="N12" i="3"/>
  <c r="O11" i="3"/>
  <c r="N11" i="3"/>
  <c r="O7" i="3"/>
  <c r="N7" i="3"/>
  <c r="L14" i="3"/>
  <c r="K14" i="3"/>
  <c r="L13" i="3"/>
  <c r="K13" i="3"/>
  <c r="L12" i="3"/>
  <c r="K12" i="3"/>
  <c r="L11" i="3"/>
  <c r="K11" i="3"/>
  <c r="L7" i="3"/>
  <c r="K7" i="3"/>
  <c r="I14" i="3"/>
  <c r="H14" i="3"/>
  <c r="I13" i="3"/>
  <c r="H13" i="3"/>
  <c r="I12" i="3"/>
  <c r="H12" i="3"/>
  <c r="I11" i="3"/>
  <c r="H11" i="3"/>
  <c r="I7" i="3"/>
  <c r="H7" i="3"/>
  <c r="F14" i="3"/>
  <c r="E14" i="3"/>
  <c r="F13" i="3"/>
  <c r="E13" i="3"/>
  <c r="F12" i="3"/>
  <c r="E12" i="3"/>
  <c r="F11" i="3"/>
  <c r="E11" i="3"/>
  <c r="F7" i="3"/>
  <c r="E7" i="3"/>
  <c r="U26" i="3"/>
  <c r="T26" i="3"/>
  <c r="U18" i="3"/>
  <c r="T18" i="3"/>
  <c r="U10" i="3"/>
  <c r="T10" i="3"/>
  <c r="R26" i="3"/>
  <c r="Q26" i="3"/>
  <c r="R18" i="3"/>
  <c r="Q18" i="3"/>
  <c r="R10" i="3"/>
  <c r="Q10" i="3"/>
  <c r="O26" i="3"/>
  <c r="N26" i="3"/>
  <c r="O18" i="3"/>
  <c r="N18" i="3"/>
  <c r="O10" i="3"/>
  <c r="N10" i="3"/>
  <c r="L26" i="3"/>
  <c r="K26" i="3"/>
  <c r="L18" i="3"/>
  <c r="K18" i="3"/>
  <c r="L10" i="3"/>
  <c r="K10" i="3"/>
  <c r="I26" i="3"/>
  <c r="H26" i="3"/>
  <c r="I18" i="3"/>
  <c r="H18" i="3"/>
  <c r="I10" i="3"/>
  <c r="H10" i="3"/>
  <c r="F26" i="3"/>
  <c r="E26" i="3"/>
  <c r="F18" i="3"/>
  <c r="E18" i="3"/>
  <c r="F10" i="3"/>
  <c r="E10" i="3"/>
  <c r="K29" i="2"/>
  <c r="F29" i="2"/>
  <c r="J29" i="2"/>
  <c r="E29" i="2"/>
  <c r="I29" i="2"/>
  <c r="D29" i="2"/>
  <c r="H29" i="2"/>
  <c r="C29" i="2"/>
  <c r="B29" i="2"/>
  <c r="K28" i="2"/>
  <c r="F28" i="2"/>
  <c r="J28" i="2"/>
  <c r="E28" i="2"/>
  <c r="I28" i="2"/>
  <c r="D28" i="2"/>
  <c r="H28" i="2"/>
  <c r="C28" i="2"/>
  <c r="B28" i="2"/>
  <c r="K27" i="2"/>
  <c r="F27" i="2"/>
  <c r="J27" i="2"/>
  <c r="E27" i="2"/>
  <c r="I27" i="2"/>
  <c r="D27" i="2"/>
  <c r="H27" i="2"/>
  <c r="C27" i="2"/>
  <c r="B27" i="2"/>
  <c r="K26" i="2"/>
  <c r="F26" i="2"/>
  <c r="J26" i="2"/>
  <c r="E26" i="2"/>
  <c r="I26" i="2"/>
  <c r="D26" i="2"/>
  <c r="H26" i="2"/>
  <c r="C26" i="2"/>
  <c r="B26" i="2"/>
  <c r="K25" i="2"/>
  <c r="F25" i="2"/>
  <c r="J25" i="2"/>
  <c r="E25" i="2"/>
  <c r="I25" i="2"/>
  <c r="D25" i="2"/>
  <c r="H25" i="2"/>
  <c r="C25" i="2"/>
  <c r="B25" i="2"/>
  <c r="K23" i="2"/>
  <c r="F23" i="2"/>
  <c r="J23" i="2"/>
  <c r="E23" i="2"/>
  <c r="I23" i="2"/>
  <c r="D23" i="2"/>
  <c r="H23" i="2"/>
  <c r="C23" i="2"/>
  <c r="B23" i="2"/>
  <c r="K21" i="2"/>
  <c r="F21" i="2"/>
  <c r="J21" i="2"/>
  <c r="E21" i="2"/>
  <c r="I21" i="2"/>
  <c r="D21" i="2"/>
  <c r="H21" i="2"/>
  <c r="C21" i="2"/>
  <c r="B21" i="2"/>
  <c r="K20" i="2"/>
  <c r="F20" i="2"/>
  <c r="J20" i="2"/>
  <c r="E20" i="2"/>
  <c r="I20" i="2"/>
  <c r="D20" i="2"/>
  <c r="H20" i="2"/>
  <c r="C20" i="2"/>
  <c r="B20" i="2"/>
  <c r="K19" i="2"/>
  <c r="F19" i="2"/>
  <c r="J19" i="2"/>
  <c r="E19" i="2"/>
  <c r="I19" i="2"/>
  <c r="D19" i="2"/>
  <c r="H19" i="2"/>
  <c r="C19" i="2"/>
  <c r="B19" i="2"/>
  <c r="K18" i="2"/>
  <c r="F18" i="2"/>
  <c r="J18" i="2"/>
  <c r="E18" i="2"/>
  <c r="I18" i="2"/>
  <c r="D18" i="2"/>
  <c r="H18" i="2"/>
  <c r="C18" i="2"/>
  <c r="B18" i="2"/>
  <c r="K17" i="2"/>
  <c r="F17" i="2"/>
  <c r="J17" i="2"/>
  <c r="E17" i="2"/>
  <c r="I17" i="2"/>
  <c r="D17" i="2"/>
  <c r="H17" i="2"/>
  <c r="C17" i="2"/>
  <c r="B17" i="2"/>
  <c r="K15" i="2"/>
  <c r="F15" i="2"/>
  <c r="J15" i="2"/>
  <c r="E15" i="2"/>
  <c r="I15" i="2"/>
  <c r="D15" i="2"/>
  <c r="H15" i="2"/>
  <c r="C15" i="2"/>
  <c r="B15" i="2"/>
  <c r="K13" i="2"/>
  <c r="F13" i="2"/>
  <c r="J13" i="2"/>
  <c r="E13" i="2"/>
  <c r="I13" i="2"/>
  <c r="D13" i="2"/>
  <c r="H13" i="2"/>
  <c r="C13" i="2"/>
  <c r="B13" i="2"/>
  <c r="K12" i="2"/>
  <c r="F12" i="2"/>
  <c r="J12" i="2"/>
  <c r="E12" i="2"/>
  <c r="I12" i="2"/>
  <c r="D12" i="2"/>
  <c r="H12" i="2"/>
  <c r="C12" i="2"/>
  <c r="B12" i="2"/>
  <c r="K11" i="2"/>
  <c r="F11" i="2"/>
  <c r="J11" i="2"/>
  <c r="E11" i="2"/>
  <c r="I11" i="2"/>
  <c r="D11" i="2"/>
  <c r="H11" i="2"/>
  <c r="C11" i="2"/>
  <c r="B11" i="2"/>
  <c r="K10" i="2"/>
  <c r="F10" i="2"/>
  <c r="J10" i="2"/>
  <c r="E10" i="2"/>
  <c r="I10" i="2"/>
  <c r="D10" i="2"/>
  <c r="H10" i="2"/>
  <c r="C10" i="2"/>
  <c r="B10" i="2"/>
  <c r="K9" i="2"/>
  <c r="F9" i="2"/>
  <c r="J9" i="2"/>
  <c r="E9" i="2"/>
  <c r="I9" i="2"/>
  <c r="D9" i="2"/>
  <c r="H9" i="2"/>
  <c r="C9" i="2"/>
  <c r="B9" i="2"/>
  <c r="K6" i="2"/>
  <c r="F6" i="2"/>
  <c r="J6" i="2"/>
  <c r="E6" i="2"/>
  <c r="I6" i="2"/>
  <c r="D6" i="2"/>
  <c r="H6" i="2"/>
  <c r="C6" i="2"/>
  <c r="B6" i="2"/>
  <c r="B6" i="1"/>
  <c r="C6" i="1"/>
  <c r="D6" i="1"/>
  <c r="E6" i="1"/>
  <c r="F6" i="1"/>
  <c r="G6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M9" i="2" l="1"/>
  <c r="P11" i="2"/>
  <c r="O13" i="2"/>
  <c r="N17" i="2"/>
  <c r="M19" i="2"/>
  <c r="O25" i="2"/>
  <c r="F12" i="7"/>
  <c r="G12" i="7" s="1"/>
  <c r="M11" i="3"/>
  <c r="M27" i="3"/>
  <c r="M29" i="3"/>
  <c r="M16" i="3"/>
  <c r="G7" i="3"/>
  <c r="P9" i="2"/>
  <c r="O11" i="2"/>
  <c r="N13" i="2"/>
  <c r="M17" i="2"/>
  <c r="P19" i="2"/>
  <c r="O21" i="2"/>
  <c r="N25" i="2"/>
  <c r="M27" i="2"/>
  <c r="P29" i="2"/>
  <c r="P9" i="8"/>
  <c r="S12" i="3"/>
  <c r="S16" i="3"/>
  <c r="G22" i="3"/>
  <c r="S27" i="3"/>
  <c r="D11" i="6"/>
  <c r="D8" i="6" s="1"/>
  <c r="M11" i="6"/>
  <c r="M8" i="6" s="1"/>
  <c r="S30" i="3"/>
  <c r="L19" i="8"/>
  <c r="P22" i="3"/>
  <c r="F11" i="7"/>
  <c r="G11" i="7" s="1"/>
  <c r="I6" i="8"/>
  <c r="J7" i="3"/>
  <c r="M22" i="3"/>
  <c r="M29" i="2"/>
  <c r="N9" i="8"/>
  <c r="L11" i="8"/>
  <c r="P10" i="3"/>
  <c r="N23" i="8"/>
  <c r="L12" i="8"/>
  <c r="P23" i="8"/>
  <c r="M18" i="2"/>
  <c r="M20" i="3"/>
  <c r="P21" i="2"/>
  <c r="J14" i="3"/>
  <c r="N15" i="8"/>
  <c r="J16" i="3"/>
  <c r="V24" i="3"/>
  <c r="J19" i="3"/>
  <c r="V20" i="3"/>
  <c r="J21" i="3"/>
  <c r="V22" i="3"/>
  <c r="J27" i="3"/>
  <c r="V28" i="3"/>
  <c r="J29" i="3"/>
  <c r="V30" i="3"/>
  <c r="F34" i="7"/>
  <c r="G34" i="7" s="1"/>
  <c r="L26" i="8"/>
  <c r="G16" i="3"/>
  <c r="S20" i="3"/>
  <c r="S22" i="3"/>
  <c r="G27" i="3"/>
  <c r="G29" i="3"/>
  <c r="H11" i="6"/>
  <c r="H8" i="6" s="1"/>
  <c r="L18" i="8"/>
  <c r="L21" i="8"/>
  <c r="P23" i="2"/>
  <c r="V10" i="3"/>
  <c r="F6" i="8"/>
  <c r="J18" i="3"/>
  <c r="N6" i="2"/>
  <c r="P12" i="2"/>
  <c r="N18" i="2"/>
  <c r="N28" i="2"/>
  <c r="B26" i="3"/>
  <c r="V16" i="3"/>
  <c r="V19" i="3"/>
  <c r="P21" i="3"/>
  <c r="J22" i="3"/>
  <c r="V27" i="3"/>
  <c r="V29" i="3"/>
  <c r="K11" i="6"/>
  <c r="K8" i="6" s="1"/>
  <c r="L29" i="8"/>
  <c r="L20" i="8"/>
  <c r="L13" i="8"/>
  <c r="O15" i="2"/>
  <c r="O26" i="2"/>
  <c r="M26" i="3"/>
  <c r="P30" i="3"/>
  <c r="P6" i="2"/>
  <c r="C12" i="3"/>
  <c r="B20" i="3"/>
  <c r="B28" i="3"/>
  <c r="M25" i="8"/>
  <c r="P15" i="8"/>
  <c r="J11" i="3"/>
  <c r="G9" i="2"/>
  <c r="L9" i="2" s="1"/>
  <c r="G17" i="2"/>
  <c r="L17" i="2" s="1"/>
  <c r="N21" i="2"/>
  <c r="G25" i="2"/>
  <c r="L25" i="2" s="1"/>
  <c r="N23" i="2"/>
  <c r="G26" i="3"/>
  <c r="S10" i="3"/>
  <c r="P24" i="3"/>
  <c r="P20" i="3"/>
  <c r="C28" i="3"/>
  <c r="K10" i="7"/>
  <c r="K7" i="7" s="1"/>
  <c r="O6" i="2"/>
  <c r="M12" i="2"/>
  <c r="P15" i="2"/>
  <c r="G20" i="3"/>
  <c r="B13" i="3"/>
  <c r="G13" i="2"/>
  <c r="L13" i="2" s="1"/>
  <c r="G27" i="2"/>
  <c r="L27" i="2" s="1"/>
  <c r="J13" i="3"/>
  <c r="S13" i="3"/>
  <c r="S7" i="3"/>
  <c r="M11" i="2"/>
  <c r="O17" i="2"/>
  <c r="G19" i="2"/>
  <c r="L19" i="2" s="1"/>
  <c r="G21" i="2"/>
  <c r="L21" i="2" s="1"/>
  <c r="P26" i="2"/>
  <c r="P28" i="3"/>
  <c r="B12" i="3"/>
  <c r="B7" i="3"/>
  <c r="M14" i="3"/>
  <c r="P16" i="3"/>
  <c r="P19" i="3"/>
  <c r="B27" i="3"/>
  <c r="P27" i="3"/>
  <c r="P29" i="3"/>
  <c r="C11" i="6"/>
  <c r="C8" i="6" s="1"/>
  <c r="G11" i="6"/>
  <c r="G8" i="6" s="1"/>
  <c r="E11" i="6"/>
  <c r="E8" i="6" s="1"/>
  <c r="D10" i="7"/>
  <c r="D7" i="7" s="1"/>
  <c r="F35" i="7"/>
  <c r="G35" i="7" s="1"/>
  <c r="F13" i="7"/>
  <c r="G13" i="7" s="1"/>
  <c r="N17" i="8"/>
  <c r="P18" i="3"/>
  <c r="B19" i="3"/>
  <c r="V12" i="3"/>
  <c r="C19" i="3"/>
  <c r="L11" i="6"/>
  <c r="L8" i="6" s="1"/>
  <c r="L28" i="8"/>
  <c r="N11" i="2"/>
  <c r="O29" i="2"/>
  <c r="G26" i="2"/>
  <c r="L26" i="2" s="1"/>
  <c r="P14" i="3"/>
  <c r="M12" i="3"/>
  <c r="V13" i="3"/>
  <c r="P26" i="3"/>
  <c r="B14" i="3"/>
  <c r="V7" i="3"/>
  <c r="J24" i="3"/>
  <c r="C20" i="3"/>
  <c r="V21" i="3"/>
  <c r="C22" i="3"/>
  <c r="J28" i="3"/>
  <c r="J30" i="3"/>
  <c r="I11" i="6"/>
  <c r="I8" i="6" s="1"/>
  <c r="L27" i="8"/>
  <c r="G15" i="2"/>
  <c r="L15" i="2" s="1"/>
  <c r="P7" i="3"/>
  <c r="S18" i="3"/>
  <c r="P11" i="3"/>
  <c r="S14" i="3"/>
  <c r="N25" i="8"/>
  <c r="G11" i="2"/>
  <c r="L11" i="2" s="1"/>
  <c r="B18" i="3"/>
  <c r="O25" i="8"/>
  <c r="I10" i="7"/>
  <c r="I7" i="7" s="1"/>
  <c r="B11" i="3"/>
  <c r="F36" i="7"/>
  <c r="G36" i="7" s="1"/>
  <c r="H23" i="8"/>
  <c r="M23" i="8" s="1"/>
  <c r="C24" i="3"/>
  <c r="O9" i="2"/>
  <c r="G12" i="2"/>
  <c r="L12" i="2" s="1"/>
  <c r="M13" i="2"/>
  <c r="P17" i="2"/>
  <c r="O18" i="2"/>
  <c r="O19" i="2"/>
  <c r="N20" i="2"/>
  <c r="G23" i="2"/>
  <c r="L23" i="2" s="1"/>
  <c r="M25" i="2"/>
  <c r="P27" i="2"/>
  <c r="O28" i="2"/>
  <c r="C18" i="3"/>
  <c r="V18" i="3"/>
  <c r="V26" i="3"/>
  <c r="C11" i="3"/>
  <c r="M13" i="3"/>
  <c r="P12" i="3"/>
  <c r="S11" i="3"/>
  <c r="B25" i="8"/>
  <c r="B23" i="8" s="1"/>
  <c r="P28" i="2"/>
  <c r="M7" i="3"/>
  <c r="P13" i="3"/>
  <c r="V11" i="3"/>
  <c r="O17" i="8"/>
  <c r="K6" i="8"/>
  <c r="G29" i="2"/>
  <c r="L29" i="2" s="1"/>
  <c r="N15" i="2"/>
  <c r="G18" i="2"/>
  <c r="L18" i="2" s="1"/>
  <c r="P20" i="2"/>
  <c r="O23" i="2"/>
  <c r="N26" i="2"/>
  <c r="G13" i="3"/>
  <c r="C13" i="3"/>
  <c r="D13" i="3" s="1"/>
  <c r="J20" i="3"/>
  <c r="F37" i="7"/>
  <c r="G37" i="7" s="1"/>
  <c r="M17" i="8"/>
  <c r="O10" i="2"/>
  <c r="N12" i="2"/>
  <c r="P18" i="2"/>
  <c r="O20" i="2"/>
  <c r="G12" i="3"/>
  <c r="G6" i="2"/>
  <c r="L6" i="2" s="1"/>
  <c r="P10" i="2"/>
  <c r="O12" i="2"/>
  <c r="G28" i="2"/>
  <c r="L28" i="2" s="1"/>
  <c r="B10" i="3"/>
  <c r="J12" i="3"/>
  <c r="C30" i="3"/>
  <c r="C7" i="3"/>
  <c r="N9" i="2"/>
  <c r="G10" i="2"/>
  <c r="L10" i="2" s="1"/>
  <c r="P13" i="2"/>
  <c r="N19" i="2"/>
  <c r="G20" i="2"/>
  <c r="L20" i="2" s="1"/>
  <c r="M21" i="2"/>
  <c r="P25" i="2"/>
  <c r="N29" i="2"/>
  <c r="C14" i="3"/>
  <c r="V14" i="3"/>
  <c r="J10" i="3"/>
  <c r="J26" i="3"/>
  <c r="M10" i="3"/>
  <c r="M18" i="3"/>
  <c r="S26" i="3"/>
  <c r="C10" i="3"/>
  <c r="B16" i="3"/>
  <c r="C16" i="3"/>
  <c r="B24" i="3"/>
  <c r="S24" i="3"/>
  <c r="M24" i="3"/>
  <c r="G24" i="3"/>
  <c r="S19" i="3"/>
  <c r="M19" i="3"/>
  <c r="G19" i="3"/>
  <c r="B21" i="3"/>
  <c r="S21" i="3"/>
  <c r="M21" i="3"/>
  <c r="G21" i="3"/>
  <c r="B22" i="3"/>
  <c r="C27" i="3"/>
  <c r="S28" i="3"/>
  <c r="M28" i="3"/>
  <c r="G28" i="3"/>
  <c r="B29" i="3"/>
  <c r="C29" i="3"/>
  <c r="B30" i="3"/>
  <c r="M30" i="3"/>
  <c r="G30" i="3"/>
  <c r="B11" i="6"/>
  <c r="B8" i="6" s="1"/>
  <c r="F11" i="6"/>
  <c r="F8" i="6" s="1"/>
  <c r="J11" i="6"/>
  <c r="J8" i="6" s="1"/>
  <c r="B10" i="7"/>
  <c r="B7" i="7" s="1"/>
  <c r="C25" i="7" s="1"/>
  <c r="M28" i="2"/>
  <c r="M15" i="2"/>
  <c r="M10" i="2"/>
  <c r="M23" i="2"/>
  <c r="C21" i="3"/>
  <c r="G11" i="3"/>
  <c r="G10" i="3"/>
  <c r="G14" i="3"/>
  <c r="G18" i="3"/>
  <c r="C26" i="3"/>
  <c r="H15" i="8"/>
  <c r="M15" i="8" s="1"/>
  <c r="O9" i="8"/>
  <c r="S29" i="3"/>
  <c r="M26" i="2"/>
  <c r="M6" i="2"/>
  <c r="M20" i="2"/>
  <c r="G25" i="8"/>
  <c r="G23" i="8" s="1"/>
  <c r="G9" i="8"/>
  <c r="J23" i="8"/>
  <c r="O23" i="8" s="1"/>
  <c r="J15" i="8"/>
  <c r="O15" i="8" s="1"/>
  <c r="P25" i="8"/>
  <c r="G17" i="8"/>
  <c r="G15" i="8" s="1"/>
  <c r="B17" i="8"/>
  <c r="B15" i="8" s="1"/>
  <c r="L10" i="8"/>
  <c r="B9" i="8"/>
  <c r="M9" i="8"/>
  <c r="P17" i="8"/>
  <c r="D6" i="8"/>
  <c r="E6" i="8"/>
  <c r="N10" i="2"/>
  <c r="C6" i="8"/>
  <c r="F33" i="7"/>
  <c r="G33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4" i="7"/>
  <c r="G14" i="7" s="1"/>
  <c r="N27" i="2"/>
  <c r="O27" i="2"/>
  <c r="P6" i="8" l="1"/>
  <c r="N6" i="8"/>
  <c r="D19" i="3"/>
  <c r="D14" i="3"/>
  <c r="D26" i="3"/>
  <c r="F10" i="7"/>
  <c r="J10" i="7" s="1"/>
  <c r="D30" i="3"/>
  <c r="D18" i="3"/>
  <c r="D22" i="3"/>
  <c r="D28" i="3"/>
  <c r="D12" i="3"/>
  <c r="D21" i="3"/>
  <c r="D27" i="3"/>
  <c r="D16" i="3"/>
  <c r="D20" i="3"/>
  <c r="D10" i="3"/>
  <c r="D11" i="3"/>
  <c r="L23" i="8"/>
  <c r="L9" i="8"/>
  <c r="D7" i="3"/>
  <c r="C34" i="7"/>
  <c r="E10" i="7"/>
  <c r="C21" i="7"/>
  <c r="D24" i="3"/>
  <c r="C27" i="7"/>
  <c r="C13" i="7"/>
  <c r="C35" i="7"/>
  <c r="C29" i="7"/>
  <c r="E7" i="7"/>
  <c r="C33" i="7"/>
  <c r="C18" i="7"/>
  <c r="C11" i="7"/>
  <c r="C36" i="7"/>
  <c r="C22" i="7"/>
  <c r="C37" i="7"/>
  <c r="C19" i="7"/>
  <c r="C12" i="7"/>
  <c r="C26" i="7"/>
  <c r="C30" i="7"/>
  <c r="C28" i="7"/>
  <c r="C14" i="7"/>
  <c r="H6" i="8"/>
  <c r="M6" i="8" s="1"/>
  <c r="C10" i="7"/>
  <c r="C17" i="7"/>
  <c r="C20" i="7"/>
  <c r="G6" i="8"/>
  <c r="D29" i="3"/>
  <c r="J6" i="8"/>
  <c r="O6" i="8" s="1"/>
  <c r="L25" i="8"/>
  <c r="L17" i="8"/>
  <c r="L15" i="8"/>
  <c r="B6" i="8"/>
  <c r="F7" i="7" l="1"/>
  <c r="L7" i="7" s="1"/>
  <c r="G10" i="7"/>
  <c r="L10" i="7"/>
  <c r="L6" i="8"/>
  <c r="C7" i="7"/>
  <c r="J7" i="7" l="1"/>
  <c r="G7" i="7"/>
</calcChain>
</file>

<file path=xl/sharedStrings.xml><?xml version="1.0" encoding="utf-8"?>
<sst xmlns="http://schemas.openxmlformats.org/spreadsheetml/2006/main" count="264" uniqueCount="97">
  <si>
    <t>Sexo</t>
  </si>
  <si>
    <t>Total</t>
  </si>
  <si>
    <t>Hombre</t>
  </si>
  <si>
    <t>Mujer</t>
  </si>
  <si>
    <t>Tasa de Analf.</t>
  </si>
  <si>
    <t>AEP</t>
  </si>
  <si>
    <t>Hombres</t>
  </si>
  <si>
    <t>Rangos de Edad</t>
  </si>
  <si>
    <t>Categorias</t>
  </si>
  <si>
    <t>5 - 6 Años</t>
  </si>
  <si>
    <t>7 - 12 Años</t>
  </si>
  <si>
    <t>13 - 15 Años</t>
  </si>
  <si>
    <t>16 - 18 Años</t>
  </si>
  <si>
    <t>Poblacion</t>
  </si>
  <si>
    <t>Asistencia</t>
  </si>
  <si>
    <t>Tasa de Cobertura</t>
  </si>
  <si>
    <t>Primer Grado</t>
  </si>
  <si>
    <t>Segundo Grado</t>
  </si>
  <si>
    <t>Tercer Grado</t>
  </si>
  <si>
    <t>Cuarto Grado</t>
  </si>
  <si>
    <t>Quinto Grado</t>
  </si>
  <si>
    <t>Sexto Grado</t>
  </si>
  <si>
    <t>06 - 10 Años</t>
  </si>
  <si>
    <t>07 - 11 Años</t>
  </si>
  <si>
    <t>8 - 12 Años</t>
  </si>
  <si>
    <t>09 - 13 Años</t>
  </si>
  <si>
    <t>10 - 14 Años</t>
  </si>
  <si>
    <t>11 - 15 Años</t>
  </si>
  <si>
    <t>TR /1</t>
  </si>
  <si>
    <t>San Pedro Sula</t>
  </si>
  <si>
    <t>Resto Urbano</t>
  </si>
  <si>
    <t>Rural</t>
  </si>
  <si>
    <t>Dominio</t>
  </si>
  <si>
    <t>Asiste</t>
  </si>
  <si>
    <t>Repite</t>
  </si>
  <si>
    <t>Distrito Central</t>
  </si>
  <si>
    <t>Categorías</t>
  </si>
  <si>
    <t>Matricula año anterior</t>
  </si>
  <si>
    <t>No matriculado el año actual</t>
  </si>
  <si>
    <t>Condición laboral</t>
  </si>
  <si>
    <t>Solo Trabaja</t>
  </si>
  <si>
    <t>Ni trabaja, Ni estudia</t>
  </si>
  <si>
    <t>No.</t>
  </si>
  <si>
    <t>% /1</t>
  </si>
  <si>
    <t>Urbano</t>
  </si>
  <si>
    <t>Grado Escolar</t>
  </si>
  <si>
    <t>Quintil del Ingreso del hogar</t>
  </si>
  <si>
    <t>No declaran ingresos</t>
  </si>
  <si>
    <t>Nivel educativo del jefe</t>
  </si>
  <si>
    <t>Sin Nivel</t>
  </si>
  <si>
    <t>Primaria</t>
  </si>
  <si>
    <t>Secundaria</t>
  </si>
  <si>
    <t>Superior</t>
  </si>
  <si>
    <t>No sabe / No responde</t>
  </si>
  <si>
    <t>/1 Porcentaje por columna</t>
  </si>
  <si>
    <t>Evaluados</t>
  </si>
  <si>
    <t>Matricula</t>
  </si>
  <si>
    <t>Desertores</t>
  </si>
  <si>
    <t>Aprobaron</t>
  </si>
  <si>
    <t>No aprobaron</t>
  </si>
  <si>
    <t>% /2</t>
  </si>
  <si>
    <t>/2 Porcentaje por fila</t>
  </si>
  <si>
    <t>Cuadro No. 1. Tasa de analfabetismo y años de estudio promedio por sexo, según dominio, quintil de ingreso, rangos de edad y categoría ocupacional</t>
  </si>
  <si>
    <t>Cuadro No. 2. Población de 5 a 18 años que asiste a un centro de enseñanza y tasa de cobertura, según dominio y sexo</t>
  </si>
  <si>
    <t>Total Nacional</t>
  </si>
  <si>
    <t>Quintil del Hogar</t>
  </si>
  <si>
    <t>Quintil 1</t>
  </si>
  <si>
    <t>Quintil 2</t>
  </si>
  <si>
    <t>Quintil 3</t>
  </si>
  <si>
    <t>Quintil 4</t>
  </si>
  <si>
    <t>Quintil 5</t>
  </si>
  <si>
    <t>No Declaran Ingresos</t>
  </si>
  <si>
    <t>De 15 - 18 Años</t>
  </si>
  <si>
    <t>De 19 - 24 Años</t>
  </si>
  <si>
    <t>De 25 - 29 Años</t>
  </si>
  <si>
    <t>De 30 - 35 Años</t>
  </si>
  <si>
    <t>De 36 - 44 Años</t>
  </si>
  <si>
    <t>De 45 - 59 Años</t>
  </si>
  <si>
    <t>De 60 Años y mas</t>
  </si>
  <si>
    <t>Categoría Ocupacional</t>
  </si>
  <si>
    <t>Asalariado</t>
  </si>
  <si>
    <t>Empleado Publico</t>
  </si>
  <si>
    <t>Empleado Privado</t>
  </si>
  <si>
    <t>Empleada Domestica</t>
  </si>
  <si>
    <t>Cuenta Propia</t>
  </si>
  <si>
    <t>Trabajador no Remunerado</t>
  </si>
  <si>
    <t>Inactivos</t>
  </si>
  <si>
    <t>Cuadro No. 3. Población de 6 a 15 años que asiste, repite y tasa de repitencia en educación primaria por grado, según dominio y sexo</t>
  </si>
  <si>
    <t>AEP = Años de Estudio Promedio</t>
  </si>
  <si>
    <t>/1 TR :Tasa de Repitencia por Grados= Repitentes por grados / Poblacion que asiste por grado * 100</t>
  </si>
  <si>
    <t>3 - 5 Años</t>
  </si>
  <si>
    <t>6 - 11 Años</t>
  </si>
  <si>
    <t>12 - 14 Años</t>
  </si>
  <si>
    <t>15 - 17 Años</t>
  </si>
  <si>
    <t>Cuadro No. 4. Población total matriculada en primaria el año anterior y no matriculada en año actual, según dominio, grado escolar, quintil de ingreso y nivel educativo del jefe</t>
  </si>
  <si>
    <t>Cuadro No. 5. Población total matriculada en primaria el año anterior, por resultados obtenidos, según dominio, grado escolar, quintil de ingreso y nivel educativo del jefe</t>
  </si>
  <si>
    <t>Cuadro No. 2a. Población de 3 a 17 años que asiste a un centro de enseñanza y tasa de cobertura, según dominio y 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</si>
</sst>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&quot;L.&quot;\ #,##0_);\(&quot;L.&quot;\ #,##0\)"/>
    <numFmt numFmtId="166" formatCode="_(* #,##0.0_);_(* \(#,##0.0\);_(* &quot;-&quot;??_);_(@_)"/>
    <numFmt numFmtId="167" formatCode="_(* #,##0_);_(* \(#,##0\);_(* &quot;-&quot;??_);_(@_)"/>
    <numFmt numFmtId="168" formatCode="_ * #,##0.0_ ;_ * \-#,##0.0_ ;_ * &quot;-&quot;?_ ;_ @_ "/>
  </numFmts>
  <fonts count="7" x14ac:knownFonts="1">
    <font>
      <sz val="10"/>
      <name val="Arial"/>
    </font>
    <font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8">
    <xf numFmtId="0" fontId="0" fillId="0" borderId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1">
    <xf numFmtId="0" fontId="0" fillId="0" borderId="0" xfId="0"/>
    <xf numFmtId="0" fontId="2" fillId="0" borderId="0" xfId="0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 vertical="center" wrapText="1"/>
    </xf>
    <xf numFmtId="166" fontId="3" fillId="0" borderId="0" xfId="1" applyNumberFormat="1" applyFont="1"/>
    <xf numFmtId="166" fontId="4" fillId="0" borderId="0" xfId="1" applyNumberFormat="1" applyFont="1"/>
    <xf numFmtId="3" fontId="4" fillId="0" borderId="0" xfId="0" applyNumberFormat="1" applyFont="1"/>
    <xf numFmtId="3" fontId="4" fillId="0" borderId="0" xfId="0" applyNumberFormat="1" applyFont="1" applyBorder="1" applyAlignment="1">
      <alignment horizontal="left" indent="1"/>
    </xf>
    <xf numFmtId="166" fontId="4" fillId="0" borderId="0" xfId="1" applyNumberFormat="1" applyFont="1" applyBorder="1"/>
    <xf numFmtId="3" fontId="4" fillId="0" borderId="2" xfId="0" applyNumberFormat="1" applyFont="1" applyBorder="1" applyAlignment="1">
      <alignment horizontal="left" indent="1"/>
    </xf>
    <xf numFmtId="166" fontId="4" fillId="0" borderId="2" xfId="1" applyNumberFormat="1" applyFont="1" applyBorder="1"/>
    <xf numFmtId="3" fontId="4" fillId="0" borderId="0" xfId="0" applyNumberFormat="1" applyFont="1" applyAlignment="1">
      <alignment horizontal="center"/>
    </xf>
    <xf numFmtId="0" fontId="4" fillId="0" borderId="0" xfId="0" applyFont="1"/>
    <xf numFmtId="167" fontId="3" fillId="0" borderId="0" xfId="1" applyNumberFormat="1" applyFont="1"/>
    <xf numFmtId="167" fontId="4" fillId="0" borderId="0" xfId="1" applyNumberFormat="1" applyFont="1"/>
    <xf numFmtId="167" fontId="4" fillId="0" borderId="2" xfId="1" applyNumberFormat="1" applyFont="1" applyBorder="1"/>
    <xf numFmtId="166" fontId="3" fillId="0" borderId="0" xfId="1" applyNumberFormat="1" applyFont="1" applyAlignment="1"/>
    <xf numFmtId="166" fontId="4" fillId="0" borderId="0" xfId="1" applyNumberFormat="1" applyFont="1" applyAlignment="1"/>
    <xf numFmtId="166" fontId="4" fillId="0" borderId="2" xfId="1" applyNumberFormat="1" applyFont="1" applyBorder="1" applyAlignment="1"/>
    <xf numFmtId="3" fontId="3" fillId="0" borderId="0" xfId="0" applyNumberFormat="1" applyFont="1" applyBorder="1" applyAlignment="1">
      <alignment horizontal="center" vertical="center" wrapText="1"/>
    </xf>
    <xf numFmtId="167" fontId="4" fillId="0" borderId="0" xfId="0" applyNumberFormat="1" applyFont="1"/>
    <xf numFmtId="167" fontId="3" fillId="0" borderId="0" xfId="0" applyNumberFormat="1" applyFont="1"/>
    <xf numFmtId="3" fontId="3" fillId="0" borderId="2" xfId="0" applyNumberFormat="1" applyFont="1" applyBorder="1" applyAlignment="1">
      <alignment horizontal="center"/>
    </xf>
    <xf numFmtId="167" fontId="3" fillId="0" borderId="0" xfId="2" applyNumberFormat="1" applyFont="1"/>
    <xf numFmtId="166" fontId="3" fillId="0" borderId="0" xfId="2" applyNumberFormat="1" applyFont="1"/>
    <xf numFmtId="167" fontId="4" fillId="0" borderId="0" xfId="2" applyNumberFormat="1" applyFont="1"/>
    <xf numFmtId="166" fontId="4" fillId="0" borderId="0" xfId="2" applyNumberFormat="1" applyFont="1"/>
    <xf numFmtId="166" fontId="4" fillId="0" borderId="2" xfId="2" applyNumberFormat="1" applyFont="1" applyBorder="1"/>
    <xf numFmtId="0" fontId="4" fillId="0" borderId="2" xfId="0" applyFont="1" applyBorder="1"/>
    <xf numFmtId="0" fontId="2" fillId="0" borderId="0" xfId="0" applyFont="1" applyAlignment="1">
      <alignment horizontal="left" indent="1"/>
    </xf>
    <xf numFmtId="0" fontId="2" fillId="0" borderId="0" xfId="0" applyFont="1" applyFill="1" applyBorder="1" applyAlignment="1">
      <alignment horizontal="left" indent="1"/>
    </xf>
    <xf numFmtId="3" fontId="3" fillId="0" borderId="3" xfId="0" applyNumberFormat="1" applyFont="1" applyBorder="1" applyAlignment="1">
      <alignment horizontal="center" vertical="center" wrapText="1"/>
    </xf>
    <xf numFmtId="167" fontId="3" fillId="0" borderId="0" xfId="4" applyNumberFormat="1" applyFont="1"/>
    <xf numFmtId="166" fontId="3" fillId="0" borderId="0" xfId="4" applyNumberFormat="1" applyFont="1"/>
    <xf numFmtId="167" fontId="4" fillId="0" borderId="0" xfId="4" applyNumberFormat="1" applyFont="1"/>
    <xf numFmtId="166" fontId="4" fillId="0" borderId="0" xfId="4" applyNumberFormat="1" applyFont="1"/>
    <xf numFmtId="166" fontId="4" fillId="0" borderId="2" xfId="4" applyNumberFormat="1" applyFont="1" applyBorder="1"/>
    <xf numFmtId="166" fontId="4" fillId="0" borderId="0" xfId="0" applyNumberFormat="1" applyFont="1"/>
    <xf numFmtId="3" fontId="3" fillId="0" borderId="0" xfId="48" applyNumberFormat="1" applyFont="1"/>
    <xf numFmtId="3" fontId="4" fillId="0" borderId="0" xfId="48" applyNumberFormat="1" applyFont="1" applyAlignment="1">
      <alignment horizontal="left" indent="1"/>
    </xf>
    <xf numFmtId="3" fontId="4" fillId="0" borderId="0" xfId="48" applyNumberFormat="1" applyFont="1" applyAlignment="1">
      <alignment horizontal="left" indent="2"/>
    </xf>
    <xf numFmtId="3" fontId="4" fillId="0" borderId="0" xfId="48" applyNumberFormat="1" applyFont="1"/>
    <xf numFmtId="3" fontId="3" fillId="0" borderId="0" xfId="6" applyNumberFormat="1" applyFont="1"/>
    <xf numFmtId="3" fontId="4" fillId="0" borderId="0" xfId="6" applyNumberFormat="1" applyFont="1" applyAlignment="1">
      <alignment horizontal="left" indent="1"/>
    </xf>
    <xf numFmtId="3" fontId="4" fillId="0" borderId="0" xfId="6" applyNumberFormat="1" applyFont="1" applyAlignment="1">
      <alignment horizontal="left" indent="2"/>
    </xf>
    <xf numFmtId="3" fontId="4" fillId="0" borderId="0" xfId="6" applyNumberFormat="1" applyFont="1"/>
    <xf numFmtId="3" fontId="4" fillId="0" borderId="2" xfId="6" applyNumberFormat="1" applyFont="1" applyBorder="1" applyAlignment="1">
      <alignment horizontal="left" indent="1"/>
    </xf>
    <xf numFmtId="3" fontId="3" fillId="0" borderId="0" xfId="16" applyNumberFormat="1" applyFont="1"/>
    <xf numFmtId="3" fontId="4" fillId="0" borderId="0" xfId="16" applyNumberFormat="1" applyFont="1" applyAlignment="1">
      <alignment horizontal="left" indent="1"/>
    </xf>
    <xf numFmtId="3" fontId="4" fillId="0" borderId="0" xfId="16" applyNumberFormat="1" applyFont="1" applyAlignment="1">
      <alignment horizontal="left" indent="2"/>
    </xf>
    <xf numFmtId="3" fontId="4" fillId="0" borderId="0" xfId="16" applyNumberFormat="1" applyFont="1"/>
    <xf numFmtId="3" fontId="4" fillId="0" borderId="0" xfId="16" applyNumberFormat="1" applyFont="1" applyBorder="1" applyAlignment="1">
      <alignment horizontal="left" indent="1"/>
    </xf>
    <xf numFmtId="15" fontId="4" fillId="0" borderId="0" xfId="16" applyNumberFormat="1" applyFont="1"/>
    <xf numFmtId="49" fontId="4" fillId="0" borderId="0" xfId="16" applyNumberFormat="1" applyFont="1" applyAlignment="1">
      <alignment horizontal="left" indent="1"/>
    </xf>
    <xf numFmtId="15" fontId="3" fillId="0" borderId="0" xfId="21" applyNumberFormat="1" applyFont="1" applyAlignment="1">
      <alignment vertical="center" wrapText="1"/>
    </xf>
    <xf numFmtId="3" fontId="4" fillId="0" borderId="0" xfId="0" applyNumberFormat="1" applyFont="1" applyAlignment="1">
      <alignment horizontal="left" indent="1"/>
    </xf>
    <xf numFmtId="3" fontId="4" fillId="0" borderId="0" xfId="0" applyNumberFormat="1" applyFont="1" applyAlignment="1">
      <alignment horizontal="left" indent="2"/>
    </xf>
    <xf numFmtId="3" fontId="3" fillId="0" borderId="0" xfId="0" applyNumberFormat="1" applyFont="1" applyAlignment="1">
      <alignment horizontal="left" indent="1"/>
    </xf>
    <xf numFmtId="3" fontId="4" fillId="0" borderId="2" xfId="48" applyNumberFormat="1" applyFont="1" applyBorder="1" applyAlignment="1">
      <alignment horizontal="left" indent="1"/>
    </xf>
    <xf numFmtId="168" fontId="4" fillId="0" borderId="0" xfId="0" applyNumberFormat="1" applyFont="1"/>
    <xf numFmtId="167" fontId="3" fillId="0" borderId="0" xfId="2" applyNumberFormat="1" applyFont="1" applyFill="1"/>
    <xf numFmtId="166" fontId="3" fillId="0" borderId="0" xfId="2" applyNumberFormat="1" applyFont="1" applyFill="1"/>
    <xf numFmtId="167" fontId="3" fillId="0" borderId="0" xfId="4" applyNumberFormat="1" applyFont="1" applyFill="1"/>
    <xf numFmtId="166" fontId="3" fillId="0" borderId="0" xfId="4" applyNumberFormat="1" applyFont="1" applyFill="1"/>
    <xf numFmtId="0" fontId="3" fillId="0" borderId="0" xfId="0" applyFont="1" applyFill="1"/>
    <xf numFmtId="0" fontId="4" fillId="0" borderId="0" xfId="0" applyFont="1" applyFill="1"/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0" xfId="11" applyFont="1" applyBorder="1" applyAlignment="1">
      <alignment horizontal="left" wrapText="1" inden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3" fontId="3" fillId="0" borderId="0" xfId="39" applyNumberFormat="1" applyFont="1" applyAlignment="1">
      <alignment horizontal="center"/>
    </xf>
    <xf numFmtId="3" fontId="3" fillId="0" borderId="0" xfId="53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5" fontId="3" fillId="0" borderId="0" xfId="21" applyNumberFormat="1" applyFont="1" applyAlignment="1">
      <alignment horizontal="center" vertical="center" wrapText="1"/>
    </xf>
    <xf numFmtId="15" fontId="3" fillId="0" borderId="0" xfId="30" applyNumberFormat="1" applyFont="1" applyAlignment="1">
      <alignment horizontal="center" vertical="center" wrapText="1"/>
    </xf>
  </cellXfs>
  <cellStyles count="58">
    <cellStyle name="Millares" xfId="1" builtinId="3"/>
    <cellStyle name="Millares 2" xfId="2"/>
    <cellStyle name="Millares 2 2" xfId="3"/>
    <cellStyle name="Millares 3" xfId="4"/>
    <cellStyle name="Millares 3 2" xfId="5"/>
    <cellStyle name="Normal" xfId="0" builtinId="0"/>
    <cellStyle name="Normal 10" xfId="6"/>
    <cellStyle name="Normal 10 2" xfId="7"/>
    <cellStyle name="Normal 10 3" xfId="8"/>
    <cellStyle name="Normal 10 4" xfId="9"/>
    <cellStyle name="Normal 10 5" xfId="10"/>
    <cellStyle name="Normal 11" xfId="11"/>
    <cellStyle name="Normal 11 2" xfId="12"/>
    <cellStyle name="Normal 11 3" xfId="13"/>
    <cellStyle name="Normal 11 4" xfId="14"/>
    <cellStyle name="Normal 11 5" xfId="15"/>
    <cellStyle name="Normal 12" xfId="16"/>
    <cellStyle name="Normal 12 2" xfId="17"/>
    <cellStyle name="Normal 12 3" xfId="18"/>
    <cellStyle name="Normal 12 4" xfId="19"/>
    <cellStyle name="Normal 12 5" xfId="20"/>
    <cellStyle name="Normal 13" xfId="21"/>
    <cellStyle name="Normal 13 2" xfId="22"/>
    <cellStyle name="Normal 13 3" xfId="23"/>
    <cellStyle name="Normal 13 4" xfId="24"/>
    <cellStyle name="Normal 13 5" xfId="25"/>
    <cellStyle name="Normal 16 2" xfId="26"/>
    <cellStyle name="Normal 16 3" xfId="27"/>
    <cellStyle name="Normal 16 4" xfId="28"/>
    <cellStyle name="Normal 16 5" xfId="29"/>
    <cellStyle name="Normal 17" xfId="30"/>
    <cellStyle name="Normal 17 2" xfId="31"/>
    <cellStyle name="Normal 17 3" xfId="32"/>
    <cellStyle name="Normal 17 4" xfId="33"/>
    <cellStyle name="Normal 17 5" xfId="34"/>
    <cellStyle name="Normal 2 2" xfId="35"/>
    <cellStyle name="Normal 2 3" xfId="36"/>
    <cellStyle name="Normal 2 4" xfId="37"/>
    <cellStyle name="Normal 2 5" xfId="38"/>
    <cellStyle name="Normal 3" xfId="39"/>
    <cellStyle name="Normal 3 2" xfId="40"/>
    <cellStyle name="Normal 3 3" xfId="41"/>
    <cellStyle name="Normal 3 4" xfId="42"/>
    <cellStyle name="Normal 3 5" xfId="43"/>
    <cellStyle name="Normal 6 2" xfId="44"/>
    <cellStyle name="Normal 6 3" xfId="45"/>
    <cellStyle name="Normal 6 4" xfId="46"/>
    <cellStyle name="Normal 6 5" xfId="47"/>
    <cellStyle name="Normal 8" xfId="48"/>
    <cellStyle name="Normal 8 2" xfId="49"/>
    <cellStyle name="Normal 8 3" xfId="50"/>
    <cellStyle name="Normal 8 4" xfId="51"/>
    <cellStyle name="Normal 8 5" xfId="52"/>
    <cellStyle name="Normal 9" xfId="53"/>
    <cellStyle name="Normal 9 2" xfId="54"/>
    <cellStyle name="Normal 9 3" xfId="55"/>
    <cellStyle name="Normal 9 4" xfId="56"/>
    <cellStyle name="Normal 9 5" xfId="5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676275</xdr:colOff>
      <xdr:row>6</xdr:row>
      <xdr:rowOff>1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1"/>
          <a:ext cx="6772275" cy="9525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4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EDUCACION</a:t>
          </a:r>
          <a:endParaRPr lang="es-ES" sz="4800" b="0" i="0" u="none" strike="noStrike" baseline="0">
            <a:solidFill>
              <a:srgbClr val="000000"/>
            </a:solidFill>
            <a:latin typeface="Comic Sans MS"/>
          </a:endParaRPr>
        </a:p>
        <a:p>
          <a:pPr algn="ctr" rtl="0">
            <a:defRPr sz="1000"/>
          </a:pPr>
          <a:endParaRPr lang="es-ES" sz="4800" b="0" i="0" u="none" strike="noStrike" baseline="0">
            <a:solidFill>
              <a:srgbClr val="000000"/>
            </a:solidFill>
            <a:latin typeface="Comic Sans M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5.%20Educac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Educacion%20sept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7">
          <cell r="D7">
            <v>11.012520274788477</v>
          </cell>
          <cell r="E7">
            <v>7.9435394774786587</v>
          </cell>
          <cell r="G7">
            <v>10.951056406742744</v>
          </cell>
          <cell r="H7">
            <v>7.7995180253065888</v>
          </cell>
          <cell r="J7">
            <v>11.065141347598964</v>
          </cell>
          <cell r="K7">
            <v>8.067707316374392</v>
          </cell>
        </row>
        <row r="8">
          <cell r="D8">
            <v>6.3332401325799346</v>
          </cell>
          <cell r="E8">
            <v>9.0608164614404583</v>
          </cell>
          <cell r="G8">
            <v>5.5169581956104583</v>
          </cell>
          <cell r="H8">
            <v>9.0024639230536057</v>
          </cell>
          <cell r="J8">
            <v>6.9886318961814009</v>
          </cell>
          <cell r="K8">
            <v>9.1085615091112206</v>
          </cell>
        </row>
        <row r="9">
          <cell r="D9">
            <v>3.8741348428895863</v>
          </cell>
          <cell r="E9">
            <v>10.265417967395077</v>
          </cell>
          <cell r="G9">
            <v>3.2373747298094488</v>
          </cell>
          <cell r="H9">
            <v>10.265152669816599</v>
          </cell>
          <cell r="J9">
            <v>4.3953834399003924</v>
          </cell>
          <cell r="K9">
            <v>10.265639589168989</v>
          </cell>
        </row>
        <row r="10">
          <cell r="D10">
            <v>4.8463310813448253</v>
          </cell>
          <cell r="E10">
            <v>9.447310488058152</v>
          </cell>
          <cell r="G10">
            <v>4.2691141798585779</v>
          </cell>
          <cell r="H10">
            <v>9.4709286795476721</v>
          </cell>
          <cell r="J10">
            <v>5.3455684218192605</v>
          </cell>
          <cell r="K10">
            <v>9.4266583618810298</v>
          </cell>
        </row>
        <row r="11">
          <cell r="D11">
            <v>7.9385113878265816</v>
          </cell>
          <cell r="E11">
            <v>8.3409795666906348</v>
          </cell>
          <cell r="G11">
            <v>7.0202606787971247</v>
          </cell>
          <cell r="H11">
            <v>8.2050556586270975</v>
          </cell>
          <cell r="J11">
            <v>8.653975063681278</v>
          </cell>
          <cell r="K11">
            <v>8.448977335544491</v>
          </cell>
        </row>
        <row r="12">
          <cell r="D12">
            <v>17.150159465247473</v>
          </cell>
          <cell r="E12">
            <v>6.3292309679085426</v>
          </cell>
          <cell r="G12">
            <v>17.535115541459319</v>
          </cell>
          <cell r="H12">
            <v>6.175883977160006</v>
          </cell>
          <cell r="J12">
            <v>16.791800236207699</v>
          </cell>
          <cell r="K12">
            <v>6.471768165055324</v>
          </cell>
        </row>
        <row r="13">
          <cell r="D13">
            <v>20.036943276342871</v>
          </cell>
          <cell r="E13">
            <v>5.6696359859497072</v>
          </cell>
          <cell r="G13">
            <v>20.134659648079353</v>
          </cell>
          <cell r="H13">
            <v>5.5076231051088484</v>
          </cell>
          <cell r="J13">
            <v>19.950885436536854</v>
          </cell>
          <cell r="K13">
            <v>5.8142029892942029</v>
          </cell>
        </row>
        <row r="14">
          <cell r="D14">
            <v>16.32084955285023</v>
          </cell>
          <cell r="E14">
            <v>6.4812902026275019</v>
          </cell>
          <cell r="G14">
            <v>16.510294985764684</v>
          </cell>
          <cell r="H14">
            <v>6.2394438691736935</v>
          </cell>
          <cell r="J14">
            <v>16.161092718065813</v>
          </cell>
          <cell r="K14">
            <v>6.6840835191515175</v>
          </cell>
        </row>
        <row r="15">
          <cell r="D15">
            <v>9.3774178983325136</v>
          </cell>
          <cell r="E15">
            <v>7.3518048042321871</v>
          </cell>
          <cell r="G15">
            <v>9.1116380773950851</v>
          </cell>
          <cell r="H15">
            <v>7.1743557244539806</v>
          </cell>
          <cell r="J15">
            <v>9.6063798455759173</v>
          </cell>
          <cell r="K15">
            <v>7.5065258144320905</v>
          </cell>
        </row>
        <row r="16">
          <cell r="D16">
            <v>7.1954147561537933</v>
          </cell>
          <cell r="E16">
            <v>8.5165419034252459</v>
          </cell>
          <cell r="G16">
            <v>6.5124890346639592</v>
          </cell>
          <cell r="H16">
            <v>8.4004685641142256</v>
          </cell>
          <cell r="J16">
            <v>7.7716493996161473</v>
          </cell>
          <cell r="K16">
            <v>8.6158269187878176</v>
          </cell>
        </row>
        <row r="17">
          <cell r="D17">
            <v>2.5400059255360463</v>
          </cell>
          <cell r="E17">
            <v>11.10352851007659</v>
          </cell>
          <cell r="G17">
            <v>2.7205233589295461</v>
          </cell>
          <cell r="H17">
            <v>11.08243217778371</v>
          </cell>
          <cell r="J17">
            <v>2.38560036832855</v>
          </cell>
          <cell r="K17">
            <v>11.121676547179968</v>
          </cell>
        </row>
        <row r="18">
          <cell r="D18">
            <v>3.5133591577908208</v>
          </cell>
          <cell r="E18">
            <v>10.421113435619517</v>
          </cell>
          <cell r="G18">
            <v>6.4006046911968983</v>
          </cell>
          <cell r="H18">
            <v>11.017174962703844</v>
          </cell>
          <cell r="J18">
            <v>1.3054119962480135</v>
          </cell>
          <cell r="K18">
            <v>9.9967068509721706</v>
          </cell>
        </row>
        <row r="19">
          <cell r="D19">
            <v>3.8797962187491133</v>
          </cell>
          <cell r="E19">
            <v>7.8708888673428756</v>
          </cell>
          <cell r="G19">
            <v>5.142994058798374</v>
          </cell>
          <cell r="H19">
            <v>7.5883465005526043</v>
          </cell>
          <cell r="J19">
            <v>2.6152594473431963</v>
          </cell>
          <cell r="K19">
            <v>8.1524287375200881</v>
          </cell>
        </row>
        <row r="20">
          <cell r="D20">
            <v>3.8683369188249799</v>
          </cell>
          <cell r="E20">
            <v>9.2575545842333877</v>
          </cell>
          <cell r="G20">
            <v>4.9797313647825767</v>
          </cell>
          <cell r="H20">
            <v>9.1845014295083374</v>
          </cell>
          <cell r="J20">
            <v>2.8615715765906891</v>
          </cell>
          <cell r="K20">
            <v>9.3225709050984751</v>
          </cell>
        </row>
        <row r="21">
          <cell r="D21">
            <v>6.381445291989281</v>
          </cell>
          <cell r="E21">
            <v>9.1065779101651376</v>
          </cell>
          <cell r="G21">
            <v>7.5450791819756242</v>
          </cell>
          <cell r="H21">
            <v>8.6707075432797236</v>
          </cell>
          <cell r="J21">
            <v>5.4301920105152011</v>
          </cell>
          <cell r="K21">
            <v>9.4542601586451092</v>
          </cell>
        </row>
        <row r="22">
          <cell r="D22">
            <v>7.2704964259317402</v>
          </cell>
          <cell r="E22">
            <v>8.1446006610857857</v>
          </cell>
          <cell r="G22">
            <v>8.1762104607302888</v>
          </cell>
          <cell r="H22">
            <v>7.9638043534013159</v>
          </cell>
          <cell r="J22">
            <v>6.5320897654502952</v>
          </cell>
          <cell r="K22">
            <v>8.2908447477651759</v>
          </cell>
        </row>
        <row r="23">
          <cell r="D23">
            <v>10.228235773273592</v>
          </cell>
          <cell r="E23">
            <v>7.3940688425767194</v>
          </cell>
          <cell r="G23">
            <v>10.853908178889203</v>
          </cell>
          <cell r="H23">
            <v>7.1708890267923966</v>
          </cell>
          <cell r="J23">
            <v>9.7501775329078502</v>
          </cell>
          <cell r="K23">
            <v>7.561554600284639</v>
          </cell>
        </row>
        <row r="24">
          <cell r="D24">
            <v>15.199221638148208</v>
          </cell>
          <cell r="E24">
            <v>7.2637105339291184</v>
          </cell>
          <cell r="G24">
            <v>14.165197299784474</v>
          </cell>
          <cell r="H24">
            <v>7.3365665618952756</v>
          </cell>
          <cell r="J24">
            <v>16.058586079909819</v>
          </cell>
          <cell r="K24">
            <v>7.2017646154038939</v>
          </cell>
        </row>
        <row r="25">
          <cell r="D25">
            <v>30.168457921880442</v>
          </cell>
          <cell r="E25">
            <v>5.9550545421503038</v>
          </cell>
          <cell r="G25">
            <v>26.628491630057283</v>
          </cell>
          <cell r="H25">
            <v>6.0672863520480567</v>
          </cell>
          <cell r="J25">
            <v>33.184627926023559</v>
          </cell>
          <cell r="K25">
            <v>5.8487562610564927</v>
          </cell>
        </row>
        <row r="26">
          <cell r="D26">
            <v>6.6268795451599072</v>
          </cell>
          <cell r="E26">
            <v>9.0154994270242153</v>
          </cell>
          <cell r="G26">
            <v>8.9507680784983314</v>
          </cell>
          <cell r="H26">
            <v>8.2403754085481022</v>
          </cell>
          <cell r="J26">
            <v>2.2675776757512409</v>
          </cell>
          <cell r="K26">
            <v>10.391070333185761</v>
          </cell>
        </row>
        <row r="27">
          <cell r="D27">
            <v>1.0649547792152647</v>
          </cell>
          <cell r="E27">
            <v>12.751838799284865</v>
          </cell>
          <cell r="G27">
            <v>1.7789215843854358</v>
          </cell>
          <cell r="H27">
            <v>12.201555270350152</v>
          </cell>
          <cell r="J27">
            <v>0.43218968132610674</v>
          </cell>
          <cell r="K27">
            <v>13.234722536264288</v>
          </cell>
        </row>
        <row r="28">
          <cell r="D28">
            <v>7.5982147762469694</v>
          </cell>
          <cell r="E28">
            <v>8.5140735430422083</v>
          </cell>
          <cell r="G28">
            <v>9.7252345092244514</v>
          </cell>
          <cell r="H28">
            <v>7.8030671734776673</v>
          </cell>
          <cell r="J28">
            <v>2.1678982147260175</v>
          </cell>
          <cell r="K28">
            <v>10.215637999320945</v>
          </cell>
        </row>
        <row r="29">
          <cell r="D29">
            <v>5.3964007308982342</v>
          </cell>
          <cell r="E29">
            <v>6.8261782672449529</v>
          </cell>
          <cell r="G29">
            <v>4.9484335892687961</v>
          </cell>
          <cell r="H29">
            <v>6.0992483164241591</v>
          </cell>
          <cell r="J29">
            <v>5.4259365741173742</v>
          </cell>
          <cell r="K29">
            <v>6.8720308639921823</v>
          </cell>
        </row>
        <row r="30">
          <cell r="D30">
            <v>14.320595832052375</v>
          </cell>
          <cell r="E30">
            <v>6.575395085592656</v>
          </cell>
          <cell r="G30">
            <v>15.057448583264964</v>
          </cell>
          <cell r="H30">
            <v>6.4284295901270694</v>
          </cell>
          <cell r="J30">
            <v>13.317068079428996</v>
          </cell>
          <cell r="K30">
            <v>6.7735571284550931</v>
          </cell>
        </row>
        <row r="31">
          <cell r="D31">
            <v>8.0762387165553289</v>
          </cell>
          <cell r="E31">
            <v>7.6067371572116222</v>
          </cell>
          <cell r="G31">
            <v>8.9457517786298961</v>
          </cell>
          <cell r="H31">
            <v>7.4768782150388802</v>
          </cell>
          <cell r="J31">
            <v>7.1469004397832849</v>
          </cell>
          <cell r="K31">
            <v>7.7485185050239966</v>
          </cell>
        </row>
        <row r="32">
          <cell r="D32">
            <v>13.948969937642211</v>
          </cell>
          <cell r="E32">
            <v>7.6990663775618664</v>
          </cell>
          <cell r="G32">
            <v>11.522284544729516</v>
          </cell>
          <cell r="H32">
            <v>8.6407898369768912</v>
          </cell>
          <cell r="J32">
            <v>14.648423493567645</v>
          </cell>
          <cell r="K32">
            <v>7.4207358297123189</v>
          </cell>
        </row>
        <row r="40">
          <cell r="C40">
            <v>2688228.9649032261</v>
          </cell>
          <cell r="D40">
            <v>353826.87896324758</v>
          </cell>
          <cell r="E40">
            <v>1106407.9086079674</v>
          </cell>
          <cell r="F40">
            <v>584063.30200597423</v>
          </cell>
          <cell r="G40">
            <v>643930.87532643345</v>
          </cell>
          <cell r="H40">
            <v>153525.90946650461</v>
          </cell>
          <cell r="I40">
            <v>1006750.2762961125</v>
          </cell>
          <cell r="J40">
            <v>127629.16646807831</v>
          </cell>
          <cell r="K40">
            <v>184294.96869917808</v>
          </cell>
        </row>
        <row r="41">
          <cell r="C41">
            <v>1318060.1510373186</v>
          </cell>
          <cell r="D41">
            <v>175524.74765508968</v>
          </cell>
          <cell r="E41">
            <v>529392.63990815915</v>
          </cell>
          <cell r="F41">
            <v>282301.77282528847</v>
          </cell>
          <cell r="G41">
            <v>330840.99064878473</v>
          </cell>
          <cell r="H41">
            <v>78359.600288192552</v>
          </cell>
          <cell r="I41">
            <v>486826.5460933607</v>
          </cell>
          <cell r="J41">
            <v>88275.077893045731</v>
          </cell>
          <cell r="K41">
            <v>125994.69748159451</v>
          </cell>
        </row>
        <row r="42">
          <cell r="C42">
            <v>295837.4318860909</v>
          </cell>
          <cell r="D42">
            <v>40778.149147783151</v>
          </cell>
          <cell r="E42">
            <v>115015.82107961703</v>
          </cell>
          <cell r="F42">
            <v>64651.302187789581</v>
          </cell>
          <cell r="G42">
            <v>75392.159470901344</v>
          </cell>
          <cell r="H42">
            <v>19358.282128295432</v>
          </cell>
          <cell r="I42">
            <v>106934.40830614342</v>
          </cell>
          <cell r="J42">
            <v>20595.233063010804</v>
          </cell>
          <cell r="K42">
            <v>33748.144668817527</v>
          </cell>
        </row>
        <row r="43">
          <cell r="C43">
            <v>190942.59189436733</v>
          </cell>
          <cell r="D43">
            <v>25069.319492006183</v>
          </cell>
          <cell r="E43">
            <v>71770.703668822011</v>
          </cell>
          <cell r="F43">
            <v>45878.08961221818</v>
          </cell>
          <cell r="G43">
            <v>48224.479121322169</v>
          </cell>
          <cell r="H43">
            <v>10949.817709152128</v>
          </cell>
          <cell r="I43">
            <v>63784.746392222529</v>
          </cell>
          <cell r="J43">
            <v>9303.2285799563197</v>
          </cell>
          <cell r="K43">
            <v>15169.202352716387</v>
          </cell>
        </row>
        <row r="44">
          <cell r="C44">
            <v>831280.12725686026</v>
          </cell>
          <cell r="D44">
            <v>109677.27901529946</v>
          </cell>
          <cell r="E44">
            <v>342606.11515971308</v>
          </cell>
          <cell r="F44">
            <v>171772.38102527914</v>
          </cell>
          <cell r="G44">
            <v>207224.35205655821</v>
          </cell>
          <cell r="H44">
            <v>48051.500450745189</v>
          </cell>
          <cell r="I44">
            <v>316107.39139498834</v>
          </cell>
          <cell r="J44">
            <v>58376.616250078856</v>
          </cell>
          <cell r="K44">
            <v>77077.350460060741</v>
          </cell>
        </row>
        <row r="45">
          <cell r="C45">
            <v>1370168.8138662346</v>
          </cell>
          <cell r="D45">
            <v>178302.13130816474</v>
          </cell>
          <cell r="E45">
            <v>577015.26869976695</v>
          </cell>
          <cell r="F45">
            <v>301761.52918069123</v>
          </cell>
          <cell r="G45">
            <v>313089.88467764686</v>
          </cell>
          <cell r="H45">
            <v>75166.309178311873</v>
          </cell>
          <cell r="I45">
            <v>519923.73020269739</v>
          </cell>
          <cell r="J45">
            <v>39354.088575032234</v>
          </cell>
          <cell r="K45">
            <v>58300.271217583628</v>
          </cell>
        </row>
        <row r="46">
          <cell r="C46">
            <v>1348673.7624804198</v>
          </cell>
          <cell r="D46">
            <v>178183.61477505628</v>
          </cell>
          <cell r="E46">
            <v>556976.71088259888</v>
          </cell>
          <cell r="F46">
            <v>293982.74123941216</v>
          </cell>
          <cell r="G46">
            <v>319530.69558336696</v>
          </cell>
          <cell r="H46">
            <v>78407.307249352205</v>
          </cell>
          <cell r="I46">
            <v>506131.94690471282</v>
          </cell>
          <cell r="J46">
            <v>64321.089496659253</v>
          </cell>
          <cell r="K46">
            <v>77810.621118228548</v>
          </cell>
        </row>
        <row r="47">
          <cell r="C47">
            <v>657194.31615387846</v>
          </cell>
          <cell r="D47">
            <v>89018.494089340034</v>
          </cell>
          <cell r="E47">
            <v>264322.84220071079</v>
          </cell>
          <cell r="F47">
            <v>140867.22661927136</v>
          </cell>
          <cell r="G47">
            <v>162985.75324454589</v>
          </cell>
          <cell r="H47">
            <v>40514.941964249425</v>
          </cell>
          <cell r="I47">
            <v>242740.65408469015</v>
          </cell>
          <cell r="J47">
            <v>42901.221286534404</v>
          </cell>
          <cell r="K47">
            <v>54563.598795691447</v>
          </cell>
        </row>
        <row r="48">
          <cell r="C48">
            <v>143692.46691610193</v>
          </cell>
          <cell r="D48">
            <v>20615.848911922731</v>
          </cell>
          <cell r="E48">
            <v>55930.798098046267</v>
          </cell>
          <cell r="F48">
            <v>30511.456389645664</v>
          </cell>
          <cell r="G48">
            <v>36634.363516486716</v>
          </cell>
          <cell r="H48">
            <v>9936.8391755467455</v>
          </cell>
          <cell r="I48">
            <v>53395.048681879794</v>
          </cell>
          <cell r="J48">
            <v>9215.2844636294449</v>
          </cell>
          <cell r="K48">
            <v>15709.276870885102</v>
          </cell>
        </row>
        <row r="49">
          <cell r="C49">
            <v>92085.497050275022</v>
          </cell>
          <cell r="D49">
            <v>11217.388442646443</v>
          </cell>
          <cell r="E49">
            <v>35031.18372364081</v>
          </cell>
          <cell r="F49">
            <v>21220.417402510982</v>
          </cell>
          <cell r="G49">
            <v>24616.50748147734</v>
          </cell>
          <cell r="H49">
            <v>4548.7024694034199</v>
          </cell>
          <cell r="I49">
            <v>30605.975438927078</v>
          </cell>
          <cell r="J49">
            <v>5454.3264904611142</v>
          </cell>
          <cell r="K49">
            <v>7409.6510813811337</v>
          </cell>
        </row>
        <row r="50">
          <cell r="C50">
            <v>421416.3521874976</v>
          </cell>
          <cell r="D50">
            <v>57185.256734771108</v>
          </cell>
          <cell r="E50">
            <v>173360.86037902284</v>
          </cell>
          <cell r="F50">
            <v>89135.352827114693</v>
          </cell>
          <cell r="G50">
            <v>101734.88224658124</v>
          </cell>
          <cell r="H50">
            <v>26029.400319299293</v>
          </cell>
          <cell r="I50">
            <v>158739.62996388218</v>
          </cell>
          <cell r="J50">
            <v>28231.610332443899</v>
          </cell>
          <cell r="K50">
            <v>31444.670843425374</v>
          </cell>
        </row>
        <row r="51">
          <cell r="C51">
            <v>691479.44632658397</v>
          </cell>
          <cell r="D51">
            <v>89165.120685716334</v>
          </cell>
          <cell r="E51">
            <v>292653.86868189892</v>
          </cell>
          <cell r="F51">
            <v>153115.51462014401</v>
          </cell>
          <cell r="G51">
            <v>156544.94233882547</v>
          </cell>
          <cell r="H51">
            <v>37892.36528510246</v>
          </cell>
          <cell r="I51">
            <v>263391.29282003775</v>
          </cell>
          <cell r="J51">
            <v>21419.868210124645</v>
          </cell>
          <cell r="K51">
            <v>23247.022322536854</v>
          </cell>
        </row>
        <row r="52">
          <cell r="C52">
            <v>1339555.2024231073</v>
          </cell>
          <cell r="D52">
            <v>175643.26418819692</v>
          </cell>
          <cell r="E52">
            <v>549431.19772530289</v>
          </cell>
          <cell r="F52">
            <v>290080.56076656329</v>
          </cell>
          <cell r="G52">
            <v>324400.17974305671</v>
          </cell>
          <cell r="H52">
            <v>75118.602217152787</v>
          </cell>
          <cell r="I52">
            <v>500618.32939132355</v>
          </cell>
          <cell r="J52">
            <v>63308.076971419294</v>
          </cell>
          <cell r="K52">
            <v>106484.34758094991</v>
          </cell>
        </row>
        <row r="53">
          <cell r="C53">
            <v>660865.83488344937</v>
          </cell>
          <cell r="D53">
            <v>86506.253565748484</v>
          </cell>
          <cell r="E53">
            <v>265069.79770743992</v>
          </cell>
          <cell r="F53">
            <v>141434.54620601496</v>
          </cell>
          <cell r="G53">
            <v>167855.23740423558</v>
          </cell>
          <cell r="H53">
            <v>37844.658323943375</v>
          </cell>
          <cell r="I53">
            <v>244085.89200866348</v>
          </cell>
          <cell r="J53">
            <v>45373.856606511596</v>
          </cell>
          <cell r="K53">
            <v>71431.098685903024</v>
          </cell>
        </row>
        <row r="54">
          <cell r="C54">
            <v>152144.96496999031</v>
          </cell>
          <cell r="D54">
            <v>20162.300235860424</v>
          </cell>
          <cell r="E54">
            <v>59085.022981570459</v>
          </cell>
          <cell r="F54">
            <v>34139.845798144066</v>
          </cell>
          <cell r="G54">
            <v>38757.795954414716</v>
          </cell>
          <cell r="H54">
            <v>9421.4429527486773</v>
          </cell>
          <cell r="I54">
            <v>53539.359624263285</v>
          </cell>
          <cell r="J54">
            <v>11379.948599381334</v>
          </cell>
          <cell r="K54">
            <v>18038.867797932377</v>
          </cell>
        </row>
        <row r="55">
          <cell r="C55">
            <v>98857.09484409276</v>
          </cell>
          <cell r="D55">
            <v>13851.931049359737</v>
          </cell>
          <cell r="E55">
            <v>36739.51994518147</v>
          </cell>
          <cell r="F55">
            <v>24657.672209707234</v>
          </cell>
          <cell r="G55">
            <v>23607.971639844905</v>
          </cell>
          <cell r="H55">
            <v>6401.115239748704</v>
          </cell>
          <cell r="I55">
            <v>33178.770953295527</v>
          </cell>
          <cell r="J55">
            <v>3848.9020894952009</v>
          </cell>
          <cell r="K55">
            <v>7759.5512713352482</v>
          </cell>
        </row>
        <row r="56">
          <cell r="C56">
            <v>409863.77506936144</v>
          </cell>
          <cell r="D56">
            <v>52492.022280528538</v>
          </cell>
          <cell r="E56">
            <v>169245.25478068698</v>
          </cell>
          <cell r="F56">
            <v>82637.028198163447</v>
          </cell>
          <cell r="G56">
            <v>105489.46980997536</v>
          </cell>
          <cell r="H56">
            <v>22022.100131445997</v>
          </cell>
          <cell r="I56">
            <v>157367.76143110363</v>
          </cell>
          <cell r="J56">
            <v>30145.00591763511</v>
          </cell>
          <cell r="K56">
            <v>45632.679616635571</v>
          </cell>
        </row>
        <row r="57">
          <cell r="C57">
            <v>678689.36753969733</v>
          </cell>
          <cell r="D57">
            <v>89137.010622448433</v>
          </cell>
          <cell r="E57">
            <v>284361.40001787472</v>
          </cell>
          <cell r="F57">
            <v>148646.01456055103</v>
          </cell>
          <cell r="G57">
            <v>156544.94233882535</v>
          </cell>
          <cell r="H57">
            <v>37273.943893209071</v>
          </cell>
          <cell r="I57">
            <v>256532.43738267501</v>
          </cell>
          <cell r="J57">
            <v>17934.220364907505</v>
          </cell>
          <cell r="K57">
            <v>35053.248895046527</v>
          </cell>
        </row>
        <row r="65">
          <cell r="C65">
            <v>176850.69356079851</v>
          </cell>
          <cell r="D65">
            <v>8826.9573512977859</v>
          </cell>
          <cell r="F65">
            <v>192651.48094786107</v>
          </cell>
          <cell r="G65">
            <v>6043.6009499923948</v>
          </cell>
          <cell r="I65">
            <v>180970.68522149141</v>
          </cell>
          <cell r="J65">
            <v>8087.3913767311715</v>
          </cell>
          <cell r="L65">
            <v>191222.89026047717</v>
          </cell>
          <cell r="M65">
            <v>2862.8677412473858</v>
          </cell>
          <cell r="O65">
            <v>177093.99020390108</v>
          </cell>
          <cell r="P65">
            <v>2394.8931076358299</v>
          </cell>
          <cell r="R65">
            <v>168830.64765699394</v>
          </cell>
          <cell r="S65">
            <v>2828.1147495659147</v>
          </cell>
        </row>
        <row r="66">
          <cell r="C66">
            <v>82653.87155013172</v>
          </cell>
          <cell r="D66">
            <v>5200.7591897412531</v>
          </cell>
          <cell r="F66">
            <v>97442.696659550711</v>
          </cell>
          <cell r="G66">
            <v>1742.7612700067389</v>
          </cell>
          <cell r="I66">
            <v>85902.451249520207</v>
          </cell>
          <cell r="J66">
            <v>4264.4227722994783</v>
          </cell>
          <cell r="L66">
            <v>89436.351167482717</v>
          </cell>
          <cell r="M66">
            <v>979.49350229941865</v>
          </cell>
          <cell r="O66">
            <v>83487.479521859801</v>
          </cell>
          <cell r="P66">
            <v>1495.3710830636664</v>
          </cell>
          <cell r="R66">
            <v>79075.215642652154</v>
          </cell>
          <cell r="S66">
            <v>1928.5927249937513</v>
          </cell>
        </row>
        <row r="67">
          <cell r="C67">
            <v>17956.40440228469</v>
          </cell>
          <cell r="D67">
            <v>618.47546735768128</v>
          </cell>
          <cell r="F67">
            <v>21048.781739073107</v>
          </cell>
          <cell r="G67">
            <v>659.70716518152676</v>
          </cell>
          <cell r="I67">
            <v>18945.965150056982</v>
          </cell>
          <cell r="J67">
            <v>412.31697823845423</v>
          </cell>
          <cell r="L67">
            <v>20100.452689124657</v>
          </cell>
          <cell r="M67">
            <v>618.47546735768128</v>
          </cell>
          <cell r="O67">
            <v>17791.477610989299</v>
          </cell>
          <cell r="P67">
            <v>412.31697823845423</v>
          </cell>
          <cell r="R67">
            <v>15812.356115444716</v>
          </cell>
          <cell r="S67">
            <v>412.31697823845423</v>
          </cell>
        </row>
        <row r="68">
          <cell r="C68">
            <v>14407.654880463328</v>
          </cell>
          <cell r="D68">
            <v>1152.6123904370654</v>
          </cell>
          <cell r="F68">
            <v>10147.105508669172</v>
          </cell>
          <cell r="G68">
            <v>0</v>
          </cell>
          <cell r="I68">
            <v>9879.5347751748523</v>
          </cell>
          <cell r="J68">
            <v>205.823641149476</v>
          </cell>
          <cell r="L68">
            <v>11320.300263221183</v>
          </cell>
          <cell r="M68">
            <v>0</v>
          </cell>
          <cell r="O68">
            <v>10785.158796232548</v>
          </cell>
          <cell r="P68">
            <v>0</v>
          </cell>
          <cell r="R68">
            <v>14778.137434532378</v>
          </cell>
          <cell r="S68">
            <v>0</v>
          </cell>
        </row>
        <row r="69">
          <cell r="C69">
            <v>50289.812267383961</v>
          </cell>
          <cell r="D69">
            <v>3429.6713319465052</v>
          </cell>
          <cell r="F69">
            <v>66246.809411808659</v>
          </cell>
          <cell r="G69">
            <v>1083.0541048252123</v>
          </cell>
          <cell r="I69">
            <v>57076.951324288595</v>
          </cell>
          <cell r="J69">
            <v>3646.2821529115477</v>
          </cell>
          <cell r="L69">
            <v>58015.598215137084</v>
          </cell>
          <cell r="M69">
            <v>361.01803494173743</v>
          </cell>
          <cell r="O69">
            <v>54910.843114638177</v>
          </cell>
          <cell r="P69">
            <v>1083.0541048252123</v>
          </cell>
          <cell r="R69">
            <v>48484.722092675293</v>
          </cell>
          <cell r="S69">
            <v>1516.2757467552972</v>
          </cell>
        </row>
        <row r="70">
          <cell r="C70">
            <v>94196.822010666918</v>
          </cell>
          <cell r="D70">
            <v>3626.1981615565337</v>
          </cell>
          <cell r="F70">
            <v>95208.784288310533</v>
          </cell>
          <cell r="G70">
            <v>4300.8396799856564</v>
          </cell>
          <cell r="I70">
            <v>95068.233971971247</v>
          </cell>
          <cell r="J70">
            <v>3822.9686044316945</v>
          </cell>
          <cell r="L70">
            <v>101786.5390929946</v>
          </cell>
          <cell r="M70">
            <v>1883.3742389479671</v>
          </cell>
          <cell r="O70">
            <v>93606.510682041437</v>
          </cell>
          <cell r="P70">
            <v>899.52202457216345</v>
          </cell>
          <cell r="R70">
            <v>89755.432014341772</v>
          </cell>
          <cell r="S70">
            <v>899.52202457216345</v>
          </cell>
        </row>
        <row r="71">
          <cell r="C71">
            <v>90343.404847778787</v>
          </cell>
          <cell r="D71">
            <v>4656.4898470518983</v>
          </cell>
          <cell r="F71">
            <v>100175.53072184019</v>
          </cell>
          <cell r="G71">
            <v>3786.0329660824068</v>
          </cell>
          <cell r="I71">
            <v>89152.712685229388</v>
          </cell>
          <cell r="J71">
            <v>4872.6631960394807</v>
          </cell>
          <cell r="L71">
            <v>103541.10875418526</v>
          </cell>
          <cell r="M71">
            <v>1461.7773653940844</v>
          </cell>
          <cell r="O71">
            <v>88707.945225529984</v>
          </cell>
          <cell r="P71">
            <v>487.25912179802822</v>
          </cell>
          <cell r="R71">
            <v>84728.969165889022</v>
          </cell>
          <cell r="S71">
            <v>2129.775955409616</v>
          </cell>
        </row>
        <row r="72">
          <cell r="C72">
            <v>45029.982859955591</v>
          </cell>
          <cell r="D72">
            <v>3138.5464305863725</v>
          </cell>
          <cell r="F72">
            <v>49942.84766213793</v>
          </cell>
          <cell r="G72">
            <v>722.03606988347485</v>
          </cell>
          <cell r="I72">
            <v>38638.928992848298</v>
          </cell>
          <cell r="J72">
            <v>2567.638008073312</v>
          </cell>
          <cell r="L72">
            <v>46505.790383655905</v>
          </cell>
          <cell r="M72">
            <v>618.47546735768128</v>
          </cell>
          <cell r="O72">
            <v>44237.825135743202</v>
          </cell>
          <cell r="P72">
            <v>206.15848911922711</v>
          </cell>
          <cell r="R72">
            <v>39837.198127084033</v>
          </cell>
          <cell r="S72">
            <v>1567.5746900520139</v>
          </cell>
        </row>
        <row r="73">
          <cell r="C73">
            <v>9606.9855929559799</v>
          </cell>
          <cell r="D73">
            <v>206.15848911922711</v>
          </cell>
          <cell r="F73">
            <v>10307.924455961351</v>
          </cell>
          <cell r="G73">
            <v>0</v>
          </cell>
          <cell r="I73">
            <v>9503.9063483963655</v>
          </cell>
          <cell r="J73">
            <v>412.31697823845423</v>
          </cell>
          <cell r="L73">
            <v>9895.6074777228951</v>
          </cell>
          <cell r="M73">
            <v>618.47546735768128</v>
          </cell>
          <cell r="O73">
            <v>9730.6806864275168</v>
          </cell>
          <cell r="P73">
            <v>206.15848911922711</v>
          </cell>
          <cell r="R73">
            <v>7256.7788169967907</v>
          </cell>
          <cell r="S73">
            <v>412.31697823845423</v>
          </cell>
        </row>
        <row r="74">
          <cell r="C74">
            <v>8130.0338254043018</v>
          </cell>
          <cell r="D74">
            <v>946.78874928758955</v>
          </cell>
          <cell r="F74">
            <v>4363.4611923688899</v>
          </cell>
          <cell r="G74">
            <v>0</v>
          </cell>
          <cell r="I74">
            <v>4116.47282298952</v>
          </cell>
          <cell r="J74">
            <v>205.823641149476</v>
          </cell>
          <cell r="L74">
            <v>5454.3264904611124</v>
          </cell>
          <cell r="M74">
            <v>0</v>
          </cell>
          <cell r="O74">
            <v>4939.7673875874234</v>
          </cell>
          <cell r="P74">
            <v>0</v>
          </cell>
          <cell r="R74">
            <v>8500.5163794733598</v>
          </cell>
          <cell r="S74">
            <v>0</v>
          </cell>
        </row>
        <row r="75">
          <cell r="C75">
            <v>27292.963441595381</v>
          </cell>
          <cell r="D75">
            <v>1985.5991921795558</v>
          </cell>
          <cell r="F75">
            <v>35271.462013807788</v>
          </cell>
          <cell r="G75">
            <v>722.03606988347485</v>
          </cell>
          <cell r="I75">
            <v>25018.549821462424</v>
          </cell>
          <cell r="J75">
            <v>1949.497388685382</v>
          </cell>
          <cell r="L75">
            <v>31155.856415471975</v>
          </cell>
          <cell r="M75">
            <v>0</v>
          </cell>
          <cell r="O75">
            <v>29567.377061728334</v>
          </cell>
          <cell r="P75">
            <v>0</v>
          </cell>
          <cell r="R75">
            <v>24079.902930613913</v>
          </cell>
          <cell r="S75">
            <v>1155.2577118135598</v>
          </cell>
        </row>
        <row r="76">
          <cell r="C76">
            <v>45313.421987822854</v>
          </cell>
          <cell r="D76">
            <v>1517.9434164655258</v>
          </cell>
          <cell r="F76">
            <v>50232.683059701929</v>
          </cell>
          <cell r="G76">
            <v>3063.9968961989316</v>
          </cell>
          <cell r="I76">
            <v>50513.78369238077</v>
          </cell>
          <cell r="J76">
            <v>2305.0251879661691</v>
          </cell>
          <cell r="L76">
            <v>57035.318370528999</v>
          </cell>
          <cell r="M76">
            <v>843.30189803640337</v>
          </cell>
          <cell r="O76">
            <v>44470.120089786469</v>
          </cell>
          <cell r="P76">
            <v>281.10063267880111</v>
          </cell>
          <cell r="R76">
            <v>44891.771038804676</v>
          </cell>
          <cell r="S76">
            <v>562.20126535760221</v>
          </cell>
        </row>
        <row r="77">
          <cell r="C77">
            <v>86507.288713020418</v>
          </cell>
          <cell r="D77">
            <v>4170.4675042458875</v>
          </cell>
          <cell r="F77">
            <v>92475.95022602164</v>
          </cell>
          <cell r="G77">
            <v>2257.5679839099889</v>
          </cell>
          <cell r="I77">
            <v>91817.972536262605</v>
          </cell>
          <cell r="J77">
            <v>3214.7281806916917</v>
          </cell>
          <cell r="L77">
            <v>87681.781506292667</v>
          </cell>
          <cell r="M77">
            <v>1401.0903758533013</v>
          </cell>
          <cell r="O77">
            <v>88386.044978371836</v>
          </cell>
          <cell r="P77">
            <v>1907.6339858378017</v>
          </cell>
          <cell r="R77">
            <v>84101.678491105515</v>
          </cell>
          <cell r="S77">
            <v>698.33879415629872</v>
          </cell>
        </row>
        <row r="78">
          <cell r="C78">
            <v>37623.888690176405</v>
          </cell>
          <cell r="D78">
            <v>2062.2127591548797</v>
          </cell>
          <cell r="F78">
            <v>47499.848997413028</v>
          </cell>
          <cell r="G78">
            <v>1020.7252001232641</v>
          </cell>
          <cell r="I78">
            <v>47263.522256672179</v>
          </cell>
          <cell r="J78">
            <v>1696.7847642261659</v>
          </cell>
          <cell r="L78">
            <v>42930.560783827052</v>
          </cell>
          <cell r="M78">
            <v>361.01803494173743</v>
          </cell>
          <cell r="O78">
            <v>39249.654386116868</v>
          </cell>
          <cell r="P78">
            <v>1289.2125939444393</v>
          </cell>
          <cell r="R78">
            <v>39238.017515568397</v>
          </cell>
          <cell r="S78">
            <v>361.01803494173743</v>
          </cell>
        </row>
        <row r="79">
          <cell r="C79">
            <v>8349.4188093286957</v>
          </cell>
          <cell r="D79">
            <v>412.31697823845423</v>
          </cell>
          <cell r="F79">
            <v>10740.857283111729</v>
          </cell>
          <cell r="G79">
            <v>659.70716518152676</v>
          </cell>
          <cell r="I79">
            <v>9442.058801660598</v>
          </cell>
          <cell r="J79">
            <v>0</v>
          </cell>
          <cell r="L79">
            <v>10204.845211401742</v>
          </cell>
          <cell r="M79">
            <v>0</v>
          </cell>
          <cell r="O79">
            <v>8060.7969245617769</v>
          </cell>
          <cell r="P79">
            <v>206.15848911922711</v>
          </cell>
          <cell r="R79">
            <v>8555.5772984479227</v>
          </cell>
          <cell r="S79">
            <v>0</v>
          </cell>
        </row>
        <row r="80">
          <cell r="C80">
            <v>6277.6210550590185</v>
          </cell>
          <cell r="D80">
            <v>205.823641149476</v>
          </cell>
          <cell r="F80">
            <v>5783.6443163002768</v>
          </cell>
          <cell r="G80">
            <v>0</v>
          </cell>
          <cell r="I80">
            <v>5763.0619521853268</v>
          </cell>
          <cell r="J80">
            <v>0</v>
          </cell>
          <cell r="L80">
            <v>5865.9737727600659</v>
          </cell>
          <cell r="M80">
            <v>0</v>
          </cell>
          <cell r="O80">
            <v>5845.3914086451186</v>
          </cell>
          <cell r="P80">
            <v>0</v>
          </cell>
          <cell r="R80">
            <v>6277.6210550590176</v>
          </cell>
          <cell r="S80">
            <v>0</v>
          </cell>
        </row>
        <row r="81">
          <cell r="C81">
            <v>22996.848825788693</v>
          </cell>
          <cell r="D81">
            <v>1444.0721397669497</v>
          </cell>
          <cell r="F81">
            <v>30975.347398001111</v>
          </cell>
          <cell r="G81">
            <v>361.01803494173743</v>
          </cell>
          <cell r="I81">
            <v>32058.40150282632</v>
          </cell>
          <cell r="J81">
            <v>1696.7847642261659</v>
          </cell>
          <cell r="L81">
            <v>26859.741799665291</v>
          </cell>
          <cell r="M81">
            <v>361.01803494173743</v>
          </cell>
          <cell r="O81">
            <v>25343.466052909993</v>
          </cell>
          <cell r="P81">
            <v>1083.0541048252123</v>
          </cell>
          <cell r="R81">
            <v>24404.819162061467</v>
          </cell>
          <cell r="S81">
            <v>361.01803494173743</v>
          </cell>
        </row>
        <row r="82">
          <cell r="C82">
            <v>48883.400022843707</v>
          </cell>
          <cell r="D82">
            <v>2108.2547450910083</v>
          </cell>
          <cell r="F82">
            <v>44976.101228608299</v>
          </cell>
          <cell r="G82">
            <v>1236.8427837867248</v>
          </cell>
          <cell r="I82">
            <v>44554.450279590099</v>
          </cell>
          <cell r="J82">
            <v>1517.9434164655258</v>
          </cell>
          <cell r="L82">
            <v>44751.220722465259</v>
          </cell>
          <cell r="M82">
            <v>1040.072340911564</v>
          </cell>
          <cell r="O82">
            <v>49136.390592254596</v>
          </cell>
          <cell r="P82">
            <v>618.4213918933624</v>
          </cell>
          <cell r="R82">
            <v>44863.660975536804</v>
          </cell>
          <cell r="S82">
            <v>337.32075921456135</v>
          </cell>
        </row>
        <row r="116">
          <cell r="C116">
            <v>129591.22626034662</v>
          </cell>
          <cell r="D116">
            <v>10.583860710016655</v>
          </cell>
          <cell r="E116">
            <v>4205.6331780322316</v>
          </cell>
          <cell r="F116">
            <v>5.6596088424578435</v>
          </cell>
          <cell r="G116">
            <v>2350.2067759591887</v>
          </cell>
          <cell r="H116">
            <v>6.3211920257739598</v>
          </cell>
          <cell r="I116">
            <v>1855.4264020730438</v>
          </cell>
          <cell r="J116">
            <v>4.9971347804128472</v>
          </cell>
          <cell r="M116">
            <v>1360.6460281868988</v>
          </cell>
          <cell r="N116">
            <v>3.8863742716909568</v>
          </cell>
          <cell r="Q116">
            <v>2844.9871498453331</v>
          </cell>
          <cell r="R116">
            <v>7.2915055502310269</v>
          </cell>
        </row>
        <row r="117">
          <cell r="C117">
            <v>79159.772386088138</v>
          </cell>
          <cell r="D117">
            <v>6.4650673425052787</v>
          </cell>
          <cell r="E117">
            <v>4486.9553770585771</v>
          </cell>
          <cell r="F117">
            <v>6.0381900305428564</v>
          </cell>
          <cell r="G117">
            <v>1584.8420368509653</v>
          </cell>
          <cell r="H117">
            <v>4.2626423121280483</v>
          </cell>
          <cell r="I117">
            <v>2902.1133402076111</v>
          </cell>
          <cell r="J117">
            <v>7.8161286768628377</v>
          </cell>
          <cell r="M117">
            <v>1728.9185856555985</v>
          </cell>
          <cell r="N117">
            <v>4.9382606276327445</v>
          </cell>
          <cell r="Q117">
            <v>2758.036791402978</v>
          </cell>
          <cell r="R117">
            <v>7.0686577875578376</v>
          </cell>
        </row>
        <row r="118">
          <cell r="C118">
            <v>380440.80522160867</v>
          </cell>
          <cell r="D118">
            <v>31.071027005970649</v>
          </cell>
          <cell r="E118">
            <v>14512.925004657842</v>
          </cell>
          <cell r="F118">
            <v>19.53034780002384</v>
          </cell>
          <cell r="G118">
            <v>8592.2292316133535</v>
          </cell>
          <cell r="H118">
            <v>23.109937158754661</v>
          </cell>
          <cell r="I118">
            <v>5920.6957730444956</v>
          </cell>
          <cell r="J118">
            <v>15.945938215963377</v>
          </cell>
          <cell r="M118">
            <v>7184.2588953405784</v>
          </cell>
          <cell r="N118">
            <v>20.520192874280244</v>
          </cell>
          <cell r="Q118">
            <v>7328.6661093172715</v>
          </cell>
          <cell r="R118">
            <v>18.782865017433206</v>
          </cell>
        </row>
        <row r="119">
          <cell r="C119">
            <v>635231.20972755202</v>
          </cell>
          <cell r="D119">
            <v>51.880044941507023</v>
          </cell>
          <cell r="E119">
            <v>51104.095021006244</v>
          </cell>
          <cell r="F119">
            <v>68.771853326975105</v>
          </cell>
          <cell r="G119">
            <v>24652.525485930859</v>
          </cell>
          <cell r="H119">
            <v>66.306228503343192</v>
          </cell>
          <cell r="I119">
            <v>26451.569535075188</v>
          </cell>
          <cell r="J119">
            <v>71.240798326760796</v>
          </cell>
          <cell r="M119">
            <v>24736.8556757345</v>
          </cell>
          <cell r="N119">
            <v>70.655172226395976</v>
          </cell>
          <cell r="Q119">
            <v>26086.13871259275</v>
          </cell>
          <cell r="R119">
            <v>66.856971644777758</v>
          </cell>
        </row>
        <row r="121">
          <cell r="C121">
            <v>231648.64721670616</v>
          </cell>
          <cell r="D121">
            <v>18.919004677677069</v>
          </cell>
          <cell r="E121">
            <v>6745.2715148968909</v>
          </cell>
          <cell r="F121">
            <v>9.0772534585033391</v>
          </cell>
          <cell r="G121">
            <v>2571.6998630957132</v>
          </cell>
          <cell r="H121">
            <v>6.9169269842862953</v>
          </cell>
          <cell r="I121">
            <v>4173.5716518011777</v>
          </cell>
          <cell r="J121">
            <v>11.240488998355708</v>
          </cell>
          <cell r="M121">
            <v>1732.8107526000142</v>
          </cell>
          <cell r="N121">
            <v>4.9493777125766218</v>
          </cell>
          <cell r="Q121">
            <v>4731.3601296180768</v>
          </cell>
          <cell r="R121">
            <v>12.126149197941901</v>
          </cell>
        </row>
        <row r="122">
          <cell r="C122">
            <v>205237.97789608143</v>
          </cell>
          <cell r="D122">
            <v>16.762015710027072</v>
          </cell>
          <cell r="E122">
            <v>6886.9492664994941</v>
          </cell>
          <cell r="F122">
            <v>9.2679121826017656</v>
          </cell>
          <cell r="G122">
            <v>3108.348397034451</v>
          </cell>
          <cell r="H122">
            <v>8.360314207945521</v>
          </cell>
          <cell r="I122">
            <v>3778.6008694650441</v>
          </cell>
          <cell r="J122">
            <v>10.176732316089273</v>
          </cell>
          <cell r="M122">
            <v>2178.5033286044459</v>
          </cell>
          <cell r="N122">
            <v>6.222396649599796</v>
          </cell>
          <cell r="Q122">
            <v>4708.4459378950496</v>
          </cell>
          <cell r="R122">
            <v>12.067421707332112</v>
          </cell>
        </row>
        <row r="123">
          <cell r="C123">
            <v>224355.34502958736</v>
          </cell>
          <cell r="D123">
            <v>18.323352512850345</v>
          </cell>
          <cell r="E123">
            <v>8944.4379974916592</v>
          </cell>
          <cell r="F123">
            <v>12.036717953871859</v>
          </cell>
          <cell r="G123">
            <v>4566.4874137870138</v>
          </cell>
          <cell r="H123">
            <v>12.282171986354991</v>
          </cell>
          <cell r="I123">
            <v>4377.9505837046472</v>
          </cell>
          <cell r="J123">
            <v>11.790933396396696</v>
          </cell>
          <cell r="M123">
            <v>4411.6610294403754</v>
          </cell>
          <cell r="N123">
            <v>12.600901016912843</v>
          </cell>
          <cell r="Q123">
            <v>4532.7769680512847</v>
          </cell>
          <cell r="R123">
            <v>11.617194271792091</v>
          </cell>
        </row>
        <row r="124">
          <cell r="C124">
            <v>203192.66199263665</v>
          </cell>
          <cell r="D124">
            <v>16.594972467558229</v>
          </cell>
          <cell r="E124">
            <v>10961.066296751498</v>
          </cell>
          <cell r="F124">
            <v>14.750536984513488</v>
          </cell>
          <cell r="G124">
            <v>5741.895338229675</v>
          </cell>
          <cell r="H124">
            <v>15.443587090345606</v>
          </cell>
          <cell r="I124">
            <v>5219.170958521825</v>
          </cell>
          <cell r="J124">
            <v>14.056553627031617</v>
          </cell>
          <cell r="M124">
            <v>6826.617112765116</v>
          </cell>
          <cell r="N124">
            <v>19.498670896124697</v>
          </cell>
          <cell r="Q124">
            <v>4134.449183986384</v>
          </cell>
          <cell r="R124">
            <v>10.596307675352334</v>
          </cell>
        </row>
        <row r="125">
          <cell r="C125">
            <v>184345.05508241101</v>
          </cell>
          <cell r="D125">
            <v>15.055667284549756</v>
          </cell>
          <cell r="E125">
            <v>6917.9127592297882</v>
          </cell>
          <cell r="F125">
            <v>9.3095804046818813</v>
          </cell>
          <cell r="G125">
            <v>3095.8946232430299</v>
          </cell>
          <cell r="H125">
            <v>8.3268181358609734</v>
          </cell>
          <cell r="I125">
            <v>3822.0181359867602</v>
          </cell>
          <cell r="J125">
            <v>10.293666047528966</v>
          </cell>
          <cell r="M125">
            <v>3691.8063343363606</v>
          </cell>
          <cell r="N125">
            <v>10.544800673066547</v>
          </cell>
          <cell r="Q125">
            <v>3226.1064248934299</v>
          </cell>
          <cell r="R125">
            <v>8.2682879267223583</v>
          </cell>
        </row>
        <row r="126">
          <cell r="C126">
            <v>175643.32637817026</v>
          </cell>
          <cell r="D126">
            <v>14.344987347336918</v>
          </cell>
          <cell r="E126">
            <v>33853.970745885381</v>
          </cell>
          <cell r="F126">
            <v>45.557999015827065</v>
          </cell>
          <cell r="G126">
            <v>18095.477894964475</v>
          </cell>
          <cell r="H126">
            <v>48.670181595206458</v>
          </cell>
          <cell r="I126">
            <v>15758.492850920871</v>
          </cell>
          <cell r="J126">
            <v>42.441625614597562</v>
          </cell>
          <cell r="M126">
            <v>16169.280627171252</v>
          </cell>
          <cell r="N126">
            <v>46.183853051719396</v>
          </cell>
          <cell r="Q126">
            <v>17684.690118714094</v>
          </cell>
          <cell r="R126">
            <v>45.324639220858991</v>
          </cell>
        </row>
        <row r="128">
          <cell r="C128">
            <v>367868.97218217101</v>
          </cell>
          <cell r="D128">
            <v>30.044271309626815</v>
          </cell>
          <cell r="E128">
            <v>30674.722701990668</v>
          </cell>
          <cell r="F128">
            <v>41.2796181918456</v>
          </cell>
          <cell r="G128">
            <v>15283.646393814461</v>
          </cell>
          <cell r="H128">
            <v>41.107388804076258</v>
          </cell>
          <cell r="I128">
            <v>15391.076308176183</v>
          </cell>
          <cell r="J128">
            <v>41.452079501317534</v>
          </cell>
          <cell r="M128">
            <v>13741.635773645574</v>
          </cell>
          <cell r="N128">
            <v>39.249840601679594</v>
          </cell>
          <cell r="Q128">
            <v>16933.086928345074</v>
          </cell>
          <cell r="R128">
            <v>43.398332160229565</v>
          </cell>
        </row>
        <row r="129">
          <cell r="C129">
            <v>305791.17841661425</v>
          </cell>
          <cell r="D129">
            <v>24.974308308583478</v>
          </cell>
          <cell r="E129">
            <v>16790.441202278045</v>
          </cell>
          <cell r="F129">
            <v>22.595249151435397</v>
          </cell>
          <cell r="G129">
            <v>7951.297588432024</v>
          </cell>
          <cell r="H129">
            <v>21.386066717486575</v>
          </cell>
          <cell r="I129">
            <v>8839.1436138460231</v>
          </cell>
          <cell r="J129">
            <v>23.806059853661164</v>
          </cell>
          <cell r="M129">
            <v>8086.3974118455953</v>
          </cell>
          <cell r="N129">
            <v>23.096945275283804</v>
          </cell>
          <cell r="Q129">
            <v>8704.0437904324517</v>
          </cell>
          <cell r="R129">
            <v>22.307863011206365</v>
          </cell>
        </row>
        <row r="130">
          <cell r="C130">
            <v>253228.3731546661</v>
          </cell>
          <cell r="D130">
            <v>20.681445084166132</v>
          </cell>
          <cell r="E130">
            <v>12501.316355162511</v>
          </cell>
          <cell r="F130">
            <v>16.823283817431015</v>
          </cell>
          <cell r="G130">
            <v>6746.3022099305999</v>
          </cell>
          <cell r="H130">
            <v>18.145072241769029</v>
          </cell>
          <cell r="I130">
            <v>5755.0141452319131</v>
          </cell>
          <cell r="J130">
            <v>15.499715491153253</v>
          </cell>
          <cell r="M130">
            <v>6736.6238878917993</v>
          </cell>
          <cell r="N130">
            <v>19.241625825967688</v>
          </cell>
          <cell r="Q130">
            <v>5764.6924672707137</v>
          </cell>
          <cell r="R130">
            <v>14.774508602882278</v>
          </cell>
        </row>
        <row r="131">
          <cell r="C131">
            <v>180793.45732892686</v>
          </cell>
          <cell r="D131">
            <v>14.765604314967481</v>
          </cell>
          <cell r="E131">
            <v>8870.5770160397478</v>
          </cell>
          <cell r="F131">
            <v>11.937321680815671</v>
          </cell>
          <cell r="G131">
            <v>4891.9442933856253</v>
          </cell>
          <cell r="H131">
            <v>13.157531317753557</v>
          </cell>
          <cell r="I131">
            <v>3978.6327226541234</v>
          </cell>
          <cell r="J131">
            <v>10.715468926522737</v>
          </cell>
          <cell r="M131">
            <v>5134.1499472481055</v>
          </cell>
          <cell r="N131">
            <v>14.664525415604812</v>
          </cell>
          <cell r="Q131">
            <v>3455.3264361128417</v>
          </cell>
          <cell r="R131">
            <v>8.8557629823201403</v>
          </cell>
        </row>
        <row r="132">
          <cell r="C132">
            <v>114454.79199486374</v>
          </cell>
          <cell r="D132">
            <v>9.3476511568301515</v>
          </cell>
          <cell r="E132">
            <v>5472.5513052837277</v>
          </cell>
          <cell r="F132">
            <v>7.3645271584716969</v>
          </cell>
          <cell r="G132">
            <v>2306.6130447916444</v>
          </cell>
          <cell r="H132">
            <v>6.2039409189144159</v>
          </cell>
          <cell r="I132">
            <v>3165.9382604920825</v>
          </cell>
          <cell r="J132">
            <v>8.5266762273451331</v>
          </cell>
          <cell r="M132">
            <v>1311.8721642864898</v>
          </cell>
          <cell r="N132">
            <v>3.7470628814639988</v>
          </cell>
          <cell r="Q132">
            <v>4160.6791409972375</v>
          </cell>
          <cell r="R132">
            <v>10.663533243361439</v>
          </cell>
        </row>
        <row r="133">
          <cell r="C133">
            <v>2286.2405183405272</v>
          </cell>
          <cell r="D133">
            <v>0.1867198258244778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Q133">
            <v>0</v>
          </cell>
          <cell r="R133">
            <v>0</v>
          </cell>
        </row>
        <row r="135">
          <cell r="C135">
            <v>185634.77673832688</v>
          </cell>
          <cell r="D135">
            <v>15.161000297862573</v>
          </cell>
          <cell r="E135">
            <v>13146.573887479581</v>
          </cell>
          <cell r="F135">
            <v>17.691620422401613</v>
          </cell>
          <cell r="G135">
            <v>6994.8828193545432</v>
          </cell>
          <cell r="H135">
            <v>18.813662674800756</v>
          </cell>
          <cell r="I135">
            <v>6151.6910681250392</v>
          </cell>
          <cell r="J135">
            <v>16.568067243484496</v>
          </cell>
          <cell r="M135">
            <v>6003.872699607562</v>
          </cell>
          <cell r="N135">
            <v>17.148689598098386</v>
          </cell>
          <cell r="Q135">
            <v>7142.7011878720223</v>
          </cell>
          <cell r="R135">
            <v>18.306249769121795</v>
          </cell>
        </row>
        <row r="136">
          <cell r="C136">
            <v>768374.3999721742</v>
          </cell>
          <cell r="D136">
            <v>62.753998531585189</v>
          </cell>
          <cell r="E136">
            <v>55618.572455259564</v>
          </cell>
          <cell r="F136">
            <v>74.84708036756335</v>
          </cell>
          <cell r="G136">
            <v>26847.828808856786</v>
          </cell>
          <cell r="H136">
            <v>72.210787200469255</v>
          </cell>
          <cell r="I136">
            <v>28770.743646402563</v>
          </cell>
          <cell r="J136">
            <v>77.48692353043289</v>
          </cell>
          <cell r="M136">
            <v>27957.34609815439</v>
          </cell>
          <cell r="N136">
            <v>79.853766762109117</v>
          </cell>
          <cell r="Q136">
            <v>27380.125724426161</v>
          </cell>
          <cell r="R136">
            <v>70.17337097516598</v>
          </cell>
        </row>
        <row r="137">
          <cell r="C137">
            <v>208368.28674705411</v>
          </cell>
          <cell r="D137">
            <v>17.017671542710282</v>
          </cell>
          <cell r="E137">
            <v>2688.4356123551902</v>
          </cell>
          <cell r="F137">
            <v>3.6178842328762393</v>
          </cell>
          <cell r="G137">
            <v>2327.4175774134528</v>
          </cell>
          <cell r="H137">
            <v>6.2598974615702243</v>
          </cell>
          <cell r="I137">
            <v>361.01803494173743</v>
          </cell>
          <cell r="J137">
            <v>0.97231330585142506</v>
          </cell>
          <cell r="M137">
            <v>768.35975447682927</v>
          </cell>
          <cell r="N137">
            <v>2.1946439554015686</v>
          </cell>
          <cell r="Q137">
            <v>1920.0758578783609</v>
          </cell>
          <cell r="R137">
            <v>4.9210217963008329</v>
          </cell>
        </row>
        <row r="138">
          <cell r="C138">
            <v>57998.714148522748</v>
          </cell>
          <cell r="D138">
            <v>4.736819996400234</v>
          </cell>
          <cell r="E138">
            <v>2121.3773169194897</v>
          </cell>
          <cell r="F138">
            <v>2.8547819823517249</v>
          </cell>
          <cell r="G138">
            <v>556.12564866728655</v>
          </cell>
          <cell r="H138">
            <v>1.4957735002909665</v>
          </cell>
          <cell r="I138">
            <v>1565.2516682522028</v>
          </cell>
          <cell r="J138">
            <v>4.2156204863653697</v>
          </cell>
          <cell r="M138">
            <v>0</v>
          </cell>
          <cell r="N138">
            <v>0</v>
          </cell>
          <cell r="Q138">
            <v>2121.3773169194897</v>
          </cell>
          <cell r="R138">
            <v>5.4369435311135161</v>
          </cell>
        </row>
        <row r="139">
          <cell r="C139">
            <v>4046.8359895279732</v>
          </cell>
          <cell r="D139">
            <v>0.33050963144217349</v>
          </cell>
          <cell r="E139">
            <v>734.64930874110064</v>
          </cell>
          <cell r="F139">
            <v>0.98863299480675981</v>
          </cell>
          <cell r="G139">
            <v>453.54867606229959</v>
          </cell>
          <cell r="H139">
            <v>1.2198791628686589</v>
          </cell>
          <cell r="I139">
            <v>281.10063267880111</v>
          </cell>
          <cell r="J139">
            <v>0.75707543386568321</v>
          </cell>
          <cell r="M139">
            <v>281.10063267880111</v>
          </cell>
          <cell r="N139">
            <v>0.80289968439086334</v>
          </cell>
          <cell r="Q139">
            <v>453.54867606229959</v>
          </cell>
          <cell r="R139">
            <v>1.1624139282977004</v>
          </cell>
        </row>
        <row r="146">
          <cell r="C146">
            <v>129591.22626034662</v>
          </cell>
          <cell r="E146">
            <v>126869.93420397278</v>
          </cell>
          <cell r="F146">
            <v>97.900095450206777</v>
          </cell>
          <cell r="G146">
            <v>1649.2679129538171</v>
          </cell>
          <cell r="H146">
            <v>1.2726694241170813</v>
          </cell>
          <cell r="I146">
            <v>1072.0241434199811</v>
          </cell>
          <cell r="J146">
            <v>0.8272351256761028</v>
          </cell>
        </row>
        <row r="147">
          <cell r="C147">
            <v>79159.772386088138</v>
          </cell>
          <cell r="E147">
            <v>77636.677441582025</v>
          </cell>
          <cell r="F147">
            <v>98.075923036921481</v>
          </cell>
          <cell r="G147">
            <v>699.80037990821836</v>
          </cell>
          <cell r="H147">
            <v>0.88403536141446015</v>
          </cell>
          <cell r="I147">
            <v>823.29456459790401</v>
          </cell>
          <cell r="J147">
            <v>1.0400416016640708</v>
          </cell>
        </row>
        <row r="148">
          <cell r="C148">
            <v>380440.80522160867</v>
          </cell>
          <cell r="E148">
            <v>368310.59924756567</v>
          </cell>
          <cell r="F148">
            <v>96.811539191497317</v>
          </cell>
          <cell r="G148">
            <v>9964.0977643919541</v>
          </cell>
          <cell r="H148">
            <v>2.6190928069842081</v>
          </cell>
          <cell r="I148">
            <v>2166.1082096504247</v>
          </cell>
          <cell r="J148">
            <v>0.56936800151830613</v>
          </cell>
        </row>
        <row r="149">
          <cell r="C149">
            <v>635231.20972755202</v>
          </cell>
          <cell r="E149">
            <v>615048.18430121208</v>
          </cell>
          <cell r="F149">
            <v>96.822727675015159</v>
          </cell>
          <cell r="G149">
            <v>14279.912140083094</v>
          </cell>
          <cell r="H149">
            <v>2.2479865474820873</v>
          </cell>
          <cell r="I149">
            <v>5903.1132862548229</v>
          </cell>
          <cell r="J149">
            <v>0.92928577750243779</v>
          </cell>
        </row>
        <row r="151">
          <cell r="C151">
            <v>231648.64721670616</v>
          </cell>
          <cell r="E151">
            <v>222244.43320174504</v>
          </cell>
          <cell r="F151">
            <v>95.940311274011663</v>
          </cell>
          <cell r="G151">
            <v>7445.9507817662361</v>
          </cell>
          <cell r="H151">
            <v>3.2143294904720885</v>
          </cell>
          <cell r="I151">
            <v>1958.2632331950163</v>
          </cell>
          <cell r="J151">
            <v>0.84535923551630787</v>
          </cell>
        </row>
        <row r="152">
          <cell r="C152">
            <v>205237.97789608143</v>
          </cell>
          <cell r="E152">
            <v>199282.49479966899</v>
          </cell>
          <cell r="F152">
            <v>97.098254836915274</v>
          </cell>
          <cell r="G152">
            <v>4971.6308820367331</v>
          </cell>
          <cell r="H152">
            <v>2.4223737404750834</v>
          </cell>
          <cell r="I152">
            <v>983.8522143758039</v>
          </cell>
          <cell r="J152">
            <v>0.47937142260968862</v>
          </cell>
        </row>
        <row r="153">
          <cell r="C153">
            <v>224355.34502958736</v>
          </cell>
          <cell r="E153">
            <v>214285.3775234588</v>
          </cell>
          <cell r="F153">
            <v>95.511599019492692</v>
          </cell>
          <cell r="G153">
            <v>8861.0071624167958</v>
          </cell>
          <cell r="H153">
            <v>3.9495413676229689</v>
          </cell>
          <cell r="I153">
            <v>1208.9603437117519</v>
          </cell>
          <cell r="J153">
            <v>0.53885961288433648</v>
          </cell>
        </row>
        <row r="154">
          <cell r="C154">
            <v>203192.66199263665</v>
          </cell>
          <cell r="E154">
            <v>198769.43154217271</v>
          </cell>
          <cell r="F154">
            <v>97.823134749509691</v>
          </cell>
          <cell r="G154">
            <v>2741.039441931799</v>
          </cell>
          <cell r="H154">
            <v>1.348985448121709</v>
          </cell>
          <cell r="I154">
            <v>1682.1910085321026</v>
          </cell>
          <cell r="J154">
            <v>0.82787980236858261</v>
          </cell>
        </row>
        <row r="155">
          <cell r="C155">
            <v>184345.05508241101</v>
          </cell>
          <cell r="E155">
            <v>180803.24976325998</v>
          </cell>
          <cell r="F155">
            <v>98.078708800966936</v>
          </cell>
          <cell r="G155">
            <v>928.19455900270191</v>
          </cell>
          <cell r="H155">
            <v>0.50350933394321573</v>
          </cell>
          <cell r="I155">
            <v>2613.6107601483641</v>
          </cell>
          <cell r="J155">
            <v>1.417781865089875</v>
          </cell>
        </row>
        <row r="156">
          <cell r="C156">
            <v>175643.32637817026</v>
          </cell>
          <cell r="E156">
            <v>172480.40836402733</v>
          </cell>
          <cell r="F156">
            <v>98.199238149627746</v>
          </cell>
          <cell r="G156">
            <v>1645.2553701828144</v>
          </cell>
          <cell r="H156">
            <v>0.93670246636099586</v>
          </cell>
          <cell r="I156">
            <v>1517.6626439600936</v>
          </cell>
          <cell r="J156">
            <v>0.86405938401125348</v>
          </cell>
        </row>
        <row r="158">
          <cell r="C158">
            <v>367868.97218217101</v>
          </cell>
          <cell r="E158">
            <v>355343.00233325316</v>
          </cell>
          <cell r="F158">
            <v>96.594991479000043</v>
          </cell>
          <cell r="G158">
            <v>10455.838337103829</v>
          </cell>
          <cell r="H158">
            <v>2.8422724197370015</v>
          </cell>
          <cell r="I158">
            <v>2070.1315118145758</v>
          </cell>
          <cell r="J158">
            <v>0.56273610126309692</v>
          </cell>
        </row>
        <row r="159">
          <cell r="C159">
            <v>305791.17841661425</v>
          </cell>
          <cell r="E159">
            <v>294893.20144276181</v>
          </cell>
          <cell r="F159">
            <v>96.436137552992165</v>
          </cell>
          <cell r="G159">
            <v>7862.0901409221515</v>
          </cell>
          <cell r="H159">
            <v>2.5710650587214547</v>
          </cell>
          <cell r="I159">
            <v>3035.8868329310517</v>
          </cell>
          <cell r="J159">
            <v>0.99279738828662889</v>
          </cell>
        </row>
        <row r="160">
          <cell r="C160">
            <v>253228.3731546661</v>
          </cell>
          <cell r="E160">
            <v>244706.66698879056</v>
          </cell>
          <cell r="F160">
            <v>96.634774350238132</v>
          </cell>
          <cell r="G160">
            <v>5926.5802962686266</v>
          </cell>
          <cell r="H160">
            <v>2.3404092607935394</v>
          </cell>
          <cell r="I160">
            <v>2595.1258696067603</v>
          </cell>
          <cell r="J160">
            <v>1.024816388968276</v>
          </cell>
        </row>
        <row r="161">
          <cell r="C161">
            <v>180793.45732892686</v>
          </cell>
          <cell r="E161">
            <v>178318.98166699789</v>
          </cell>
          <cell r="F161">
            <v>98.63132455206771</v>
          </cell>
          <cell r="G161">
            <v>1987.551388100738</v>
          </cell>
          <cell r="H161">
            <v>1.0993491785959284</v>
          </cell>
          <cell r="I161">
            <v>486.92427382827714</v>
          </cell>
          <cell r="J161">
            <v>0.26932626933639014</v>
          </cell>
        </row>
        <row r="162">
          <cell r="C162">
            <v>114454.79199486374</v>
          </cell>
          <cell r="E162">
            <v>112317.30224417955</v>
          </cell>
          <cell r="F162">
            <v>98.13245936371095</v>
          </cell>
          <cell r="G162">
            <v>361.01803494173743</v>
          </cell>
          <cell r="H162">
            <v>0.31542413266360964</v>
          </cell>
          <cell r="I162">
            <v>1776.4717157424675</v>
          </cell>
          <cell r="J162">
            <v>1.5521165036254561</v>
          </cell>
        </row>
        <row r="163">
          <cell r="C163">
            <v>2286.2405183405272</v>
          </cell>
          <cell r="E163">
            <v>2286.2405183405272</v>
          </cell>
          <cell r="F163">
            <v>100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</row>
        <row r="165">
          <cell r="C165">
            <v>185634.77673832688</v>
          </cell>
          <cell r="E165">
            <v>178620.96375414464</v>
          </cell>
          <cell r="F165">
            <v>96.221713890350941</v>
          </cell>
          <cell r="G165">
            <v>4680.6777329483375</v>
          </cell>
          <cell r="H165">
            <v>2.5214444271647869</v>
          </cell>
          <cell r="I165">
            <v>2333.1352512340491</v>
          </cell>
          <cell r="J165">
            <v>1.2568416824843471</v>
          </cell>
        </row>
        <row r="166">
          <cell r="C166">
            <v>768374.3999721742</v>
          </cell>
          <cell r="E166">
            <v>741888.56506950525</v>
          </cell>
          <cell r="F166">
            <v>96.553003990811234</v>
          </cell>
          <cell r="G166">
            <v>19908.865595835425</v>
          </cell>
          <cell r="H166">
            <v>2.5910370773097595</v>
          </cell>
          <cell r="I166">
            <v>6576.9693068300912</v>
          </cell>
          <cell r="J166">
            <v>0.85595893187855665</v>
          </cell>
        </row>
        <row r="167">
          <cell r="C167">
            <v>208368.28674705411</v>
          </cell>
          <cell r="E167">
            <v>206591.81503131159</v>
          </cell>
          <cell r="F167">
            <v>99.147436616446811</v>
          </cell>
          <cell r="G167">
            <v>722.03606988347485</v>
          </cell>
          <cell r="H167">
            <v>0.34651917580911962</v>
          </cell>
          <cell r="I167">
            <v>1054.4356458589928</v>
          </cell>
          <cell r="J167">
            <v>0.50604420774405601</v>
          </cell>
        </row>
        <row r="168">
          <cell r="C168">
            <v>57998.714148522748</v>
          </cell>
          <cell r="E168">
            <v>57204.47447165093</v>
          </cell>
          <cell r="F168">
            <v>98.630590887173923</v>
          </cell>
          <cell r="G168">
            <v>794.23967687182233</v>
          </cell>
          <cell r="H168">
            <v>1.3694091128260848</v>
          </cell>
          <cell r="I168">
            <v>0</v>
          </cell>
          <cell r="J168">
            <v>0</v>
          </cell>
        </row>
        <row r="169">
          <cell r="C169">
            <v>4046.8359895279732</v>
          </cell>
          <cell r="E169">
            <v>3559.5768677299452</v>
          </cell>
          <cell r="F169">
            <v>87.959504090135795</v>
          </cell>
          <cell r="G169">
            <v>487.25912179802822</v>
          </cell>
          <cell r="H169">
            <v>12.040495909864205</v>
          </cell>
          <cell r="I169">
            <v>0</v>
          </cell>
          <cell r="J16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LIV Encuesta Permanente de Hogares de Propósitos Múltiples, Junio 2016.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>
            <v>64527.607094318009</v>
          </cell>
          <cell r="D5">
            <v>116170.30861868471</v>
          </cell>
          <cell r="E5">
            <v>56940.974694730525</v>
          </cell>
          <cell r="F5">
            <v>71887.465155874495</v>
          </cell>
          <cell r="G5">
            <v>23749.457946534993</v>
          </cell>
          <cell r="H5">
            <v>111119.42563526375</v>
          </cell>
          <cell r="I5">
            <v>44818.855534520007</v>
          </cell>
          <cell r="J5">
            <v>38098.08878923321</v>
          </cell>
        </row>
        <row r="6">
          <cell r="C6">
            <v>45445.859965804259</v>
          </cell>
          <cell r="D6">
            <v>72985.063151603928</v>
          </cell>
          <cell r="E6">
            <v>40197.357116492632</v>
          </cell>
          <cell r="F6">
            <v>50200.38607635715</v>
          </cell>
          <cell r="G6">
            <v>11670.200453175292</v>
          </cell>
          <cell r="H6">
            <v>64546.293864475578</v>
          </cell>
          <cell r="I6">
            <v>24945.8253073165</v>
          </cell>
          <cell r="J6">
            <v>18009.568600579158</v>
          </cell>
        </row>
        <row r="7">
          <cell r="C7">
            <v>173866.28562794125</v>
          </cell>
          <cell r="D7">
            <v>346396.80452660145</v>
          </cell>
          <cell r="E7">
            <v>157764.88126953942</v>
          </cell>
          <cell r="F7">
            <v>198451.61380747386</v>
          </cell>
          <cell r="G7">
            <v>60109.502817799163</v>
          </cell>
          <cell r="H7">
            <v>324519.11160913127</v>
          </cell>
          <cell r="I7">
            <v>99063.348788012387</v>
          </cell>
          <cell r="J7">
            <v>82023.297538762505</v>
          </cell>
        </row>
        <row r="8">
          <cell r="C8">
            <v>286835.08558544825</v>
          </cell>
          <cell r="D8">
            <v>566024.23396202363</v>
          </cell>
          <cell r="E8">
            <v>296139.51652711572</v>
          </cell>
          <cell r="F8">
            <v>318740.00739449007</v>
          </cell>
          <cell r="G8">
            <v>101870.86928279827</v>
          </cell>
          <cell r="H8">
            <v>524646.22083170107</v>
          </cell>
          <cell r="I8">
            <v>118062.26572509734</v>
          </cell>
          <cell r="J8">
            <v>64231.494567106383</v>
          </cell>
        </row>
        <row r="10">
          <cell r="C10">
            <v>32799.815618869114</v>
          </cell>
          <cell r="D10">
            <v>59744.730146751965</v>
          </cell>
          <cell r="E10">
            <v>25213.183219281509</v>
          </cell>
          <cell r="F10">
            <v>34222.309193791756</v>
          </cell>
          <cell r="G10">
            <v>11400.564448293258</v>
          </cell>
          <cell r="H10">
            <v>56734.816205611256</v>
          </cell>
          <cell r="I10">
            <v>18409.953078346985</v>
          </cell>
          <cell r="J10">
            <v>16904.99610777662</v>
          </cell>
        </row>
        <row r="11">
          <cell r="C11">
            <v>22475.941613522777</v>
          </cell>
          <cell r="D11">
            <v>35895.643016468603</v>
          </cell>
          <cell r="E11">
            <v>18771.116072832217</v>
          </cell>
          <cell r="F11">
            <v>25810.284600144289</v>
          </cell>
          <cell r="G11">
            <v>4445.7906488286817</v>
          </cell>
          <cell r="H11">
            <v>31367.522911180145</v>
          </cell>
          <cell r="I11">
            <v>10147.105508669167</v>
          </cell>
          <cell r="J11">
            <v>8130.033825404299</v>
          </cell>
        </row>
        <row r="12">
          <cell r="C12">
            <v>83106.351643587695</v>
          </cell>
          <cell r="D12">
            <v>174588.32169782487</v>
          </cell>
          <cell r="E12">
            <v>83539.573285517792</v>
          </cell>
          <cell r="F12">
            <v>97294.360416797892</v>
          </cell>
          <cell r="G12">
            <v>31625.179860896231</v>
          </cell>
          <cell r="H12">
            <v>160544.72013859093</v>
          </cell>
          <cell r="I12">
            <v>47221.158970379205</v>
          </cell>
          <cell r="J12">
            <v>32997.048393674842</v>
          </cell>
        </row>
        <row r="13">
          <cell r="C13">
            <v>145357.13715820917</v>
          </cell>
          <cell r="D13">
            <v>287650.27742021671</v>
          </cell>
          <cell r="E13">
            <v>147296.73152369278</v>
          </cell>
          <cell r="F13">
            <v>158343.98638796981</v>
          </cell>
          <cell r="G13">
            <v>50682.444071988051</v>
          </cell>
          <cell r="H13">
            <v>265640.0978814679</v>
          </cell>
          <cell r="I13">
            <v>53465.340335508161</v>
          </cell>
          <cell r="J13">
            <v>24624.41542266298</v>
          </cell>
        </row>
        <row r="15">
          <cell r="C15">
            <v>31727.79147544911</v>
          </cell>
          <cell r="D15">
            <v>56425.578471932444</v>
          </cell>
          <cell r="E15">
            <v>31727.791475449114</v>
          </cell>
          <cell r="F15">
            <v>37665.155962082827</v>
          </cell>
          <cell r="G15">
            <v>12348.893498241699</v>
          </cell>
          <cell r="H15">
            <v>54384.609429652097</v>
          </cell>
          <cell r="I15">
            <v>26408.902456173018</v>
          </cell>
          <cell r="J15">
            <v>21193.092681456557</v>
          </cell>
        </row>
        <row r="16">
          <cell r="C16">
            <v>22969.918352281526</v>
          </cell>
          <cell r="D16">
            <v>37089.420135135573</v>
          </cell>
          <cell r="E16">
            <v>21426.241043660455</v>
          </cell>
          <cell r="F16">
            <v>24390.101476212909</v>
          </cell>
          <cell r="G16">
            <v>7224.4098043466092</v>
          </cell>
          <cell r="H16">
            <v>33178.770953295527</v>
          </cell>
          <cell r="I16">
            <v>14798.719798647331</v>
          </cell>
          <cell r="J16">
            <v>9879.5347751748523</v>
          </cell>
        </row>
        <row r="17">
          <cell r="C17">
            <v>90759.933984352479</v>
          </cell>
          <cell r="D17">
            <v>171808.48282877341</v>
          </cell>
          <cell r="E17">
            <v>74225.307984021012</v>
          </cell>
          <cell r="F17">
            <v>101157.25339067451</v>
          </cell>
          <cell r="G17">
            <v>28484.322956903125</v>
          </cell>
          <cell r="H17">
            <v>163974.39147053767</v>
          </cell>
          <cell r="I17">
            <v>51842.189817633422</v>
          </cell>
          <cell r="J17">
            <v>49026.249145087902</v>
          </cell>
        </row>
        <row r="18">
          <cell r="C18">
            <v>141477.94842724162</v>
          </cell>
          <cell r="D18">
            <v>278373.95654181694</v>
          </cell>
          <cell r="E18">
            <v>148842.78500342622</v>
          </cell>
          <cell r="F18">
            <v>160396.02100652485</v>
          </cell>
          <cell r="G18">
            <v>51188.425210809859</v>
          </cell>
          <cell r="H18">
            <v>259006.12295024857</v>
          </cell>
          <cell r="I18">
            <v>64596.925389588832</v>
          </cell>
          <cell r="J18">
            <v>39607.07914444316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"/>
  <sheetViews>
    <sheetView tabSelected="1" workbookViewId="0">
      <selection activeCell="C7" sqref="C7"/>
    </sheetView>
  </sheetViews>
  <sheetFormatPr baseColWidth="10" defaultRowHeight="12.75" x14ac:dyDescent="0.2"/>
  <sheetData/>
  <phoneticPr fontId="5" type="noConversion"/>
  <printOptions horizontalCentered="1" verticalCentered="1"/>
  <pageMargins left="1.3474015748031496" right="0.78740157480314965" top="0.98425196850393704" bottom="0.98425196850393704" header="0" footer="0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41"/>
  <sheetViews>
    <sheetView topLeftCell="A22" workbookViewId="0">
      <selection activeCell="C19" sqref="C19"/>
    </sheetView>
  </sheetViews>
  <sheetFormatPr baseColWidth="10" defaultRowHeight="12.75" x14ac:dyDescent="0.2"/>
  <cols>
    <col min="1" max="1" width="26.5703125" customWidth="1"/>
    <col min="2" max="2" width="12" bestFit="1" customWidth="1"/>
    <col min="3" max="3" width="9.5703125" customWidth="1"/>
    <col min="4" max="4" width="12" bestFit="1" customWidth="1"/>
    <col min="5" max="5" width="7.42578125" customWidth="1"/>
    <col min="6" max="6" width="12" bestFit="1" customWidth="1"/>
    <col min="7" max="7" width="10.140625" customWidth="1"/>
  </cols>
  <sheetData>
    <row r="1" spans="1:7" ht="24.75" customHeight="1" x14ac:dyDescent="0.2">
      <c r="A1" s="74" t="s">
        <v>62</v>
      </c>
      <c r="B1" s="74"/>
      <c r="C1" s="74"/>
      <c r="D1" s="74"/>
      <c r="E1" s="74"/>
      <c r="F1" s="74"/>
      <c r="G1" s="74"/>
    </row>
    <row r="2" spans="1:7" x14ac:dyDescent="0.2">
      <c r="A2" s="3"/>
      <c r="B2" s="3"/>
      <c r="C2" s="3"/>
      <c r="D2" s="3"/>
      <c r="E2" s="3"/>
      <c r="F2" s="3"/>
      <c r="G2" s="3"/>
    </row>
    <row r="3" spans="1:7" x14ac:dyDescent="0.2">
      <c r="A3" s="73" t="s">
        <v>8</v>
      </c>
      <c r="B3" s="72" t="s">
        <v>1</v>
      </c>
      <c r="C3" s="72"/>
      <c r="D3" s="72" t="s">
        <v>6</v>
      </c>
      <c r="E3" s="72"/>
      <c r="F3" s="72" t="s">
        <v>3</v>
      </c>
      <c r="G3" s="72"/>
    </row>
    <row r="4" spans="1:7" x14ac:dyDescent="0.2">
      <c r="A4" s="73"/>
      <c r="B4" s="5" t="s">
        <v>4</v>
      </c>
      <c r="C4" s="5" t="s">
        <v>5</v>
      </c>
      <c r="D4" s="5" t="s">
        <v>4</v>
      </c>
      <c r="E4" s="5" t="s">
        <v>5</v>
      </c>
      <c r="F4" s="5" t="s">
        <v>4</v>
      </c>
      <c r="G4" s="5" t="s">
        <v>5</v>
      </c>
    </row>
    <row r="5" spans="1:7" ht="7.5" customHeight="1" x14ac:dyDescent="0.2">
      <c r="A5" s="6"/>
      <c r="B5" s="3"/>
      <c r="C5" s="3"/>
      <c r="D5" s="3"/>
      <c r="E5" s="3"/>
      <c r="F5" s="3"/>
      <c r="G5" s="3"/>
    </row>
    <row r="6" spans="1:7" x14ac:dyDescent="0.2">
      <c r="A6" s="3" t="s">
        <v>64</v>
      </c>
      <c r="B6" s="7">
        <f>[1]Sheet!D7</f>
        <v>11.012520274788477</v>
      </c>
      <c r="C6" s="7">
        <f>[1]Sheet!E7</f>
        <v>7.9435394774786587</v>
      </c>
      <c r="D6" s="7">
        <f>[1]Sheet!G7</f>
        <v>10.951056406742744</v>
      </c>
      <c r="E6" s="7">
        <f>[1]Sheet!H7</f>
        <v>7.7995180253065888</v>
      </c>
      <c r="F6" s="7">
        <f>[1]Sheet!J7</f>
        <v>11.065141347598964</v>
      </c>
      <c r="G6" s="7">
        <f>[1]Sheet!K7</f>
        <v>8.067707316374392</v>
      </c>
    </row>
    <row r="7" spans="1:7" ht="7.5" customHeight="1" x14ac:dyDescent="0.2">
      <c r="A7" s="3"/>
      <c r="B7" s="7"/>
      <c r="C7" s="7"/>
      <c r="D7" s="7"/>
      <c r="E7" s="7"/>
      <c r="F7" s="7"/>
      <c r="G7" s="7"/>
    </row>
    <row r="8" spans="1:7" x14ac:dyDescent="0.2">
      <c r="A8" s="3" t="s">
        <v>32</v>
      </c>
      <c r="B8" s="7"/>
      <c r="C8" s="7"/>
      <c r="D8" s="7"/>
      <c r="E8" s="7"/>
      <c r="F8" s="7"/>
      <c r="G8" s="7"/>
    </row>
    <row r="9" spans="1:7" x14ac:dyDescent="0.2">
      <c r="A9" s="58" t="s">
        <v>44</v>
      </c>
      <c r="B9" s="8">
        <f>[1]Sheet!D8</f>
        <v>6.3332401325799346</v>
      </c>
      <c r="C9" s="8">
        <f>[1]Sheet!E8</f>
        <v>9.0608164614404583</v>
      </c>
      <c r="D9" s="8">
        <f>[1]Sheet!G8</f>
        <v>5.5169581956104583</v>
      </c>
      <c r="E9" s="8">
        <f>[1]Sheet!H8</f>
        <v>9.0024639230536057</v>
      </c>
      <c r="F9" s="8">
        <f>[1]Sheet!J8</f>
        <v>6.9886318961814009</v>
      </c>
      <c r="G9" s="8">
        <f>[1]Sheet!K8</f>
        <v>9.1085615091112206</v>
      </c>
    </row>
    <row r="10" spans="1:7" x14ac:dyDescent="0.2">
      <c r="A10" s="59" t="s">
        <v>35</v>
      </c>
      <c r="B10" s="8">
        <f>[1]Sheet!D9</f>
        <v>3.8741348428895863</v>
      </c>
      <c r="C10" s="8">
        <f>[1]Sheet!E9</f>
        <v>10.265417967395077</v>
      </c>
      <c r="D10" s="8">
        <f>[1]Sheet!G9</f>
        <v>3.2373747298094488</v>
      </c>
      <c r="E10" s="8">
        <f>[1]Sheet!H9</f>
        <v>10.265152669816599</v>
      </c>
      <c r="F10" s="8">
        <f>[1]Sheet!J9</f>
        <v>4.3953834399003924</v>
      </c>
      <c r="G10" s="8">
        <f>[1]Sheet!K9</f>
        <v>10.265639589168989</v>
      </c>
    </row>
    <row r="11" spans="1:7" x14ac:dyDescent="0.2">
      <c r="A11" s="59" t="s">
        <v>29</v>
      </c>
      <c r="B11" s="8">
        <f>[1]Sheet!D10</f>
        <v>4.8463310813448253</v>
      </c>
      <c r="C11" s="8">
        <f>[1]Sheet!E10</f>
        <v>9.447310488058152</v>
      </c>
      <c r="D11" s="8">
        <f>[1]Sheet!G10</f>
        <v>4.2691141798585779</v>
      </c>
      <c r="E11" s="8">
        <f>[1]Sheet!H10</f>
        <v>9.4709286795476721</v>
      </c>
      <c r="F11" s="8">
        <f>[1]Sheet!J10</f>
        <v>5.3455684218192605</v>
      </c>
      <c r="G11" s="8">
        <f>[1]Sheet!K10</f>
        <v>9.4266583618810298</v>
      </c>
    </row>
    <row r="12" spans="1:7" x14ac:dyDescent="0.2">
      <c r="A12" s="59" t="s">
        <v>30</v>
      </c>
      <c r="B12" s="8">
        <f>[1]Sheet!D11</f>
        <v>7.9385113878265816</v>
      </c>
      <c r="C12" s="8">
        <f>[1]Sheet!E11</f>
        <v>8.3409795666906348</v>
      </c>
      <c r="D12" s="8">
        <f>[1]Sheet!G11</f>
        <v>7.0202606787971247</v>
      </c>
      <c r="E12" s="8">
        <f>[1]Sheet!H11</f>
        <v>8.2050556586270975</v>
      </c>
      <c r="F12" s="8">
        <f>[1]Sheet!J11</f>
        <v>8.653975063681278</v>
      </c>
      <c r="G12" s="8">
        <f>[1]Sheet!K11</f>
        <v>8.448977335544491</v>
      </c>
    </row>
    <row r="13" spans="1:7" x14ac:dyDescent="0.2">
      <c r="A13" s="58" t="s">
        <v>31</v>
      </c>
      <c r="B13" s="8">
        <f>[1]Sheet!D12</f>
        <v>17.150159465247473</v>
      </c>
      <c r="C13" s="8">
        <f>[1]Sheet!E12</f>
        <v>6.3292309679085426</v>
      </c>
      <c r="D13" s="8">
        <f>[1]Sheet!G12</f>
        <v>17.535115541459319</v>
      </c>
      <c r="E13" s="8">
        <f>[1]Sheet!H12</f>
        <v>6.175883977160006</v>
      </c>
      <c r="F13" s="8">
        <f>[1]Sheet!J12</f>
        <v>16.791800236207699</v>
      </c>
      <c r="G13" s="8">
        <f>[1]Sheet!K12</f>
        <v>6.471768165055324</v>
      </c>
    </row>
    <row r="14" spans="1:7" x14ac:dyDescent="0.2">
      <c r="A14" s="9"/>
      <c r="B14" s="8"/>
      <c r="C14" s="8"/>
      <c r="D14" s="8"/>
      <c r="E14" s="8"/>
      <c r="F14" s="8"/>
      <c r="G14" s="8"/>
    </row>
    <row r="15" spans="1:7" x14ac:dyDescent="0.2">
      <c r="A15" s="3" t="s">
        <v>65</v>
      </c>
      <c r="B15" s="8"/>
      <c r="C15" s="8"/>
      <c r="D15" s="8"/>
      <c r="E15" s="8"/>
      <c r="F15" s="8"/>
      <c r="G15" s="8"/>
    </row>
    <row r="16" spans="1:7" x14ac:dyDescent="0.2">
      <c r="A16" s="58" t="s">
        <v>66</v>
      </c>
      <c r="B16" s="8">
        <f>[1]Sheet!D13</f>
        <v>20.036943276342871</v>
      </c>
      <c r="C16" s="8">
        <f>[1]Sheet!E13</f>
        <v>5.6696359859497072</v>
      </c>
      <c r="D16" s="8">
        <f>[1]Sheet!G13</f>
        <v>20.134659648079353</v>
      </c>
      <c r="E16" s="8">
        <f>[1]Sheet!H13</f>
        <v>5.5076231051088484</v>
      </c>
      <c r="F16" s="8">
        <f>[1]Sheet!J13</f>
        <v>19.950885436536854</v>
      </c>
      <c r="G16" s="8">
        <f>[1]Sheet!K13</f>
        <v>5.8142029892942029</v>
      </c>
    </row>
    <row r="17" spans="1:7" x14ac:dyDescent="0.2">
      <c r="A17" s="58" t="s">
        <v>67</v>
      </c>
      <c r="B17" s="8">
        <f>[1]Sheet!D14</f>
        <v>16.32084955285023</v>
      </c>
      <c r="C17" s="8">
        <f>[1]Sheet!E14</f>
        <v>6.4812902026275019</v>
      </c>
      <c r="D17" s="8">
        <f>[1]Sheet!G14</f>
        <v>16.510294985764684</v>
      </c>
      <c r="E17" s="8">
        <f>[1]Sheet!H14</f>
        <v>6.2394438691736935</v>
      </c>
      <c r="F17" s="8">
        <f>[1]Sheet!J14</f>
        <v>16.161092718065813</v>
      </c>
      <c r="G17" s="8">
        <f>[1]Sheet!K14</f>
        <v>6.6840835191515175</v>
      </c>
    </row>
    <row r="18" spans="1:7" x14ac:dyDescent="0.2">
      <c r="A18" s="58" t="s">
        <v>68</v>
      </c>
      <c r="B18" s="8">
        <f>[1]Sheet!D15</f>
        <v>9.3774178983325136</v>
      </c>
      <c r="C18" s="8">
        <f>[1]Sheet!E15</f>
        <v>7.3518048042321871</v>
      </c>
      <c r="D18" s="8">
        <f>[1]Sheet!G15</f>
        <v>9.1116380773950851</v>
      </c>
      <c r="E18" s="8">
        <f>[1]Sheet!H15</f>
        <v>7.1743557244539806</v>
      </c>
      <c r="F18" s="8">
        <f>[1]Sheet!J15</f>
        <v>9.6063798455759173</v>
      </c>
      <c r="G18" s="8">
        <f>[1]Sheet!K15</f>
        <v>7.5065258144320905</v>
      </c>
    </row>
    <row r="19" spans="1:7" x14ac:dyDescent="0.2">
      <c r="A19" s="58" t="s">
        <v>69</v>
      </c>
      <c r="B19" s="8">
        <f>[1]Sheet!D16</f>
        <v>7.1954147561537933</v>
      </c>
      <c r="C19" s="8">
        <f>[1]Sheet!E16</f>
        <v>8.5165419034252459</v>
      </c>
      <c r="D19" s="8">
        <f>[1]Sheet!G16</f>
        <v>6.5124890346639592</v>
      </c>
      <c r="E19" s="8">
        <f>[1]Sheet!H16</f>
        <v>8.4004685641142256</v>
      </c>
      <c r="F19" s="8">
        <f>[1]Sheet!J16</f>
        <v>7.7716493996161473</v>
      </c>
      <c r="G19" s="8">
        <f>[1]Sheet!K16</f>
        <v>8.6158269187878176</v>
      </c>
    </row>
    <row r="20" spans="1:7" x14ac:dyDescent="0.2">
      <c r="A20" s="58" t="s">
        <v>70</v>
      </c>
      <c r="B20" s="8">
        <f>[1]Sheet!D17</f>
        <v>2.5400059255360463</v>
      </c>
      <c r="C20" s="8">
        <f>[1]Sheet!E17</f>
        <v>11.10352851007659</v>
      </c>
      <c r="D20" s="8">
        <f>[1]Sheet!G17</f>
        <v>2.7205233589295461</v>
      </c>
      <c r="E20" s="8">
        <f>[1]Sheet!H17</f>
        <v>11.08243217778371</v>
      </c>
      <c r="F20" s="8">
        <f>[1]Sheet!J17</f>
        <v>2.38560036832855</v>
      </c>
      <c r="G20" s="8">
        <f>[1]Sheet!K17</f>
        <v>11.121676547179968</v>
      </c>
    </row>
    <row r="21" spans="1:7" x14ac:dyDescent="0.2">
      <c r="A21" s="58" t="s">
        <v>71</v>
      </c>
      <c r="B21" s="8">
        <f>[1]Sheet!D18</f>
        <v>3.5133591577908208</v>
      </c>
      <c r="C21" s="8">
        <f>[1]Sheet!E18</f>
        <v>10.421113435619517</v>
      </c>
      <c r="D21" s="8">
        <f>[1]Sheet!G18</f>
        <v>6.4006046911968983</v>
      </c>
      <c r="E21" s="8">
        <f>[1]Sheet!H18</f>
        <v>11.017174962703844</v>
      </c>
      <c r="F21" s="8">
        <f>[1]Sheet!J18</f>
        <v>1.3054119962480135</v>
      </c>
      <c r="G21" s="8">
        <f>[1]Sheet!K18</f>
        <v>9.9967068509721706</v>
      </c>
    </row>
    <row r="22" spans="1:7" x14ac:dyDescent="0.2">
      <c r="A22" s="9"/>
      <c r="B22" s="8"/>
      <c r="C22" s="8"/>
      <c r="D22" s="8"/>
      <c r="E22" s="8"/>
      <c r="F22" s="8"/>
      <c r="G22" s="8"/>
    </row>
    <row r="23" spans="1:7" x14ac:dyDescent="0.2">
      <c r="A23" s="3" t="s">
        <v>7</v>
      </c>
      <c r="B23" s="8"/>
      <c r="C23" s="8"/>
      <c r="D23" s="8"/>
      <c r="E23" s="8"/>
      <c r="F23" s="8"/>
      <c r="G23" s="8"/>
    </row>
    <row r="24" spans="1:7" x14ac:dyDescent="0.2">
      <c r="A24" s="58" t="s">
        <v>72</v>
      </c>
      <c r="B24" s="8">
        <f>[1]Sheet!D19</f>
        <v>3.8797962187491133</v>
      </c>
      <c r="C24" s="8">
        <f>[1]Sheet!E19</f>
        <v>7.8708888673428756</v>
      </c>
      <c r="D24" s="8">
        <f>[1]Sheet!G19</f>
        <v>5.142994058798374</v>
      </c>
      <c r="E24" s="8">
        <f>[1]Sheet!H19</f>
        <v>7.5883465005526043</v>
      </c>
      <c r="F24" s="8">
        <f>[1]Sheet!J19</f>
        <v>2.6152594473431963</v>
      </c>
      <c r="G24" s="8">
        <f>[1]Sheet!K19</f>
        <v>8.1524287375200881</v>
      </c>
    </row>
    <row r="25" spans="1:7" x14ac:dyDescent="0.2">
      <c r="A25" s="58" t="s">
        <v>73</v>
      </c>
      <c r="B25" s="8">
        <f>[1]Sheet!D20</f>
        <v>3.8683369188249799</v>
      </c>
      <c r="C25" s="8">
        <f>[1]Sheet!E20</f>
        <v>9.2575545842333877</v>
      </c>
      <c r="D25" s="8">
        <f>[1]Sheet!G20</f>
        <v>4.9797313647825767</v>
      </c>
      <c r="E25" s="8">
        <f>[1]Sheet!H20</f>
        <v>9.1845014295083374</v>
      </c>
      <c r="F25" s="8">
        <f>[1]Sheet!J20</f>
        <v>2.8615715765906891</v>
      </c>
      <c r="G25" s="8">
        <f>[1]Sheet!K20</f>
        <v>9.3225709050984751</v>
      </c>
    </row>
    <row r="26" spans="1:7" x14ac:dyDescent="0.2">
      <c r="A26" s="58" t="s">
        <v>74</v>
      </c>
      <c r="B26" s="8">
        <f>[1]Sheet!D21</f>
        <v>6.381445291989281</v>
      </c>
      <c r="C26" s="8">
        <f>[1]Sheet!E21</f>
        <v>9.1065779101651376</v>
      </c>
      <c r="D26" s="8">
        <f>[1]Sheet!G21</f>
        <v>7.5450791819756242</v>
      </c>
      <c r="E26" s="8">
        <f>[1]Sheet!H21</f>
        <v>8.6707075432797236</v>
      </c>
      <c r="F26" s="8">
        <f>[1]Sheet!J21</f>
        <v>5.4301920105152011</v>
      </c>
      <c r="G26" s="8">
        <f>[1]Sheet!K21</f>
        <v>9.4542601586451092</v>
      </c>
    </row>
    <row r="27" spans="1:7" x14ac:dyDescent="0.2">
      <c r="A27" s="58" t="s">
        <v>75</v>
      </c>
      <c r="B27" s="8">
        <f>[1]Sheet!D22</f>
        <v>7.2704964259317402</v>
      </c>
      <c r="C27" s="8">
        <f>[1]Sheet!E22</f>
        <v>8.1446006610857857</v>
      </c>
      <c r="D27" s="8">
        <f>[1]Sheet!G22</f>
        <v>8.1762104607302888</v>
      </c>
      <c r="E27" s="8">
        <f>[1]Sheet!H22</f>
        <v>7.9638043534013159</v>
      </c>
      <c r="F27" s="8">
        <f>[1]Sheet!J22</f>
        <v>6.5320897654502952</v>
      </c>
      <c r="G27" s="8">
        <f>[1]Sheet!K22</f>
        <v>8.2908447477651759</v>
      </c>
    </row>
    <row r="28" spans="1:7" x14ac:dyDescent="0.2">
      <c r="A28" s="58" t="s">
        <v>76</v>
      </c>
      <c r="B28" s="8">
        <f>[1]Sheet!D23</f>
        <v>10.228235773273592</v>
      </c>
      <c r="C28" s="8">
        <f>[1]Sheet!E23</f>
        <v>7.3940688425767194</v>
      </c>
      <c r="D28" s="8">
        <f>[1]Sheet!G23</f>
        <v>10.853908178889203</v>
      </c>
      <c r="E28" s="8">
        <f>[1]Sheet!H23</f>
        <v>7.1708890267923966</v>
      </c>
      <c r="F28" s="8">
        <f>[1]Sheet!J23</f>
        <v>9.7501775329078502</v>
      </c>
      <c r="G28" s="8">
        <f>[1]Sheet!K23</f>
        <v>7.561554600284639</v>
      </c>
    </row>
    <row r="29" spans="1:7" x14ac:dyDescent="0.2">
      <c r="A29" s="58" t="s">
        <v>77</v>
      </c>
      <c r="B29" s="8">
        <f>[1]Sheet!D24</f>
        <v>15.199221638148208</v>
      </c>
      <c r="C29" s="8">
        <f>[1]Sheet!E24</f>
        <v>7.2637105339291184</v>
      </c>
      <c r="D29" s="8">
        <f>[1]Sheet!G24</f>
        <v>14.165197299784474</v>
      </c>
      <c r="E29" s="8">
        <f>[1]Sheet!H24</f>
        <v>7.3365665618952756</v>
      </c>
      <c r="F29" s="8">
        <f>[1]Sheet!J24</f>
        <v>16.058586079909819</v>
      </c>
      <c r="G29" s="8">
        <f>[1]Sheet!K24</f>
        <v>7.2017646154038939</v>
      </c>
    </row>
    <row r="30" spans="1:7" x14ac:dyDescent="0.2">
      <c r="A30" s="58" t="s">
        <v>78</v>
      </c>
      <c r="B30" s="8">
        <f>[1]Sheet!D25</f>
        <v>30.168457921880442</v>
      </c>
      <c r="C30" s="8">
        <f>[1]Sheet!E25</f>
        <v>5.9550545421503038</v>
      </c>
      <c r="D30" s="8">
        <f>[1]Sheet!G25</f>
        <v>26.628491630057283</v>
      </c>
      <c r="E30" s="8">
        <f>[1]Sheet!H25</f>
        <v>6.0672863520480567</v>
      </c>
      <c r="F30" s="8">
        <f>[1]Sheet!J25</f>
        <v>33.184627926023559</v>
      </c>
      <c r="G30" s="8">
        <f>[1]Sheet!K25</f>
        <v>5.8487562610564927</v>
      </c>
    </row>
    <row r="31" spans="1:7" x14ac:dyDescent="0.2">
      <c r="A31" s="9"/>
      <c r="B31" s="8"/>
      <c r="C31" s="8"/>
      <c r="D31" s="8"/>
      <c r="E31" s="8"/>
      <c r="F31" s="8"/>
      <c r="G31" s="8"/>
    </row>
    <row r="32" spans="1:7" x14ac:dyDescent="0.2">
      <c r="A32" s="3" t="s">
        <v>79</v>
      </c>
      <c r="B32" s="8"/>
      <c r="C32" s="8"/>
      <c r="D32" s="8"/>
      <c r="E32" s="8"/>
      <c r="F32" s="8"/>
      <c r="G32" s="8"/>
    </row>
    <row r="33" spans="1:7" x14ac:dyDescent="0.2">
      <c r="A33" s="60" t="s">
        <v>80</v>
      </c>
      <c r="B33" s="7">
        <f>[1]Sheet!D26</f>
        <v>6.6268795451599072</v>
      </c>
      <c r="C33" s="7">
        <f>[1]Sheet!E26</f>
        <v>9.0154994270242153</v>
      </c>
      <c r="D33" s="7">
        <f>[1]Sheet!G26</f>
        <v>8.9507680784983314</v>
      </c>
      <c r="E33" s="7">
        <f>[1]Sheet!H26</f>
        <v>8.2403754085481022</v>
      </c>
      <c r="F33" s="7">
        <f>[1]Sheet!J26</f>
        <v>2.2675776757512409</v>
      </c>
      <c r="G33" s="7">
        <f>[1]Sheet!K26</f>
        <v>10.391070333185761</v>
      </c>
    </row>
    <row r="34" spans="1:7" x14ac:dyDescent="0.2">
      <c r="A34" s="59" t="s">
        <v>81</v>
      </c>
      <c r="B34" s="8">
        <f>[1]Sheet!D27</f>
        <v>1.0649547792152647</v>
      </c>
      <c r="C34" s="8">
        <f>[1]Sheet!E27</f>
        <v>12.751838799284865</v>
      </c>
      <c r="D34" s="8">
        <f>[1]Sheet!G27</f>
        <v>1.7789215843854358</v>
      </c>
      <c r="E34" s="8">
        <f>[1]Sheet!H27</f>
        <v>12.201555270350152</v>
      </c>
      <c r="F34" s="8">
        <f>[1]Sheet!J27</f>
        <v>0.43218968132610674</v>
      </c>
      <c r="G34" s="8">
        <f>[1]Sheet!K27</f>
        <v>13.234722536264288</v>
      </c>
    </row>
    <row r="35" spans="1:7" x14ac:dyDescent="0.2">
      <c r="A35" s="59" t="s">
        <v>82</v>
      </c>
      <c r="B35" s="8">
        <f>[1]Sheet!D28</f>
        <v>7.5982147762469694</v>
      </c>
      <c r="C35" s="8">
        <f>[1]Sheet!E28</f>
        <v>8.5140735430422083</v>
      </c>
      <c r="D35" s="8">
        <f>[1]Sheet!G28</f>
        <v>9.7252345092244514</v>
      </c>
      <c r="E35" s="8">
        <f>[1]Sheet!H28</f>
        <v>7.8030671734776673</v>
      </c>
      <c r="F35" s="8">
        <f>[1]Sheet!J28</f>
        <v>2.1678982147260175</v>
      </c>
      <c r="G35" s="8">
        <f>[1]Sheet!K28</f>
        <v>10.215637999320945</v>
      </c>
    </row>
    <row r="36" spans="1:7" x14ac:dyDescent="0.2">
      <c r="A36" s="59" t="s">
        <v>83</v>
      </c>
      <c r="B36" s="8">
        <f>[1]Sheet!D29</f>
        <v>5.3964007308982342</v>
      </c>
      <c r="C36" s="8">
        <f>[1]Sheet!E29</f>
        <v>6.8261782672449529</v>
      </c>
      <c r="D36" s="8">
        <f>[1]Sheet!G29</f>
        <v>4.9484335892687961</v>
      </c>
      <c r="E36" s="8">
        <f>[1]Sheet!H29</f>
        <v>6.0992483164241591</v>
      </c>
      <c r="F36" s="8">
        <f>[1]Sheet!J29</f>
        <v>5.4259365741173742</v>
      </c>
      <c r="G36" s="8">
        <f>[1]Sheet!K29</f>
        <v>6.8720308639921823</v>
      </c>
    </row>
    <row r="37" spans="1:7" x14ac:dyDescent="0.2">
      <c r="A37" s="10" t="s">
        <v>84</v>
      </c>
      <c r="B37" s="11">
        <f>[1]Sheet!D30</f>
        <v>14.320595832052375</v>
      </c>
      <c r="C37" s="11">
        <f>[1]Sheet!E30</f>
        <v>6.575395085592656</v>
      </c>
      <c r="D37" s="11">
        <f>[1]Sheet!G30</f>
        <v>15.057448583264964</v>
      </c>
      <c r="E37" s="11">
        <f>[1]Sheet!H30</f>
        <v>6.4284295901270694</v>
      </c>
      <c r="F37" s="11">
        <f>[1]Sheet!J30</f>
        <v>13.317068079428996</v>
      </c>
      <c r="G37" s="11">
        <f>[1]Sheet!K30</f>
        <v>6.7735571284550931</v>
      </c>
    </row>
    <row r="38" spans="1:7" x14ac:dyDescent="0.2">
      <c r="A38" s="10" t="s">
        <v>85</v>
      </c>
      <c r="B38" s="11">
        <f>[1]Sheet!D31</f>
        <v>8.0762387165553289</v>
      </c>
      <c r="C38" s="11">
        <f>[1]Sheet!E31</f>
        <v>7.6067371572116222</v>
      </c>
      <c r="D38" s="11">
        <f>[1]Sheet!G31</f>
        <v>8.9457517786298961</v>
      </c>
      <c r="E38" s="11">
        <f>[1]Sheet!H31</f>
        <v>7.4768782150388802</v>
      </c>
      <c r="F38" s="11">
        <f>[1]Sheet!J31</f>
        <v>7.1469004397832849</v>
      </c>
      <c r="G38" s="11">
        <f>[1]Sheet!K31</f>
        <v>7.7485185050239966</v>
      </c>
    </row>
    <row r="39" spans="1:7" x14ac:dyDescent="0.2">
      <c r="A39" s="12" t="s">
        <v>86</v>
      </c>
      <c r="B39" s="13">
        <f>[1]Sheet!D32</f>
        <v>13.948969937642211</v>
      </c>
      <c r="C39" s="13">
        <f>[1]Sheet!E32</f>
        <v>7.6990663775618664</v>
      </c>
      <c r="D39" s="13">
        <f>[1]Sheet!G32</f>
        <v>11.522284544729516</v>
      </c>
      <c r="E39" s="13">
        <f>[1]Sheet!H32</f>
        <v>8.6407898369768912</v>
      </c>
      <c r="F39" s="13">
        <f>[1]Sheet!J32</f>
        <v>14.648423493567645</v>
      </c>
      <c r="G39" s="13">
        <f>[1]Sheet!K32</f>
        <v>7.4207358297123189</v>
      </c>
    </row>
    <row r="40" spans="1:7" x14ac:dyDescent="0.2">
      <c r="A40" s="1" t="str">
        <f>[2]Resumen!A49</f>
        <v>Fuente: Instituto Nacional de Estadística (INE). LIV Encuesta Permanente de Hogares de Propósitos Múltiples, Junio 2016.</v>
      </c>
      <c r="B40" s="11"/>
      <c r="C40" s="11"/>
      <c r="D40" s="11"/>
      <c r="E40" s="11"/>
      <c r="F40" s="11"/>
      <c r="G40" s="11"/>
    </row>
    <row r="41" spans="1:7" x14ac:dyDescent="0.2">
      <c r="A41" s="33" t="s">
        <v>88</v>
      </c>
    </row>
  </sheetData>
  <mergeCells count="5">
    <mergeCell ref="B3:C3"/>
    <mergeCell ref="D3:E3"/>
    <mergeCell ref="F3:G3"/>
    <mergeCell ref="A3:A4"/>
    <mergeCell ref="A1:G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0"/>
  <sheetViews>
    <sheetView workbookViewId="0">
      <selection activeCell="F12" sqref="F12"/>
    </sheetView>
  </sheetViews>
  <sheetFormatPr baseColWidth="10" defaultRowHeight="12.75" x14ac:dyDescent="0.2"/>
  <cols>
    <col min="1" max="1" width="15.42578125" customWidth="1"/>
    <col min="2" max="2" width="9" bestFit="1" customWidth="1"/>
    <col min="3" max="3" width="8.7109375" bestFit="1" customWidth="1"/>
    <col min="4" max="4" width="9.5703125" bestFit="1" customWidth="1"/>
    <col min="5" max="6" width="10.42578125" bestFit="1" customWidth="1"/>
    <col min="7" max="7" width="9" bestFit="1" customWidth="1"/>
    <col min="8" max="8" width="7.7109375" bestFit="1" customWidth="1"/>
    <col min="9" max="9" width="9" bestFit="1" customWidth="1"/>
    <col min="10" max="11" width="7.7109375" bestFit="1" customWidth="1"/>
    <col min="12" max="14" width="5.140625" bestFit="1" customWidth="1"/>
    <col min="15" max="16" width="5.85546875" bestFit="1" customWidth="1"/>
  </cols>
  <sheetData>
    <row r="1" spans="1:16" x14ac:dyDescent="0.2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2">
      <c r="A3" s="73" t="s">
        <v>8</v>
      </c>
      <c r="B3" s="72" t="s">
        <v>13</v>
      </c>
      <c r="C3" s="72"/>
      <c r="D3" s="72"/>
      <c r="E3" s="72"/>
      <c r="F3" s="72"/>
      <c r="G3" s="72" t="s">
        <v>14</v>
      </c>
      <c r="H3" s="72"/>
      <c r="I3" s="72"/>
      <c r="J3" s="72"/>
      <c r="K3" s="72"/>
      <c r="L3" s="5"/>
      <c r="M3" s="75" t="s">
        <v>15</v>
      </c>
      <c r="N3" s="75"/>
      <c r="O3" s="75"/>
      <c r="P3" s="75"/>
    </row>
    <row r="4" spans="1:16" ht="24.75" customHeight="1" x14ac:dyDescent="0.2">
      <c r="A4" s="73"/>
      <c r="B4" s="4" t="s">
        <v>1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</v>
      </c>
      <c r="M4" s="4" t="s">
        <v>9</v>
      </c>
      <c r="N4" s="4" t="s">
        <v>10</v>
      </c>
      <c r="O4" s="4" t="s">
        <v>11</v>
      </c>
      <c r="P4" s="4" t="s">
        <v>12</v>
      </c>
    </row>
    <row r="5" spans="1:16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 x14ac:dyDescent="0.2">
      <c r="A6" s="41" t="s">
        <v>64</v>
      </c>
      <c r="B6" s="16">
        <f>[1]Sheet!C40</f>
        <v>2688228.9649032261</v>
      </c>
      <c r="C6" s="16">
        <f>[1]Sheet!D40</f>
        <v>353826.87896324758</v>
      </c>
      <c r="D6" s="16">
        <f>[1]Sheet!E40</f>
        <v>1106407.9086079674</v>
      </c>
      <c r="E6" s="16">
        <f>[1]Sheet!F40</f>
        <v>584063.30200597423</v>
      </c>
      <c r="F6" s="16">
        <f>[1]Sheet!G40</f>
        <v>643930.87532643345</v>
      </c>
      <c r="G6" s="16">
        <f>+H6+I6+J6+K6</f>
        <v>1472200.3209298733</v>
      </c>
      <c r="H6" s="16">
        <f>[1]Sheet!H40</f>
        <v>153525.90946650461</v>
      </c>
      <c r="I6" s="16">
        <f>[1]Sheet!I40</f>
        <v>1006750.2762961125</v>
      </c>
      <c r="J6" s="16">
        <f>[1]Sheet!J40</f>
        <v>127629.16646807831</v>
      </c>
      <c r="K6" s="16">
        <f>[1]Sheet!K40</f>
        <v>184294.96869917808</v>
      </c>
      <c r="L6" s="7">
        <f>+G6/B6*100</f>
        <v>54.764692299298666</v>
      </c>
      <c r="M6" s="7">
        <f>+H6/C6*100</f>
        <v>43.39012059127694</v>
      </c>
      <c r="N6" s="7">
        <f>+I6/D6*100</f>
        <v>90.992686193174478</v>
      </c>
      <c r="O6" s="7">
        <f>+J6/E6*100</f>
        <v>21.851940710832888</v>
      </c>
      <c r="P6" s="7">
        <f>+K6/F6*100</f>
        <v>28.620303166198052</v>
      </c>
    </row>
    <row r="7" spans="1:16" x14ac:dyDescent="0.2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 x14ac:dyDescent="0.2">
      <c r="A8" s="41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 x14ac:dyDescent="0.2">
      <c r="A9" s="42" t="s">
        <v>44</v>
      </c>
      <c r="B9" s="17">
        <f>[1]Sheet!C41</f>
        <v>1318060.1510373186</v>
      </c>
      <c r="C9" s="17">
        <f>[1]Sheet!D41</f>
        <v>175524.74765508968</v>
      </c>
      <c r="D9" s="17">
        <f>[1]Sheet!E41</f>
        <v>529392.63990815915</v>
      </c>
      <c r="E9" s="17">
        <f>[1]Sheet!F41</f>
        <v>282301.77282528847</v>
      </c>
      <c r="F9" s="17">
        <f>[1]Sheet!G41</f>
        <v>330840.99064878473</v>
      </c>
      <c r="G9" s="17">
        <f>+H9+I9+J9+K9</f>
        <v>779455.92175619351</v>
      </c>
      <c r="H9" s="17">
        <f>[1]Sheet!H41</f>
        <v>78359.600288192552</v>
      </c>
      <c r="I9" s="17">
        <f>[1]Sheet!I41</f>
        <v>486826.5460933607</v>
      </c>
      <c r="J9" s="17">
        <f>[1]Sheet!J41</f>
        <v>88275.077893045731</v>
      </c>
      <c r="K9" s="17">
        <f>[1]Sheet!K41</f>
        <v>125994.69748159451</v>
      </c>
      <c r="L9" s="8">
        <f t="shared" ref="L9:L29" si="0">+G9/B9*100</f>
        <v>59.136597153229964</v>
      </c>
      <c r="M9" s="8">
        <f t="shared" ref="M9:M29" si="1">+H9/C9*100</f>
        <v>44.643049675348934</v>
      </c>
      <c r="N9" s="8">
        <f t="shared" ref="N9:N29" si="2">+I9/D9*100</f>
        <v>91.959447373090981</v>
      </c>
      <c r="O9" s="8">
        <f t="shared" ref="O9:O29" si="3">+J9/E9*100</f>
        <v>31.269756831345724</v>
      </c>
      <c r="P9" s="8">
        <f t="shared" ref="P9:P29" si="4">+K9/F9*100</f>
        <v>38.08315808585774</v>
      </c>
    </row>
    <row r="10" spans="1:16" x14ac:dyDescent="0.2">
      <c r="A10" s="43" t="s">
        <v>35</v>
      </c>
      <c r="B10" s="17">
        <f>[1]Sheet!C42</f>
        <v>295837.4318860909</v>
      </c>
      <c r="C10" s="17">
        <f>[1]Sheet!D42</f>
        <v>40778.149147783151</v>
      </c>
      <c r="D10" s="17">
        <f>[1]Sheet!E42</f>
        <v>115015.82107961703</v>
      </c>
      <c r="E10" s="17">
        <f>[1]Sheet!F42</f>
        <v>64651.302187789581</v>
      </c>
      <c r="F10" s="17">
        <f>[1]Sheet!G42</f>
        <v>75392.159470901344</v>
      </c>
      <c r="G10" s="17">
        <f>+H10+I10+J10+K10</f>
        <v>180636.06816626719</v>
      </c>
      <c r="H10" s="17">
        <f>[1]Sheet!H42</f>
        <v>19358.282128295432</v>
      </c>
      <c r="I10" s="17">
        <f>[1]Sheet!I42</f>
        <v>106934.40830614342</v>
      </c>
      <c r="J10" s="17">
        <f>[1]Sheet!J42</f>
        <v>20595.233063010804</v>
      </c>
      <c r="K10" s="17">
        <f>[1]Sheet!K42</f>
        <v>33748.144668817527</v>
      </c>
      <c r="L10" s="8">
        <f t="shared" si="0"/>
        <v>61.059233449477489</v>
      </c>
      <c r="M10" s="8">
        <f t="shared" si="1"/>
        <v>47.472194135490376</v>
      </c>
      <c r="N10" s="8">
        <f t="shared" si="2"/>
        <v>92.973651191969992</v>
      </c>
      <c r="O10" s="8">
        <f t="shared" si="3"/>
        <v>31.855867346938822</v>
      </c>
      <c r="P10" s="8">
        <f t="shared" si="4"/>
        <v>44.763467322942375</v>
      </c>
    </row>
    <row r="11" spans="1:16" x14ac:dyDescent="0.2">
      <c r="A11" s="43" t="s">
        <v>29</v>
      </c>
      <c r="B11" s="17">
        <f>[1]Sheet!C43</f>
        <v>190942.59189436733</v>
      </c>
      <c r="C11" s="17">
        <f>[1]Sheet!D43</f>
        <v>25069.319492006183</v>
      </c>
      <c r="D11" s="17">
        <f>[1]Sheet!E43</f>
        <v>71770.703668822011</v>
      </c>
      <c r="E11" s="17">
        <f>[1]Sheet!F43</f>
        <v>45878.08961221818</v>
      </c>
      <c r="F11" s="17">
        <f>[1]Sheet!G43</f>
        <v>48224.479121322169</v>
      </c>
      <c r="G11" s="17">
        <f>+H11+I11+J11+K11</f>
        <v>99206.995034047359</v>
      </c>
      <c r="H11" s="17">
        <f>[1]Sheet!H43</f>
        <v>10949.817709152128</v>
      </c>
      <c r="I11" s="17">
        <f>[1]Sheet!I43</f>
        <v>63784.746392222529</v>
      </c>
      <c r="J11" s="17">
        <f>[1]Sheet!J43</f>
        <v>9303.2285799563197</v>
      </c>
      <c r="K11" s="17">
        <f>[1]Sheet!K43</f>
        <v>15169.202352716387</v>
      </c>
      <c r="L11" s="8">
        <f t="shared" si="0"/>
        <v>51.956451439043185</v>
      </c>
      <c r="M11" s="8">
        <f t="shared" si="1"/>
        <v>43.67816091954024</v>
      </c>
      <c r="N11" s="8">
        <f t="shared" si="2"/>
        <v>88.872956696300761</v>
      </c>
      <c r="O11" s="8">
        <f t="shared" si="3"/>
        <v>20.278151637505626</v>
      </c>
      <c r="P11" s="8">
        <f t="shared" si="4"/>
        <v>31.455399061032914</v>
      </c>
    </row>
    <row r="12" spans="1:16" x14ac:dyDescent="0.2">
      <c r="A12" s="43" t="s">
        <v>30</v>
      </c>
      <c r="B12" s="17">
        <f>[1]Sheet!C44</f>
        <v>831280.12725686026</v>
      </c>
      <c r="C12" s="17">
        <f>[1]Sheet!D44</f>
        <v>109677.27901529946</v>
      </c>
      <c r="D12" s="17">
        <f>[1]Sheet!E44</f>
        <v>342606.11515971308</v>
      </c>
      <c r="E12" s="17">
        <f>[1]Sheet!F44</f>
        <v>171772.38102527914</v>
      </c>
      <c r="F12" s="17">
        <f>[1]Sheet!G44</f>
        <v>207224.35205655821</v>
      </c>
      <c r="G12" s="17">
        <f>+H12+I12+J12+K12</f>
        <v>499612.8585558731</v>
      </c>
      <c r="H12" s="17">
        <f>[1]Sheet!H44</f>
        <v>48051.500450745189</v>
      </c>
      <c r="I12" s="17">
        <f>[1]Sheet!I44</f>
        <v>316107.39139498834</v>
      </c>
      <c r="J12" s="17">
        <f>[1]Sheet!J44</f>
        <v>58376.616250078856</v>
      </c>
      <c r="K12" s="17">
        <f>[1]Sheet!K44</f>
        <v>77077.350460060741</v>
      </c>
      <c r="L12" s="8">
        <f t="shared" si="0"/>
        <v>60.101624250846051</v>
      </c>
      <c r="M12" s="8">
        <f t="shared" si="1"/>
        <v>43.811718235681461</v>
      </c>
      <c r="N12" s="8">
        <f t="shared" si="2"/>
        <v>92.265542676501326</v>
      </c>
      <c r="O12" s="8">
        <f t="shared" si="3"/>
        <v>33.984867591424823</v>
      </c>
      <c r="P12" s="8">
        <f t="shared" si="4"/>
        <v>37.195121951219249</v>
      </c>
    </row>
    <row r="13" spans="1:16" x14ac:dyDescent="0.2">
      <c r="A13" s="42" t="s">
        <v>31</v>
      </c>
      <c r="B13" s="17">
        <f>[1]Sheet!C45</f>
        <v>1370168.8138662346</v>
      </c>
      <c r="C13" s="17">
        <f>[1]Sheet!D45</f>
        <v>178302.13130816474</v>
      </c>
      <c r="D13" s="17">
        <f>[1]Sheet!E45</f>
        <v>577015.26869976695</v>
      </c>
      <c r="E13" s="17">
        <f>[1]Sheet!F45</f>
        <v>301761.52918069123</v>
      </c>
      <c r="F13" s="17">
        <f>[1]Sheet!G45</f>
        <v>313089.88467764686</v>
      </c>
      <c r="G13" s="17">
        <f>+H13+I13+J13+K13</f>
        <v>692744.39917362516</v>
      </c>
      <c r="H13" s="17">
        <f>[1]Sheet!H45</f>
        <v>75166.309178311873</v>
      </c>
      <c r="I13" s="17">
        <f>[1]Sheet!I45</f>
        <v>519923.73020269739</v>
      </c>
      <c r="J13" s="17">
        <f>[1]Sheet!J45</f>
        <v>39354.088575032234</v>
      </c>
      <c r="K13" s="17">
        <f>[1]Sheet!K45</f>
        <v>58300.271217583628</v>
      </c>
      <c r="L13" s="8">
        <f t="shared" si="0"/>
        <v>50.559054633486625</v>
      </c>
      <c r="M13" s="8">
        <f t="shared" si="1"/>
        <v>42.156708182248117</v>
      </c>
      <c r="N13" s="8">
        <f t="shared" si="2"/>
        <v>90.105714424902771</v>
      </c>
      <c r="O13" s="8">
        <f t="shared" si="3"/>
        <v>13.041453190498473</v>
      </c>
      <c r="P13" s="8">
        <f t="shared" si="4"/>
        <v>18.620937331657586</v>
      </c>
    </row>
    <row r="14" spans="1:16" x14ac:dyDescent="0.2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 x14ac:dyDescent="0.2">
      <c r="A15" s="41" t="s">
        <v>2</v>
      </c>
      <c r="B15" s="16">
        <f>[1]Sheet!C46</f>
        <v>1348673.7624804198</v>
      </c>
      <c r="C15" s="16">
        <f>[1]Sheet!D46</f>
        <v>178183.61477505628</v>
      </c>
      <c r="D15" s="16">
        <f>[1]Sheet!E46</f>
        <v>556976.71088259888</v>
      </c>
      <c r="E15" s="16">
        <f>[1]Sheet!F46</f>
        <v>293982.74123941216</v>
      </c>
      <c r="F15" s="16">
        <f>[1]Sheet!G46</f>
        <v>319530.69558336696</v>
      </c>
      <c r="G15" s="16">
        <f>+H15+I15+J15+K15</f>
        <v>726670.96476895281</v>
      </c>
      <c r="H15" s="16">
        <f>[1]Sheet!H46</f>
        <v>78407.307249352205</v>
      </c>
      <c r="I15" s="16">
        <f>[1]Sheet!I46</f>
        <v>506131.94690471282</v>
      </c>
      <c r="J15" s="16">
        <f>[1]Sheet!J46</f>
        <v>64321.089496659253</v>
      </c>
      <c r="K15" s="16">
        <f>[1]Sheet!K46</f>
        <v>77810.621118228548</v>
      </c>
      <c r="L15" s="7">
        <f t="shared" si="0"/>
        <v>53.880410888434014</v>
      </c>
      <c r="M15" s="7">
        <f t="shared" si="1"/>
        <v>44.003657321878705</v>
      </c>
      <c r="N15" s="7">
        <f t="shared" si="2"/>
        <v>90.871294439346272</v>
      </c>
      <c r="O15" s="7">
        <f t="shared" si="3"/>
        <v>21.879205978380128</v>
      </c>
      <c r="P15" s="7">
        <f t="shared" si="4"/>
        <v>24.351532479898292</v>
      </c>
    </row>
    <row r="16" spans="1:16" x14ac:dyDescent="0.2">
      <c r="A16" s="41" t="s">
        <v>32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 x14ac:dyDescent="0.2">
      <c r="A17" s="42" t="s">
        <v>44</v>
      </c>
      <c r="B17" s="17">
        <f>[1]Sheet!C47</f>
        <v>657194.31615387846</v>
      </c>
      <c r="C17" s="17">
        <f>[1]Sheet!D47</f>
        <v>89018.494089340034</v>
      </c>
      <c r="D17" s="17">
        <f>[1]Sheet!E47</f>
        <v>264322.84220071079</v>
      </c>
      <c r="E17" s="17">
        <f>[1]Sheet!F47</f>
        <v>140867.22661927136</v>
      </c>
      <c r="F17" s="17">
        <f>[1]Sheet!G47</f>
        <v>162985.75324454589</v>
      </c>
      <c r="G17" s="17">
        <f>+H17+I17+J17+K17</f>
        <v>380720.4161311654</v>
      </c>
      <c r="H17" s="17">
        <f>[1]Sheet!H47</f>
        <v>40514.941964249425</v>
      </c>
      <c r="I17" s="17">
        <f>[1]Sheet!I47</f>
        <v>242740.65408469015</v>
      </c>
      <c r="J17" s="17">
        <f>[1]Sheet!J47</f>
        <v>42901.221286534404</v>
      </c>
      <c r="K17" s="17">
        <f>[1]Sheet!K47</f>
        <v>54563.598795691447</v>
      </c>
      <c r="L17" s="8">
        <f t="shared" si="0"/>
        <v>57.931179070334778</v>
      </c>
      <c r="M17" s="8">
        <f t="shared" si="1"/>
        <v>45.512949167156371</v>
      </c>
      <c r="N17" s="8">
        <f t="shared" si="2"/>
        <v>91.834913722805524</v>
      </c>
      <c r="O17" s="8">
        <f t="shared" si="3"/>
        <v>30.455076255945322</v>
      </c>
      <c r="P17" s="8">
        <f t="shared" si="4"/>
        <v>33.477526538054853</v>
      </c>
    </row>
    <row r="18" spans="1:16" x14ac:dyDescent="0.2">
      <c r="A18" s="43" t="s">
        <v>35</v>
      </c>
      <c r="B18" s="17">
        <f>[1]Sheet!C48</f>
        <v>143692.46691610193</v>
      </c>
      <c r="C18" s="17">
        <f>[1]Sheet!D48</f>
        <v>20615.848911922731</v>
      </c>
      <c r="D18" s="17">
        <f>[1]Sheet!E48</f>
        <v>55930.798098046267</v>
      </c>
      <c r="E18" s="17">
        <f>[1]Sheet!F48</f>
        <v>30511.456389645664</v>
      </c>
      <c r="F18" s="17">
        <f>[1]Sheet!G48</f>
        <v>36634.363516486716</v>
      </c>
      <c r="G18" s="17">
        <f>+H18+I18+J18+K18</f>
        <v>88256.449191941094</v>
      </c>
      <c r="H18" s="17">
        <f>[1]Sheet!H48</f>
        <v>9936.8391755467455</v>
      </c>
      <c r="I18" s="17">
        <f>[1]Sheet!I48</f>
        <v>53395.048681879794</v>
      </c>
      <c r="J18" s="17">
        <f>[1]Sheet!J48</f>
        <v>9215.2844636294449</v>
      </c>
      <c r="K18" s="17">
        <f>[1]Sheet!K48</f>
        <v>15709.276870885102</v>
      </c>
      <c r="L18" s="8">
        <f t="shared" si="0"/>
        <v>61.420373027259387</v>
      </c>
      <c r="M18" s="8">
        <f t="shared" si="1"/>
        <v>48.199999999999946</v>
      </c>
      <c r="N18" s="8">
        <f t="shared" si="2"/>
        <v>95.46627349797275</v>
      </c>
      <c r="O18" s="8">
        <f t="shared" si="3"/>
        <v>30.202702702702627</v>
      </c>
      <c r="P18" s="8">
        <f t="shared" si="4"/>
        <v>42.881260551491195</v>
      </c>
    </row>
    <row r="19" spans="1:16" x14ac:dyDescent="0.2">
      <c r="A19" s="43" t="s">
        <v>29</v>
      </c>
      <c r="B19" s="17">
        <f>[1]Sheet!C49</f>
        <v>92085.497050275022</v>
      </c>
      <c r="C19" s="17">
        <f>[1]Sheet!D49</f>
        <v>11217.388442646443</v>
      </c>
      <c r="D19" s="17">
        <f>[1]Sheet!E49</f>
        <v>35031.18372364081</v>
      </c>
      <c r="E19" s="17">
        <f>[1]Sheet!F49</f>
        <v>21220.417402510982</v>
      </c>
      <c r="F19" s="17">
        <f>[1]Sheet!G49</f>
        <v>24616.50748147734</v>
      </c>
      <c r="G19" s="17">
        <f>+H19+I19+J19+K19</f>
        <v>48018.655480172747</v>
      </c>
      <c r="H19" s="17">
        <f>[1]Sheet!H49</f>
        <v>4548.7024694034199</v>
      </c>
      <c r="I19" s="17">
        <f>[1]Sheet!I49</f>
        <v>30605.975438927078</v>
      </c>
      <c r="J19" s="17">
        <f>[1]Sheet!J49</f>
        <v>5454.3264904611142</v>
      </c>
      <c r="K19" s="17">
        <f>[1]Sheet!K49</f>
        <v>7409.6510813811337</v>
      </c>
      <c r="L19" s="8">
        <f t="shared" si="0"/>
        <v>52.145730889584563</v>
      </c>
      <c r="M19" s="8">
        <f t="shared" si="1"/>
        <v>40.550458715596328</v>
      </c>
      <c r="N19" s="8">
        <f t="shared" si="2"/>
        <v>87.3678025851939</v>
      </c>
      <c r="O19" s="8">
        <f t="shared" si="3"/>
        <v>25.703200775945678</v>
      </c>
      <c r="P19" s="8">
        <f t="shared" si="4"/>
        <v>30.100334448160517</v>
      </c>
    </row>
    <row r="20" spans="1:16" x14ac:dyDescent="0.2">
      <c r="A20" s="43" t="s">
        <v>30</v>
      </c>
      <c r="B20" s="17">
        <f>[1]Sheet!C50</f>
        <v>421416.3521874976</v>
      </c>
      <c r="C20" s="17">
        <f>[1]Sheet!D50</f>
        <v>57185.256734771108</v>
      </c>
      <c r="D20" s="17">
        <f>[1]Sheet!E50</f>
        <v>173360.86037902284</v>
      </c>
      <c r="E20" s="17">
        <f>[1]Sheet!F50</f>
        <v>89135.352827114693</v>
      </c>
      <c r="F20" s="17">
        <f>[1]Sheet!G50</f>
        <v>101734.88224658124</v>
      </c>
      <c r="G20" s="17">
        <f>+H20+I20+J20+K20</f>
        <v>244445.31145905075</v>
      </c>
      <c r="H20" s="17">
        <f>[1]Sheet!H50</f>
        <v>26029.400319299293</v>
      </c>
      <c r="I20" s="17">
        <f>[1]Sheet!I50</f>
        <v>158739.62996388218</v>
      </c>
      <c r="J20" s="17">
        <f>[1]Sheet!J50</f>
        <v>28231.610332443899</v>
      </c>
      <c r="K20" s="17">
        <f>[1]Sheet!K50</f>
        <v>31444.670843425374</v>
      </c>
      <c r="L20" s="8">
        <f t="shared" si="0"/>
        <v>58.005654073502001</v>
      </c>
      <c r="M20" s="8">
        <f t="shared" si="1"/>
        <v>45.517676767676889</v>
      </c>
      <c r="N20" s="8">
        <f t="shared" si="2"/>
        <v>91.566014160766201</v>
      </c>
      <c r="O20" s="8">
        <f t="shared" si="3"/>
        <v>31.672742000810178</v>
      </c>
      <c r="P20" s="8">
        <f t="shared" si="4"/>
        <v>30.908445706174746</v>
      </c>
    </row>
    <row r="21" spans="1:16" x14ac:dyDescent="0.2">
      <c r="A21" s="42" t="s">
        <v>31</v>
      </c>
      <c r="B21" s="17">
        <f>[1]Sheet!C51</f>
        <v>691479.44632658397</v>
      </c>
      <c r="C21" s="17">
        <f>[1]Sheet!D51</f>
        <v>89165.120685716334</v>
      </c>
      <c r="D21" s="17">
        <f>[1]Sheet!E51</f>
        <v>292653.86868189892</v>
      </c>
      <c r="E21" s="17">
        <f>[1]Sheet!F51</f>
        <v>153115.51462014401</v>
      </c>
      <c r="F21" s="17">
        <f>[1]Sheet!G51</f>
        <v>156544.94233882547</v>
      </c>
      <c r="G21" s="17">
        <f>+H21+I21+J21+K21</f>
        <v>345950.54863780172</v>
      </c>
      <c r="H21" s="17">
        <f>[1]Sheet!H51</f>
        <v>37892.36528510246</v>
      </c>
      <c r="I21" s="17">
        <f>[1]Sheet!I51</f>
        <v>263391.29282003775</v>
      </c>
      <c r="J21" s="17">
        <f>[1]Sheet!J51</f>
        <v>21419.868210124645</v>
      </c>
      <c r="K21" s="17">
        <f>[1]Sheet!K51</f>
        <v>23247.022322536854</v>
      </c>
      <c r="L21" s="8">
        <f t="shared" si="0"/>
        <v>50.03048904427019</v>
      </c>
      <c r="M21" s="8">
        <f t="shared" si="1"/>
        <v>42.496847414879987</v>
      </c>
      <c r="N21" s="8">
        <f t="shared" si="2"/>
        <v>90.000960522524906</v>
      </c>
      <c r="O21" s="8">
        <f t="shared" si="3"/>
        <v>13.989351936845877</v>
      </c>
      <c r="P21" s="8">
        <f t="shared" si="4"/>
        <v>14.850062847907958</v>
      </c>
    </row>
    <row r="22" spans="1:16" x14ac:dyDescent="0.2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 x14ac:dyDescent="0.2">
      <c r="A23" s="41" t="s">
        <v>3</v>
      </c>
      <c r="B23" s="16">
        <f>[1]Sheet!C52</f>
        <v>1339555.2024231073</v>
      </c>
      <c r="C23" s="16">
        <f>[1]Sheet!D52</f>
        <v>175643.26418819692</v>
      </c>
      <c r="D23" s="16">
        <f>[1]Sheet!E52</f>
        <v>549431.19772530289</v>
      </c>
      <c r="E23" s="16">
        <f>[1]Sheet!F52</f>
        <v>290080.56076656329</v>
      </c>
      <c r="F23" s="16">
        <f>[1]Sheet!G52</f>
        <v>324400.17974305671</v>
      </c>
      <c r="G23" s="16">
        <f>+H23+I23+J23+K23</f>
        <v>745529.35616084549</v>
      </c>
      <c r="H23" s="16">
        <f>[1]Sheet!H52</f>
        <v>75118.602217152787</v>
      </c>
      <c r="I23" s="16">
        <f>[1]Sheet!I52</f>
        <v>500618.32939132355</v>
      </c>
      <c r="J23" s="16">
        <f>[1]Sheet!J52</f>
        <v>63308.076971419294</v>
      </c>
      <c r="K23" s="16">
        <f>[1]Sheet!K52</f>
        <v>106484.34758094991</v>
      </c>
      <c r="L23" s="7">
        <f t="shared" si="0"/>
        <v>55.654993150880628</v>
      </c>
      <c r="M23" s="7">
        <f t="shared" si="1"/>
        <v>42.767710201892669</v>
      </c>
      <c r="N23" s="7">
        <f t="shared" si="2"/>
        <v>91.115745058513383</v>
      </c>
      <c r="O23" s="7">
        <f t="shared" si="3"/>
        <v>21.824308669330396</v>
      </c>
      <c r="P23" s="7">
        <f t="shared" si="4"/>
        <v>32.824996479746574</v>
      </c>
    </row>
    <row r="24" spans="1:16" x14ac:dyDescent="0.2">
      <c r="A24" s="41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 x14ac:dyDescent="0.2">
      <c r="A25" s="42" t="s">
        <v>44</v>
      </c>
      <c r="B25" s="17">
        <f>[1]Sheet!C53</f>
        <v>660865.83488344937</v>
      </c>
      <c r="C25" s="17">
        <f>[1]Sheet!D53</f>
        <v>86506.253565748484</v>
      </c>
      <c r="D25" s="17">
        <f>[1]Sheet!E53</f>
        <v>265069.79770743992</v>
      </c>
      <c r="E25" s="17">
        <f>[1]Sheet!F53</f>
        <v>141434.54620601496</v>
      </c>
      <c r="F25" s="17">
        <f>[1]Sheet!G53</f>
        <v>167855.23740423558</v>
      </c>
      <c r="G25" s="17">
        <f>+H25+I25+J25+K25</f>
        <v>398735.50562502141</v>
      </c>
      <c r="H25" s="17">
        <f>[1]Sheet!H53</f>
        <v>37844.658323943375</v>
      </c>
      <c r="I25" s="17">
        <f>[1]Sheet!I53</f>
        <v>244085.89200866348</v>
      </c>
      <c r="J25" s="17">
        <f>[1]Sheet!J53</f>
        <v>45373.856606511596</v>
      </c>
      <c r="K25" s="17">
        <f>[1]Sheet!K53</f>
        <v>71431.098685903024</v>
      </c>
      <c r="L25" s="8">
        <f t="shared" si="0"/>
        <v>60.335318392626938</v>
      </c>
      <c r="M25" s="8">
        <f t="shared" si="1"/>
        <v>43.74788730756881</v>
      </c>
      <c r="N25" s="8">
        <f t="shared" si="2"/>
        <v>92.083630092804242</v>
      </c>
      <c r="O25" s="8">
        <f t="shared" si="3"/>
        <v>32.081169575373465</v>
      </c>
      <c r="P25" s="8">
        <f t="shared" si="4"/>
        <v>42.555180160318642</v>
      </c>
    </row>
    <row r="26" spans="1:16" x14ac:dyDescent="0.2">
      <c r="A26" s="43" t="s">
        <v>35</v>
      </c>
      <c r="B26" s="17">
        <f>[1]Sheet!C54</f>
        <v>152144.96496999031</v>
      </c>
      <c r="C26" s="17">
        <f>[1]Sheet!D54</f>
        <v>20162.300235860424</v>
      </c>
      <c r="D26" s="17">
        <f>[1]Sheet!E54</f>
        <v>59085.022981570459</v>
      </c>
      <c r="E26" s="17">
        <f>[1]Sheet!F54</f>
        <v>34139.845798144066</v>
      </c>
      <c r="F26" s="17">
        <f>[1]Sheet!G54</f>
        <v>38757.795954414716</v>
      </c>
      <c r="G26" s="17">
        <f>+H26+I26+J26+K26</f>
        <v>92379.618974325684</v>
      </c>
      <c r="H26" s="17">
        <f>[1]Sheet!H54</f>
        <v>9421.4429527486773</v>
      </c>
      <c r="I26" s="17">
        <f>[1]Sheet!I54</f>
        <v>53539.359624263285</v>
      </c>
      <c r="J26" s="17">
        <f>[1]Sheet!J54</f>
        <v>11379.948599381334</v>
      </c>
      <c r="K26" s="17">
        <f>[1]Sheet!K54</f>
        <v>18038.867797932377</v>
      </c>
      <c r="L26" s="8">
        <f t="shared" si="0"/>
        <v>60.718157181571542</v>
      </c>
      <c r="M26" s="8">
        <f t="shared" si="1"/>
        <v>46.728016359918165</v>
      </c>
      <c r="N26" s="8">
        <f t="shared" si="2"/>
        <v>90.614096301465509</v>
      </c>
      <c r="O26" s="8">
        <f t="shared" si="3"/>
        <v>33.333333333333272</v>
      </c>
      <c r="P26" s="8">
        <f t="shared" si="4"/>
        <v>46.542553191489347</v>
      </c>
    </row>
    <row r="27" spans="1:16" x14ac:dyDescent="0.2">
      <c r="A27" s="43" t="s">
        <v>29</v>
      </c>
      <c r="B27" s="17">
        <f>[1]Sheet!C55</f>
        <v>98857.09484409276</v>
      </c>
      <c r="C27" s="17">
        <f>[1]Sheet!D55</f>
        <v>13851.931049359737</v>
      </c>
      <c r="D27" s="17">
        <f>[1]Sheet!E55</f>
        <v>36739.51994518147</v>
      </c>
      <c r="E27" s="17">
        <f>[1]Sheet!F55</f>
        <v>24657.672209707234</v>
      </c>
      <c r="F27" s="17">
        <f>[1]Sheet!G55</f>
        <v>23607.971639844905</v>
      </c>
      <c r="G27" s="17">
        <f>+H27+I27+J27+K27</f>
        <v>51188.339553874684</v>
      </c>
      <c r="H27" s="17">
        <f>[1]Sheet!H55</f>
        <v>6401.115239748704</v>
      </c>
      <c r="I27" s="17">
        <f>[1]Sheet!I55</f>
        <v>33178.770953295527</v>
      </c>
      <c r="J27" s="17">
        <f>[1]Sheet!J55</f>
        <v>3848.9020894952009</v>
      </c>
      <c r="K27" s="17">
        <f>[1]Sheet!K55</f>
        <v>7759.5512713352482</v>
      </c>
      <c r="L27" s="8">
        <f t="shared" si="0"/>
        <v>51.780137414116481</v>
      </c>
      <c r="M27" s="8">
        <f t="shared" si="1"/>
        <v>46.210995542347696</v>
      </c>
      <c r="N27" s="8">
        <f t="shared" si="2"/>
        <v>90.308123249299697</v>
      </c>
      <c r="O27" s="8">
        <f t="shared" si="3"/>
        <v>15.60934891485809</v>
      </c>
      <c r="P27" s="8">
        <f t="shared" si="4"/>
        <v>32.868352223190932</v>
      </c>
    </row>
    <row r="28" spans="1:16" x14ac:dyDescent="0.2">
      <c r="A28" s="43" t="s">
        <v>30</v>
      </c>
      <c r="B28" s="17">
        <f>[1]Sheet!C56</f>
        <v>409863.77506936144</v>
      </c>
      <c r="C28" s="17">
        <f>[1]Sheet!D56</f>
        <v>52492.022280528538</v>
      </c>
      <c r="D28" s="17">
        <f>[1]Sheet!E56</f>
        <v>169245.25478068698</v>
      </c>
      <c r="E28" s="17">
        <f>[1]Sheet!F56</f>
        <v>82637.028198163447</v>
      </c>
      <c r="F28" s="17">
        <f>[1]Sheet!G56</f>
        <v>105489.46980997536</v>
      </c>
      <c r="G28" s="17">
        <f>+H28+I28+J28+K28</f>
        <v>255167.54709682032</v>
      </c>
      <c r="H28" s="17">
        <f>[1]Sheet!H56</f>
        <v>22022.100131445997</v>
      </c>
      <c r="I28" s="17">
        <f>[1]Sheet!I56</f>
        <v>157367.76143110363</v>
      </c>
      <c r="J28" s="17">
        <f>[1]Sheet!J56</f>
        <v>30145.00591763511</v>
      </c>
      <c r="K28" s="17">
        <f>[1]Sheet!K56</f>
        <v>45632.679616635571</v>
      </c>
      <c r="L28" s="8">
        <f t="shared" si="0"/>
        <v>62.256672245220543</v>
      </c>
      <c r="M28" s="8">
        <f t="shared" si="1"/>
        <v>41.953232462173411</v>
      </c>
      <c r="N28" s="8">
        <f t="shared" si="2"/>
        <v>92.982081911262711</v>
      </c>
      <c r="O28" s="8">
        <f t="shared" si="3"/>
        <v>36.478811708169658</v>
      </c>
      <c r="P28" s="8">
        <f t="shared" si="4"/>
        <v>43.25804243668729</v>
      </c>
    </row>
    <row r="29" spans="1:16" x14ac:dyDescent="0.2">
      <c r="A29" s="61" t="s">
        <v>31</v>
      </c>
      <c r="B29" s="18">
        <f>[1]Sheet!C57</f>
        <v>678689.36753969733</v>
      </c>
      <c r="C29" s="18">
        <f>[1]Sheet!D57</f>
        <v>89137.010622448433</v>
      </c>
      <c r="D29" s="18">
        <f>[1]Sheet!E57</f>
        <v>284361.40001787472</v>
      </c>
      <c r="E29" s="18">
        <f>[1]Sheet!F57</f>
        <v>148646.01456055103</v>
      </c>
      <c r="F29" s="18">
        <f>[1]Sheet!G57</f>
        <v>156544.94233882535</v>
      </c>
      <c r="G29" s="18">
        <f>+H29+I29+J29+K29</f>
        <v>346793.85053583817</v>
      </c>
      <c r="H29" s="18">
        <f>[1]Sheet!H57</f>
        <v>37273.943893209071</v>
      </c>
      <c r="I29" s="18">
        <f>[1]Sheet!I57</f>
        <v>256532.43738267501</v>
      </c>
      <c r="J29" s="18">
        <f>[1]Sheet!J57</f>
        <v>17934.220364907505</v>
      </c>
      <c r="K29" s="18">
        <f>[1]Sheet!K57</f>
        <v>35053.248895046527</v>
      </c>
      <c r="L29" s="13">
        <f t="shared" si="0"/>
        <v>51.097581179589326</v>
      </c>
      <c r="M29" s="13">
        <f t="shared" si="1"/>
        <v>41.816461684011117</v>
      </c>
      <c r="N29" s="13">
        <f t="shared" si="2"/>
        <v>90.213523131673142</v>
      </c>
      <c r="O29" s="13">
        <f t="shared" si="3"/>
        <v>12.065052950075557</v>
      </c>
      <c r="P29" s="13">
        <f t="shared" si="4"/>
        <v>22.391811815406591</v>
      </c>
    </row>
    <row r="30" spans="1:16" x14ac:dyDescent="0.2">
      <c r="A30" s="1" t="str">
        <f>Cuadro01!A40</f>
        <v>Fuente: Instituto Nacional de Estadística (INE). LIV Encuesta Permanente de Hogares de Propósitos Múltiples, Junio 2016.</v>
      </c>
    </row>
  </sheetData>
  <mergeCells count="5">
    <mergeCell ref="G3:K3"/>
    <mergeCell ref="B3:F3"/>
    <mergeCell ref="A3:A4"/>
    <mergeCell ref="M3:P3"/>
    <mergeCell ref="A1:P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30"/>
  <sheetViews>
    <sheetView workbookViewId="0">
      <selection activeCell="F32" sqref="F32"/>
    </sheetView>
  </sheetViews>
  <sheetFormatPr baseColWidth="10" defaultRowHeight="12.75" x14ac:dyDescent="0.2"/>
  <cols>
    <col min="1" max="1" width="15.42578125" customWidth="1"/>
    <col min="2" max="2" width="9" bestFit="1" customWidth="1"/>
    <col min="3" max="3" width="8.7109375" bestFit="1" customWidth="1"/>
    <col min="4" max="4" width="9.5703125" bestFit="1" customWidth="1"/>
    <col min="5" max="6" width="10.42578125" bestFit="1" customWidth="1"/>
    <col min="7" max="7" width="9" bestFit="1" customWidth="1"/>
    <col min="8" max="8" width="7.7109375" bestFit="1" customWidth="1"/>
    <col min="9" max="9" width="9" bestFit="1" customWidth="1"/>
    <col min="10" max="11" width="7.7109375" bestFit="1" customWidth="1"/>
    <col min="12" max="14" width="5.140625" bestFit="1" customWidth="1"/>
    <col min="15" max="16" width="5.85546875" bestFit="1" customWidth="1"/>
  </cols>
  <sheetData>
    <row r="1" spans="1:16" x14ac:dyDescent="0.2">
      <c r="A1" s="76" t="s">
        <v>96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2">
      <c r="A3" s="73" t="s">
        <v>8</v>
      </c>
      <c r="B3" s="72" t="s">
        <v>13</v>
      </c>
      <c r="C3" s="72"/>
      <c r="D3" s="72"/>
      <c r="E3" s="72"/>
      <c r="F3" s="72"/>
      <c r="G3" s="72" t="s">
        <v>14</v>
      </c>
      <c r="H3" s="72"/>
      <c r="I3" s="72"/>
      <c r="J3" s="72"/>
      <c r="K3" s="72"/>
      <c r="L3" s="69"/>
      <c r="M3" s="75" t="s">
        <v>15</v>
      </c>
      <c r="N3" s="75"/>
      <c r="O3" s="75"/>
      <c r="P3" s="75"/>
    </row>
    <row r="4" spans="1:16" ht="24.75" customHeight="1" x14ac:dyDescent="0.2">
      <c r="A4" s="73"/>
      <c r="B4" s="70" t="s">
        <v>1</v>
      </c>
      <c r="C4" s="70" t="s">
        <v>90</v>
      </c>
      <c r="D4" s="70" t="s">
        <v>91</v>
      </c>
      <c r="E4" s="70" t="s">
        <v>92</v>
      </c>
      <c r="F4" s="70" t="s">
        <v>93</v>
      </c>
      <c r="G4" s="70" t="s">
        <v>1</v>
      </c>
      <c r="H4" s="70" t="s">
        <v>90</v>
      </c>
      <c r="I4" s="70" t="s">
        <v>91</v>
      </c>
      <c r="J4" s="70" t="s">
        <v>92</v>
      </c>
      <c r="K4" s="70" t="s">
        <v>93</v>
      </c>
      <c r="L4" s="70" t="s">
        <v>1</v>
      </c>
      <c r="M4" s="70" t="s">
        <v>90</v>
      </c>
      <c r="N4" s="70" t="s">
        <v>91</v>
      </c>
      <c r="O4" s="70" t="s">
        <v>92</v>
      </c>
      <c r="P4" s="70" t="s">
        <v>93</v>
      </c>
    </row>
    <row r="5" spans="1:16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 x14ac:dyDescent="0.2">
      <c r="A6" s="41" t="s">
        <v>64</v>
      </c>
      <c r="B6" s="16">
        <f>+B15+B23</f>
        <v>2862573.450574514</v>
      </c>
      <c r="C6" s="16">
        <f t="shared" ref="C6:K6" si="0">+C15+C23</f>
        <v>570674.83827351348</v>
      </c>
      <c r="D6" s="16">
        <f t="shared" si="0"/>
        <v>1101576.4102589204</v>
      </c>
      <c r="E6" s="16">
        <f t="shared" si="0"/>
        <v>551042.72960788116</v>
      </c>
      <c r="F6" s="16">
        <f t="shared" si="0"/>
        <v>639279.47243419883</v>
      </c>
      <c r="G6" s="16">
        <f t="shared" si="0"/>
        <v>1711483.8272915189</v>
      </c>
      <c r="H6" s="16">
        <f t="shared" si="0"/>
        <v>197400.0305003075</v>
      </c>
      <c r="I6" s="16">
        <f t="shared" si="0"/>
        <v>1024831.0519405841</v>
      </c>
      <c r="J6" s="16">
        <f t="shared" si="0"/>
        <v>286890.29535494611</v>
      </c>
      <c r="K6" s="16">
        <f t="shared" si="0"/>
        <v>202362.44949568121</v>
      </c>
      <c r="L6" s="7">
        <f>+G6/B6*100</f>
        <v>59.788293884582309</v>
      </c>
      <c r="M6" s="7">
        <f>+H6/C6*100</f>
        <v>34.590631522761733</v>
      </c>
      <c r="N6" s="7">
        <f>+I6/D6*100</f>
        <v>93.033133461863287</v>
      </c>
      <c r="O6" s="7">
        <f>+J6/E6*100</f>
        <v>52.063166781838419</v>
      </c>
      <c r="P6" s="7">
        <f>+K6/F6*100</f>
        <v>31.654770444159759</v>
      </c>
    </row>
    <row r="7" spans="1:16" x14ac:dyDescent="0.2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 x14ac:dyDescent="0.2">
      <c r="A8" s="41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 x14ac:dyDescent="0.2">
      <c r="A9" s="42" t="s">
        <v>44</v>
      </c>
      <c r="B9" s="17">
        <f>+C9+D9+E9+F9</f>
        <v>1394834.6071054218</v>
      </c>
      <c r="C9" s="17">
        <f t="shared" ref="C9:F9" si="1">+C10+C11+C12</f>
        <v>283839.75268806354</v>
      </c>
      <c r="D9" s="17">
        <f t="shared" si="1"/>
        <v>535552.17629689001</v>
      </c>
      <c r="E9" s="17">
        <f t="shared" si="1"/>
        <v>254903.21308076257</v>
      </c>
      <c r="F9" s="17">
        <f t="shared" si="1"/>
        <v>320539.46503970551</v>
      </c>
      <c r="G9" s="17">
        <f>+H9+I9+J9+K9</f>
        <v>902672.97688480373</v>
      </c>
      <c r="H9" s="17">
        <f t="shared" ref="H9" si="2">+H10+H11+H12</f>
        <v>95529.161217509449</v>
      </c>
      <c r="I9" s="17">
        <f t="shared" ref="I9" si="3">+I10+I11+I12</f>
        <v>500184.83110887057</v>
      </c>
      <c r="J9" s="17">
        <f t="shared" ref="J9" si="4">+J10+J11+J12</f>
        <v>168828.0296298489</v>
      </c>
      <c r="K9" s="17">
        <f t="shared" ref="K9" si="5">+K10+K11+K12</f>
        <v>138130.95492857488</v>
      </c>
      <c r="L9" s="8">
        <f t="shared" ref="L9:P29" si="6">+G9/B9*100</f>
        <v>64.715413016460914</v>
      </c>
      <c r="M9" s="8">
        <f t="shared" si="6"/>
        <v>33.656019043426539</v>
      </c>
      <c r="N9" s="8">
        <f t="shared" si="6"/>
        <v>93.396097195875626</v>
      </c>
      <c r="O9" s="8">
        <f t="shared" si="6"/>
        <v>66.232209311680222</v>
      </c>
      <c r="P9" s="8">
        <f t="shared" si="6"/>
        <v>43.093275553905499</v>
      </c>
    </row>
    <row r="10" spans="1:16" x14ac:dyDescent="0.2">
      <c r="A10" s="43" t="s">
        <v>35</v>
      </c>
      <c r="B10" s="17">
        <f t="shared" ref="B10:B13" si="7">+C10+D10+E10+F10</f>
        <v>309526.35556360777</v>
      </c>
      <c r="C10" s="17">
        <f>[3]Sheet1!C5</f>
        <v>64527.607094318009</v>
      </c>
      <c r="D10" s="17">
        <f>[3]Sheet1!D5</f>
        <v>116170.30861868471</v>
      </c>
      <c r="E10" s="17">
        <f>[3]Sheet1!E5</f>
        <v>56940.974694730525</v>
      </c>
      <c r="F10" s="17">
        <f>[3]Sheet1!F5</f>
        <v>71887.465155874495</v>
      </c>
      <c r="G10" s="17">
        <f t="shared" ref="G10:G13" si="8">+H10+I10+J10+K10</f>
        <v>217785.82790555194</v>
      </c>
      <c r="H10" s="17">
        <f>[3]Sheet1!G5</f>
        <v>23749.457946534993</v>
      </c>
      <c r="I10" s="17">
        <f>[3]Sheet1!H5</f>
        <v>111119.42563526375</v>
      </c>
      <c r="J10" s="17">
        <f>[3]Sheet1!I5</f>
        <v>44818.855534520007</v>
      </c>
      <c r="K10" s="17">
        <f>[3]Sheet1!J5</f>
        <v>38098.08878923321</v>
      </c>
      <c r="L10" s="8">
        <f t="shared" si="6"/>
        <v>70.36099640335695</v>
      </c>
      <c r="M10" s="8">
        <f t="shared" si="6"/>
        <v>36.805111821086349</v>
      </c>
      <c r="N10" s="8">
        <f t="shared" si="6"/>
        <v>95.652173913043583</v>
      </c>
      <c r="O10" s="8">
        <f t="shared" si="6"/>
        <v>78.711078928312887</v>
      </c>
      <c r="P10" s="8">
        <f t="shared" si="6"/>
        <v>52.996845425867569</v>
      </c>
    </row>
    <row r="11" spans="1:16" x14ac:dyDescent="0.2">
      <c r="A11" s="43" t="s">
        <v>29</v>
      </c>
      <c r="B11" s="17">
        <f t="shared" si="7"/>
        <v>208828.66631025798</v>
      </c>
      <c r="C11" s="17">
        <f>[3]Sheet1!C6</f>
        <v>45445.859965804259</v>
      </c>
      <c r="D11" s="17">
        <f>[3]Sheet1!D6</f>
        <v>72985.063151603928</v>
      </c>
      <c r="E11" s="17">
        <f>[3]Sheet1!E6</f>
        <v>40197.357116492632</v>
      </c>
      <c r="F11" s="17">
        <f>[3]Sheet1!F6</f>
        <v>50200.38607635715</v>
      </c>
      <c r="G11" s="17">
        <f t="shared" si="8"/>
        <v>119171.88822554651</v>
      </c>
      <c r="H11" s="17">
        <f>[3]Sheet1!G6</f>
        <v>11670.200453175292</v>
      </c>
      <c r="I11" s="17">
        <f>[3]Sheet1!H6</f>
        <v>64546.293864475578</v>
      </c>
      <c r="J11" s="17">
        <f>[3]Sheet1!I6</f>
        <v>24945.8253073165</v>
      </c>
      <c r="K11" s="17">
        <f>[3]Sheet1!J6</f>
        <v>18009.568600579158</v>
      </c>
      <c r="L11" s="8">
        <f t="shared" si="6"/>
        <v>57.066824364281551</v>
      </c>
      <c r="M11" s="8">
        <f t="shared" si="6"/>
        <v>25.679347826086985</v>
      </c>
      <c r="N11" s="8">
        <f t="shared" si="6"/>
        <v>88.437676254935326</v>
      </c>
      <c r="O11" s="8">
        <f t="shared" si="6"/>
        <v>62.058371735791162</v>
      </c>
      <c r="P11" s="8">
        <f t="shared" si="6"/>
        <v>35.875358753587584</v>
      </c>
    </row>
    <row r="12" spans="1:16" x14ac:dyDescent="0.2">
      <c r="A12" s="43" t="s">
        <v>30</v>
      </c>
      <c r="B12" s="17">
        <f t="shared" si="7"/>
        <v>876479.58523155586</v>
      </c>
      <c r="C12" s="17">
        <f>[3]Sheet1!C7</f>
        <v>173866.28562794125</v>
      </c>
      <c r="D12" s="17">
        <f>[3]Sheet1!D7</f>
        <v>346396.80452660145</v>
      </c>
      <c r="E12" s="17">
        <f>[3]Sheet1!E7</f>
        <v>157764.88126953942</v>
      </c>
      <c r="F12" s="17">
        <f>[3]Sheet1!F7</f>
        <v>198451.61380747386</v>
      </c>
      <c r="G12" s="17">
        <f t="shared" si="8"/>
        <v>565715.2607537054</v>
      </c>
      <c r="H12" s="17">
        <f>[3]Sheet1!G7</f>
        <v>60109.502817799163</v>
      </c>
      <c r="I12" s="17">
        <f>[3]Sheet1!H7</f>
        <v>324519.11160913127</v>
      </c>
      <c r="J12" s="17">
        <f>[3]Sheet1!I7</f>
        <v>99063.348788012387</v>
      </c>
      <c r="K12" s="17">
        <f>[3]Sheet1!J7</f>
        <v>82023.297538762505</v>
      </c>
      <c r="L12" s="8">
        <f t="shared" si="6"/>
        <v>64.544031633577632</v>
      </c>
      <c r="M12" s="8">
        <f t="shared" si="6"/>
        <v>34.572259136212459</v>
      </c>
      <c r="N12" s="8">
        <f t="shared" si="6"/>
        <v>93.68421052631561</v>
      </c>
      <c r="O12" s="8">
        <f t="shared" si="6"/>
        <v>62.791762013729681</v>
      </c>
      <c r="P12" s="8">
        <f t="shared" si="6"/>
        <v>41.331635437511082</v>
      </c>
    </row>
    <row r="13" spans="1:16" x14ac:dyDescent="0.2">
      <c r="A13" s="42" t="s">
        <v>31</v>
      </c>
      <c r="B13" s="17">
        <f t="shared" si="7"/>
        <v>1467738.8434690775</v>
      </c>
      <c r="C13" s="17">
        <f>[3]Sheet1!C8</f>
        <v>286835.08558544825</v>
      </c>
      <c r="D13" s="17">
        <f>[3]Sheet1!D8</f>
        <v>566024.23396202363</v>
      </c>
      <c r="E13" s="17">
        <f>[3]Sheet1!E8</f>
        <v>296139.51652711572</v>
      </c>
      <c r="F13" s="17">
        <f>[3]Sheet1!F8</f>
        <v>318740.00739449007</v>
      </c>
      <c r="G13" s="17">
        <f t="shared" si="8"/>
        <v>808810.85040670307</v>
      </c>
      <c r="H13" s="17">
        <f>[3]Sheet1!G8</f>
        <v>101870.86928279827</v>
      </c>
      <c r="I13" s="17">
        <f>[3]Sheet1!H8</f>
        <v>524646.22083170107</v>
      </c>
      <c r="J13" s="17">
        <f>[3]Sheet1!I8</f>
        <v>118062.26572509734</v>
      </c>
      <c r="K13" s="17">
        <f>[3]Sheet1!J8</f>
        <v>64231.494567106383</v>
      </c>
      <c r="L13" s="8">
        <f t="shared" si="6"/>
        <v>55.105910292258557</v>
      </c>
      <c r="M13" s="8">
        <f t="shared" si="6"/>
        <v>35.5154841238733</v>
      </c>
      <c r="N13" s="8">
        <f t="shared" si="6"/>
        <v>92.689709972188439</v>
      </c>
      <c r="O13" s="8">
        <f t="shared" si="6"/>
        <v>39.867109634551959</v>
      </c>
      <c r="P13" s="8">
        <f t="shared" si="6"/>
        <v>20.151688861451888</v>
      </c>
    </row>
    <row r="14" spans="1:16" x14ac:dyDescent="0.2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 x14ac:dyDescent="0.2">
      <c r="A15" s="41" t="s">
        <v>2</v>
      </c>
      <c r="B15" s="16">
        <f>+B17+B21</f>
        <v>1432109.7630154788</v>
      </c>
      <c r="C15" s="16">
        <f>+C17+C21</f>
        <v>283739.24603418878</v>
      </c>
      <c r="D15" s="16">
        <f t="shared" ref="D15:K15" si="9">+D17+D21</f>
        <v>557878.97228126216</v>
      </c>
      <c r="E15" s="16">
        <f t="shared" si="9"/>
        <v>274820.60410132434</v>
      </c>
      <c r="F15" s="16">
        <f t="shared" si="9"/>
        <v>315670.94059870375</v>
      </c>
      <c r="G15" s="16">
        <f t="shared" si="9"/>
        <v>824341.18780927872</v>
      </c>
      <c r="H15" s="16">
        <f t="shared" si="9"/>
        <v>98153.979030006216</v>
      </c>
      <c r="I15" s="16">
        <f t="shared" si="9"/>
        <v>514287.15713685023</v>
      </c>
      <c r="J15" s="16">
        <f t="shared" si="9"/>
        <v>129243.55789290351</v>
      </c>
      <c r="K15" s="16">
        <f t="shared" si="9"/>
        <v>82656.493749518733</v>
      </c>
      <c r="L15" s="7">
        <f t="shared" si="6"/>
        <v>57.561313322348248</v>
      </c>
      <c r="M15" s="7">
        <f t="shared" si="6"/>
        <v>34.593021727484</v>
      </c>
      <c r="N15" s="7">
        <f t="shared" si="6"/>
        <v>92.186151959419163</v>
      </c>
      <c r="O15" s="7">
        <f t="shared" si="6"/>
        <v>47.028336290699791</v>
      </c>
      <c r="P15" s="7">
        <f t="shared" si="6"/>
        <v>26.184384787764071</v>
      </c>
    </row>
    <row r="16" spans="1:16" x14ac:dyDescent="0.2">
      <c r="A16" s="41" t="s">
        <v>32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 x14ac:dyDescent="0.2">
      <c r="A17" s="42" t="s">
        <v>44</v>
      </c>
      <c r="B17" s="17">
        <f>+C17+D17+E17+F17</f>
        <v>693461.63052539038</v>
      </c>
      <c r="C17" s="17">
        <f t="shared" ref="C17" si="10">+C18+C19+C20</f>
        <v>138382.10887597958</v>
      </c>
      <c r="D17" s="17">
        <f t="shared" ref="D17" si="11">+D18+D19+D20</f>
        <v>270228.69486104546</v>
      </c>
      <c r="E17" s="17">
        <f t="shared" ref="E17" si="12">+E18+E19+E20</f>
        <v>127523.87257763153</v>
      </c>
      <c r="F17" s="17">
        <f t="shared" ref="F17" si="13">+F18+F19+F20</f>
        <v>157326.95421073394</v>
      </c>
      <c r="G17" s="17">
        <f>+H17+I17+J17+K17</f>
        <v>429928.89009765163</v>
      </c>
      <c r="H17" s="17">
        <f t="shared" ref="H17" si="14">+H18+H19+H20</f>
        <v>47471.534958018172</v>
      </c>
      <c r="I17" s="17">
        <f t="shared" ref="I17" si="15">+I18+I19+I20</f>
        <v>248647.05925538234</v>
      </c>
      <c r="J17" s="17">
        <f t="shared" ref="J17" si="16">+J18+J19+J20</f>
        <v>75778.217557395357</v>
      </c>
      <c r="K17" s="17">
        <f t="shared" ref="K17" si="17">+K18+K19+K20</f>
        <v>58032.078326855757</v>
      </c>
      <c r="L17" s="8">
        <f t="shared" si="6"/>
        <v>61.997502265831592</v>
      </c>
      <c r="M17" s="8">
        <f t="shared" si="6"/>
        <v>34.304676625909039</v>
      </c>
      <c r="N17" s="8">
        <f t="shared" si="6"/>
        <v>92.013566280679171</v>
      </c>
      <c r="O17" s="8">
        <f t="shared" si="6"/>
        <v>59.422770047439201</v>
      </c>
      <c r="P17" s="8">
        <f t="shared" si="6"/>
        <v>36.886291111390754</v>
      </c>
    </row>
    <row r="18" spans="1:16" x14ac:dyDescent="0.2">
      <c r="A18" s="43" t="s">
        <v>35</v>
      </c>
      <c r="B18" s="17">
        <f t="shared" ref="B18:B21" si="18">+C18+D18+E18+F18</f>
        <v>151980.03817869435</v>
      </c>
      <c r="C18" s="17">
        <f>[3]Sheet1!C10</f>
        <v>32799.815618869114</v>
      </c>
      <c r="D18" s="17">
        <f>[3]Sheet1!D10</f>
        <v>59744.730146751965</v>
      </c>
      <c r="E18" s="17">
        <f>[3]Sheet1!E10</f>
        <v>25213.183219281509</v>
      </c>
      <c r="F18" s="17">
        <f>[3]Sheet1!F10</f>
        <v>34222.309193791756</v>
      </c>
      <c r="G18" s="17">
        <f t="shared" ref="G18:G21" si="19">+H18+I18+J18+K18</f>
        <v>103450.32984002812</v>
      </c>
      <c r="H18" s="17">
        <f>[3]Sheet1!G10</f>
        <v>11400.564448293258</v>
      </c>
      <c r="I18" s="17">
        <f>[3]Sheet1!H10</f>
        <v>56734.816205611256</v>
      </c>
      <c r="J18" s="17">
        <f>[3]Sheet1!I10</f>
        <v>18409.953078346985</v>
      </c>
      <c r="K18" s="17">
        <f>[3]Sheet1!J10</f>
        <v>16904.99610777662</v>
      </c>
      <c r="L18" s="8">
        <f t="shared" si="6"/>
        <v>68.06836679327175</v>
      </c>
      <c r="M18" s="8">
        <f t="shared" si="6"/>
        <v>34.758013827781184</v>
      </c>
      <c r="N18" s="8">
        <f t="shared" si="6"/>
        <v>94.96204278812975</v>
      </c>
      <c r="O18" s="8">
        <f t="shared" si="6"/>
        <v>73.017170891250942</v>
      </c>
      <c r="P18" s="8">
        <f t="shared" si="6"/>
        <v>49.397590361445694</v>
      </c>
    </row>
    <row r="19" spans="1:16" x14ac:dyDescent="0.2">
      <c r="A19" s="43" t="s">
        <v>29</v>
      </c>
      <c r="B19" s="17">
        <f t="shared" si="18"/>
        <v>102952.98530296789</v>
      </c>
      <c r="C19" s="17">
        <f>[3]Sheet1!C11</f>
        <v>22475.941613522777</v>
      </c>
      <c r="D19" s="17">
        <f>[3]Sheet1!D11</f>
        <v>35895.643016468603</v>
      </c>
      <c r="E19" s="17">
        <f>[3]Sheet1!E11</f>
        <v>18771.116072832217</v>
      </c>
      <c r="F19" s="17">
        <f>[3]Sheet1!F11</f>
        <v>25810.284600144289</v>
      </c>
      <c r="G19" s="17">
        <f t="shared" si="19"/>
        <v>54090.452894082293</v>
      </c>
      <c r="H19" s="17">
        <f>[3]Sheet1!G11</f>
        <v>4445.7906488286817</v>
      </c>
      <c r="I19" s="17">
        <f>[3]Sheet1!H11</f>
        <v>31367.522911180145</v>
      </c>
      <c r="J19" s="17">
        <f>[3]Sheet1!I11</f>
        <v>10147.105508669167</v>
      </c>
      <c r="K19" s="17">
        <f>[3]Sheet1!J11</f>
        <v>8130.033825404299</v>
      </c>
      <c r="L19" s="8">
        <f t="shared" si="6"/>
        <v>52.53898440623751</v>
      </c>
      <c r="M19" s="8">
        <f t="shared" si="6"/>
        <v>19.780219780219781</v>
      </c>
      <c r="N19" s="8">
        <f t="shared" si="6"/>
        <v>87.385321100917466</v>
      </c>
      <c r="O19" s="8">
        <f t="shared" si="6"/>
        <v>54.057017543859629</v>
      </c>
      <c r="P19" s="8">
        <f t="shared" si="6"/>
        <v>31.49920255183412</v>
      </c>
    </row>
    <row r="20" spans="1:16" x14ac:dyDescent="0.2">
      <c r="A20" s="43" t="s">
        <v>30</v>
      </c>
      <c r="B20" s="17">
        <f t="shared" si="18"/>
        <v>438528.60704372823</v>
      </c>
      <c r="C20" s="17">
        <f>[3]Sheet1!C12</f>
        <v>83106.351643587695</v>
      </c>
      <c r="D20" s="17">
        <f>[3]Sheet1!D12</f>
        <v>174588.32169782487</v>
      </c>
      <c r="E20" s="17">
        <f>[3]Sheet1!E12</f>
        <v>83539.573285517792</v>
      </c>
      <c r="F20" s="17">
        <f>[3]Sheet1!F12</f>
        <v>97294.360416797892</v>
      </c>
      <c r="G20" s="17">
        <f t="shared" si="19"/>
        <v>272388.1073635412</v>
      </c>
      <c r="H20" s="17">
        <f>[3]Sheet1!G12</f>
        <v>31625.179860896231</v>
      </c>
      <c r="I20" s="17">
        <f>[3]Sheet1!H12</f>
        <v>160544.72013859093</v>
      </c>
      <c r="J20" s="17">
        <f>[3]Sheet1!I12</f>
        <v>47221.158970379205</v>
      </c>
      <c r="K20" s="17">
        <f>[3]Sheet1!J12</f>
        <v>32997.048393674842</v>
      </c>
      <c r="L20" s="8">
        <f t="shared" si="6"/>
        <v>62.114102247468615</v>
      </c>
      <c r="M20" s="8">
        <f t="shared" si="6"/>
        <v>38.053866203301631</v>
      </c>
      <c r="N20" s="8">
        <f t="shared" si="6"/>
        <v>91.956162117452266</v>
      </c>
      <c r="O20" s="8">
        <f t="shared" si="6"/>
        <v>56.525496974935287</v>
      </c>
      <c r="P20" s="8">
        <f t="shared" si="6"/>
        <v>33.914656771799791</v>
      </c>
    </row>
    <row r="21" spans="1:16" x14ac:dyDescent="0.2">
      <c r="A21" s="42" t="s">
        <v>31</v>
      </c>
      <c r="B21" s="17">
        <f t="shared" si="18"/>
        <v>738648.13249008846</v>
      </c>
      <c r="C21" s="17">
        <f>[3]Sheet1!C13</f>
        <v>145357.13715820917</v>
      </c>
      <c r="D21" s="17">
        <f>[3]Sheet1!D13</f>
        <v>287650.27742021671</v>
      </c>
      <c r="E21" s="17">
        <f>[3]Sheet1!E13</f>
        <v>147296.73152369278</v>
      </c>
      <c r="F21" s="17">
        <f>[3]Sheet1!F13</f>
        <v>158343.98638796981</v>
      </c>
      <c r="G21" s="17">
        <f t="shared" si="19"/>
        <v>394412.29771162709</v>
      </c>
      <c r="H21" s="17">
        <f>[3]Sheet1!G13</f>
        <v>50682.444071988051</v>
      </c>
      <c r="I21" s="17">
        <f>[3]Sheet1!H13</f>
        <v>265640.0978814679</v>
      </c>
      <c r="J21" s="17">
        <f>[3]Sheet1!I13</f>
        <v>53465.340335508161</v>
      </c>
      <c r="K21" s="17">
        <f>[3]Sheet1!J13</f>
        <v>24624.41542266298</v>
      </c>
      <c r="L21" s="8">
        <f t="shared" si="6"/>
        <v>53.396506450508021</v>
      </c>
      <c r="M21" s="8">
        <f t="shared" si="6"/>
        <v>34.867530458325149</v>
      </c>
      <c r="N21" s="8">
        <f t="shared" si="6"/>
        <v>92.348284960422617</v>
      </c>
      <c r="O21" s="8">
        <f t="shared" si="6"/>
        <v>36.297709923664009</v>
      </c>
      <c r="P21" s="8">
        <f t="shared" si="6"/>
        <v>15.55121604828677</v>
      </c>
    </row>
    <row r="22" spans="1:16" x14ac:dyDescent="0.2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 x14ac:dyDescent="0.2">
      <c r="A23" s="41" t="s">
        <v>3</v>
      </c>
      <c r="B23" s="16">
        <f>+B25+B29</f>
        <v>1430463.6875590351</v>
      </c>
      <c r="C23" s="16">
        <f>+C25+C29</f>
        <v>286935.5922393247</v>
      </c>
      <c r="D23" s="16">
        <f t="shared" ref="D23:K23" si="20">+D25+D29</f>
        <v>543697.43797765835</v>
      </c>
      <c r="E23" s="16">
        <f t="shared" si="20"/>
        <v>276222.12550655683</v>
      </c>
      <c r="F23" s="16">
        <f t="shared" si="20"/>
        <v>323608.53183549509</v>
      </c>
      <c r="G23" s="16">
        <f t="shared" si="20"/>
        <v>887142.63948224019</v>
      </c>
      <c r="H23" s="16">
        <f t="shared" si="20"/>
        <v>99246.051470301289</v>
      </c>
      <c r="I23" s="16">
        <f t="shared" si="20"/>
        <v>510543.89480373386</v>
      </c>
      <c r="J23" s="16">
        <f t="shared" si="20"/>
        <v>157646.7374620426</v>
      </c>
      <c r="K23" s="16">
        <f t="shared" si="20"/>
        <v>119705.95574616248</v>
      </c>
      <c r="L23" s="7">
        <f t="shared" si="6"/>
        <v>62.017837097009696</v>
      </c>
      <c r="M23" s="7">
        <f t="shared" si="6"/>
        <v>34.588267943951344</v>
      </c>
      <c r="N23" s="7">
        <f t="shared" si="6"/>
        <v>93.902207209722619</v>
      </c>
      <c r="O23" s="7">
        <f t="shared" si="6"/>
        <v>57.072451083684264</v>
      </c>
      <c r="P23" s="7">
        <f t="shared" si="6"/>
        <v>36.990976432912611</v>
      </c>
    </row>
    <row r="24" spans="1:16" x14ac:dyDescent="0.2">
      <c r="A24" s="41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 x14ac:dyDescent="0.2">
      <c r="A25" s="42" t="s">
        <v>44</v>
      </c>
      <c r="B25" s="17">
        <f>+C25+D25+E25+F25</f>
        <v>701372.9765800254</v>
      </c>
      <c r="C25" s="17">
        <f t="shared" ref="C25" si="21">+C26+C27+C28</f>
        <v>145457.64381208312</v>
      </c>
      <c r="D25" s="17">
        <f t="shared" ref="D25" si="22">+D26+D27+D28</f>
        <v>265323.48143584142</v>
      </c>
      <c r="E25" s="17">
        <f t="shared" ref="E25" si="23">+E26+E27+E28</f>
        <v>127379.34050313057</v>
      </c>
      <c r="F25" s="17">
        <f t="shared" ref="F25" si="24">+F26+F27+F28</f>
        <v>163212.51082897023</v>
      </c>
      <c r="G25" s="17">
        <f>+H25+I25+J25+K25</f>
        <v>472744.08678714978</v>
      </c>
      <c r="H25" s="17">
        <f t="shared" ref="H25" si="25">+H26+H27+H28</f>
        <v>48057.62625949143</v>
      </c>
      <c r="I25" s="17">
        <f t="shared" ref="I25" si="26">+I26+I27+I28</f>
        <v>251537.77185348529</v>
      </c>
      <c r="J25" s="17">
        <f t="shared" ref="J25" si="27">+J26+J27+J28</f>
        <v>93049.812072453773</v>
      </c>
      <c r="K25" s="17">
        <f t="shared" ref="K25" si="28">+K26+K27+K28</f>
        <v>80098.876601719312</v>
      </c>
      <c r="L25" s="8">
        <f t="shared" si="6"/>
        <v>67.402666280686191</v>
      </c>
      <c r="M25" s="8">
        <f t="shared" si="6"/>
        <v>33.03891428461273</v>
      </c>
      <c r="N25" s="8">
        <f t="shared" si="6"/>
        <v>94.804187888779197</v>
      </c>
      <c r="O25" s="8">
        <f t="shared" si="6"/>
        <v>73.049374965296593</v>
      </c>
      <c r="P25" s="8">
        <f t="shared" si="6"/>
        <v>49.076431821856239</v>
      </c>
    </row>
    <row r="26" spans="1:16" x14ac:dyDescent="0.2">
      <c r="A26" s="43" t="s">
        <v>35</v>
      </c>
      <c r="B26" s="17">
        <f t="shared" ref="B26:B29" si="29">+C26+D26+E26+F26</f>
        <v>157546.31738491348</v>
      </c>
      <c r="C26" s="17">
        <f>[3]Sheet1!C15</f>
        <v>31727.79147544911</v>
      </c>
      <c r="D26" s="17">
        <f>[3]Sheet1!D15</f>
        <v>56425.578471932444</v>
      </c>
      <c r="E26" s="17">
        <f>[3]Sheet1!E15</f>
        <v>31727.791475449114</v>
      </c>
      <c r="F26" s="17">
        <f>[3]Sheet1!F15</f>
        <v>37665.155962082827</v>
      </c>
      <c r="G26" s="17">
        <f t="shared" ref="G26:G29" si="30">+H26+I26+J26+K26</f>
        <v>114335.49806552338</v>
      </c>
      <c r="H26" s="17">
        <f>[3]Sheet1!G15</f>
        <v>12348.893498241699</v>
      </c>
      <c r="I26" s="17">
        <f>[3]Sheet1!H15</f>
        <v>54384.609429652097</v>
      </c>
      <c r="J26" s="17">
        <f>[3]Sheet1!I15</f>
        <v>26408.902456173018</v>
      </c>
      <c r="K26" s="17">
        <f>[3]Sheet1!J15</f>
        <v>21193.092681456557</v>
      </c>
      <c r="L26" s="8">
        <f t="shared" si="6"/>
        <v>72.572624967286018</v>
      </c>
      <c r="M26" s="8">
        <f t="shared" si="6"/>
        <v>38.921377517868663</v>
      </c>
      <c r="N26" s="8">
        <f t="shared" si="6"/>
        <v>96.382900986481545</v>
      </c>
      <c r="O26" s="8">
        <f t="shared" si="6"/>
        <v>83.235867446393684</v>
      </c>
      <c r="P26" s="8">
        <f t="shared" si="6"/>
        <v>56.267104542966585</v>
      </c>
    </row>
    <row r="27" spans="1:16" x14ac:dyDescent="0.2">
      <c r="A27" s="43" t="s">
        <v>29</v>
      </c>
      <c r="B27" s="17">
        <f t="shared" si="29"/>
        <v>105875.68100729046</v>
      </c>
      <c r="C27" s="17">
        <f>[3]Sheet1!C16</f>
        <v>22969.918352281526</v>
      </c>
      <c r="D27" s="17">
        <f>[3]Sheet1!D16</f>
        <v>37089.420135135573</v>
      </c>
      <c r="E27" s="17">
        <f>[3]Sheet1!E16</f>
        <v>21426.241043660455</v>
      </c>
      <c r="F27" s="17">
        <f>[3]Sheet1!F16</f>
        <v>24390.101476212909</v>
      </c>
      <c r="G27" s="17">
        <f t="shared" si="30"/>
        <v>65081.435331464323</v>
      </c>
      <c r="H27" s="17">
        <f>[3]Sheet1!G16</f>
        <v>7224.4098043466092</v>
      </c>
      <c r="I27" s="17">
        <f>[3]Sheet1!H16</f>
        <v>33178.770953295527</v>
      </c>
      <c r="J27" s="17">
        <f>[3]Sheet1!I16</f>
        <v>14798.719798647331</v>
      </c>
      <c r="K27" s="17">
        <f>[3]Sheet1!J16</f>
        <v>9879.5347751748523</v>
      </c>
      <c r="L27" s="8">
        <f t="shared" si="6"/>
        <v>61.469673405909809</v>
      </c>
      <c r="M27" s="8">
        <f t="shared" si="6"/>
        <v>31.451612903225808</v>
      </c>
      <c r="N27" s="8">
        <f t="shared" si="6"/>
        <v>89.456159822419522</v>
      </c>
      <c r="O27" s="8">
        <f t="shared" si="6"/>
        <v>69.06820365033623</v>
      </c>
      <c r="P27" s="8">
        <f t="shared" si="6"/>
        <v>40.50632911392406</v>
      </c>
    </row>
    <row r="28" spans="1:16" x14ac:dyDescent="0.2">
      <c r="A28" s="43" t="s">
        <v>30</v>
      </c>
      <c r="B28" s="17">
        <f t="shared" si="29"/>
        <v>437950.97818782146</v>
      </c>
      <c r="C28" s="17">
        <f>[3]Sheet1!C17</f>
        <v>90759.933984352479</v>
      </c>
      <c r="D28" s="17">
        <f>[3]Sheet1!D17</f>
        <v>171808.48282877341</v>
      </c>
      <c r="E28" s="17">
        <f>[3]Sheet1!E17</f>
        <v>74225.307984021012</v>
      </c>
      <c r="F28" s="17">
        <f>[3]Sheet1!F17</f>
        <v>101157.25339067451</v>
      </c>
      <c r="G28" s="17">
        <f t="shared" si="30"/>
        <v>293327.1533901621</v>
      </c>
      <c r="H28" s="17">
        <f>[3]Sheet1!G17</f>
        <v>28484.322956903125</v>
      </c>
      <c r="I28" s="17">
        <f>[3]Sheet1!H17</f>
        <v>163974.39147053767</v>
      </c>
      <c r="J28" s="17">
        <f>[3]Sheet1!I17</f>
        <v>51842.189817633422</v>
      </c>
      <c r="K28" s="17">
        <f>[3]Sheet1!J17</f>
        <v>49026.249145087902</v>
      </c>
      <c r="L28" s="8">
        <f t="shared" si="6"/>
        <v>66.977165938504797</v>
      </c>
      <c r="M28" s="8">
        <f t="shared" si="6"/>
        <v>31.384248210024019</v>
      </c>
      <c r="N28" s="8">
        <f t="shared" si="6"/>
        <v>95.440218533305313</v>
      </c>
      <c r="O28" s="8">
        <f t="shared" si="6"/>
        <v>69.844357976653797</v>
      </c>
      <c r="P28" s="8">
        <f t="shared" si="6"/>
        <v>48.465381870092905</v>
      </c>
    </row>
    <row r="29" spans="1:16" x14ac:dyDescent="0.2">
      <c r="A29" s="61" t="s">
        <v>31</v>
      </c>
      <c r="B29" s="18">
        <f t="shared" si="29"/>
        <v>729090.71097900975</v>
      </c>
      <c r="C29" s="18">
        <f>[3]Sheet1!C18</f>
        <v>141477.94842724162</v>
      </c>
      <c r="D29" s="18">
        <f>[3]Sheet1!D18</f>
        <v>278373.95654181694</v>
      </c>
      <c r="E29" s="18">
        <f>[3]Sheet1!E18</f>
        <v>148842.78500342622</v>
      </c>
      <c r="F29" s="18">
        <f>[3]Sheet1!F18</f>
        <v>160396.02100652485</v>
      </c>
      <c r="G29" s="18">
        <f t="shared" si="30"/>
        <v>414398.55269509042</v>
      </c>
      <c r="H29" s="18">
        <f>[3]Sheet1!G18</f>
        <v>51188.425210809859</v>
      </c>
      <c r="I29" s="18">
        <f>[3]Sheet1!H18</f>
        <v>259006.12295024857</v>
      </c>
      <c r="J29" s="18">
        <f>[3]Sheet1!I18</f>
        <v>64596.925389588832</v>
      </c>
      <c r="K29" s="18">
        <f>[3]Sheet1!J18</f>
        <v>39607.07914444316</v>
      </c>
      <c r="L29" s="13">
        <f t="shared" si="6"/>
        <v>56.837722172957541</v>
      </c>
      <c r="M29" s="13">
        <f t="shared" si="6"/>
        <v>36.181204053248422</v>
      </c>
      <c r="N29" s="13">
        <f t="shared" si="6"/>
        <v>93.042512369989254</v>
      </c>
      <c r="O29" s="13">
        <f t="shared" si="6"/>
        <v>43.399433427761963</v>
      </c>
      <c r="P29" s="13">
        <f t="shared" si="6"/>
        <v>24.693305292674285</v>
      </c>
    </row>
    <row r="30" spans="1:16" x14ac:dyDescent="0.2">
      <c r="A30" s="1" t="str">
        <f>Cuadro01!A40</f>
        <v>Fuente: Instituto Nacional de Estadística (INE). LIV Encuesta Permanente de Hogares de Propósitos Múltiples, Junio 2016.</v>
      </c>
    </row>
  </sheetData>
  <mergeCells count="5">
    <mergeCell ref="A1:P1"/>
    <mergeCell ref="A3:A4"/>
    <mergeCell ref="B3:F3"/>
    <mergeCell ref="G3:K3"/>
    <mergeCell ref="M3:P3"/>
  </mergeCells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V32"/>
  <sheetViews>
    <sheetView workbookViewId="0">
      <selection activeCell="G43" sqref="G43"/>
    </sheetView>
  </sheetViews>
  <sheetFormatPr baseColWidth="10" defaultRowHeight="12.75" x14ac:dyDescent="0.2"/>
  <cols>
    <col min="1" max="1" width="15.7109375" customWidth="1"/>
    <col min="2" max="2" width="7.85546875" bestFit="1" customWidth="1"/>
    <col min="3" max="3" width="8.42578125" bestFit="1" customWidth="1"/>
    <col min="4" max="4" width="5.85546875" customWidth="1"/>
    <col min="5" max="5" width="9.42578125" bestFit="1" customWidth="1"/>
    <col min="6" max="6" width="6.85546875" customWidth="1"/>
    <col min="7" max="7" width="6.5703125" bestFit="1" customWidth="1"/>
    <col min="8" max="8" width="7.7109375" bestFit="1" customWidth="1"/>
    <col min="9" max="9" width="6.85546875" customWidth="1"/>
    <col min="10" max="10" width="6.5703125" bestFit="1" customWidth="1"/>
    <col min="11" max="11" width="7.7109375" bestFit="1" customWidth="1"/>
    <col min="12" max="12" width="7" customWidth="1"/>
    <col min="13" max="13" width="6.5703125" bestFit="1" customWidth="1"/>
    <col min="14" max="14" width="7.7109375" bestFit="1" customWidth="1"/>
    <col min="15" max="15" width="7.5703125" bestFit="1" customWidth="1"/>
    <col min="16" max="16" width="5.5703125" bestFit="1" customWidth="1"/>
    <col min="17" max="17" width="7.7109375" bestFit="1" customWidth="1"/>
    <col min="18" max="18" width="6.42578125" customWidth="1"/>
    <col min="19" max="19" width="5.28515625" customWidth="1"/>
    <col min="20" max="20" width="7.7109375" bestFit="1" customWidth="1"/>
    <col min="21" max="21" width="6" customWidth="1"/>
    <col min="22" max="22" width="4.42578125" customWidth="1"/>
  </cols>
  <sheetData>
    <row r="1" spans="1:22" x14ac:dyDescent="0.2">
      <c r="A1" s="77" t="s">
        <v>87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73" t="s">
        <v>8</v>
      </c>
      <c r="B3" s="73" t="s">
        <v>1</v>
      </c>
      <c r="C3" s="73"/>
      <c r="D3" s="73"/>
      <c r="E3" s="72" t="s">
        <v>16</v>
      </c>
      <c r="F3" s="72"/>
      <c r="G3" s="72"/>
      <c r="H3" s="72" t="s">
        <v>17</v>
      </c>
      <c r="I3" s="72"/>
      <c r="J3" s="72"/>
      <c r="K3" s="72" t="s">
        <v>18</v>
      </c>
      <c r="L3" s="72"/>
      <c r="M3" s="72"/>
      <c r="N3" s="72" t="s">
        <v>19</v>
      </c>
      <c r="O3" s="72"/>
      <c r="P3" s="72"/>
      <c r="Q3" s="72" t="s">
        <v>20</v>
      </c>
      <c r="R3" s="72"/>
      <c r="S3" s="72"/>
      <c r="T3" s="72" t="s">
        <v>21</v>
      </c>
      <c r="U3" s="72"/>
      <c r="V3" s="72"/>
    </row>
    <row r="4" spans="1:22" x14ac:dyDescent="0.2">
      <c r="A4" s="73"/>
      <c r="B4" s="73"/>
      <c r="C4" s="73"/>
      <c r="D4" s="73"/>
      <c r="E4" s="72" t="s">
        <v>22</v>
      </c>
      <c r="F4" s="72"/>
      <c r="G4" s="72"/>
      <c r="H4" s="72" t="s">
        <v>23</v>
      </c>
      <c r="I4" s="72"/>
      <c r="J4" s="72"/>
      <c r="K4" s="72" t="s">
        <v>24</v>
      </c>
      <c r="L4" s="72"/>
      <c r="M4" s="72"/>
      <c r="N4" s="72" t="s">
        <v>25</v>
      </c>
      <c r="O4" s="72"/>
      <c r="P4" s="72"/>
      <c r="Q4" s="72" t="s">
        <v>26</v>
      </c>
      <c r="R4" s="72"/>
      <c r="S4" s="72"/>
      <c r="T4" s="72" t="s">
        <v>27</v>
      </c>
      <c r="U4" s="72"/>
      <c r="V4" s="72"/>
    </row>
    <row r="5" spans="1:22" x14ac:dyDescent="0.2">
      <c r="A5" s="73"/>
      <c r="B5" s="5" t="s">
        <v>33</v>
      </c>
      <c r="C5" s="5" t="s">
        <v>34</v>
      </c>
      <c r="D5" s="5" t="s">
        <v>28</v>
      </c>
      <c r="E5" s="5" t="s">
        <v>33</v>
      </c>
      <c r="F5" s="5" t="s">
        <v>34</v>
      </c>
      <c r="G5" s="5" t="s">
        <v>28</v>
      </c>
      <c r="H5" s="5" t="s">
        <v>33</v>
      </c>
      <c r="I5" s="5" t="s">
        <v>34</v>
      </c>
      <c r="J5" s="5" t="s">
        <v>28</v>
      </c>
      <c r="K5" s="5" t="s">
        <v>33</v>
      </c>
      <c r="L5" s="5" t="s">
        <v>34</v>
      </c>
      <c r="M5" s="5" t="s">
        <v>28</v>
      </c>
      <c r="N5" s="5" t="s">
        <v>33</v>
      </c>
      <c r="O5" s="5" t="s">
        <v>34</v>
      </c>
      <c r="P5" s="5" t="s">
        <v>28</v>
      </c>
      <c r="Q5" s="5" t="s">
        <v>33</v>
      </c>
      <c r="R5" s="5" t="s">
        <v>34</v>
      </c>
      <c r="S5" s="5" t="s">
        <v>28</v>
      </c>
      <c r="T5" s="5" t="s">
        <v>33</v>
      </c>
      <c r="U5" s="5" t="s">
        <v>34</v>
      </c>
      <c r="V5" s="5" t="s">
        <v>28</v>
      </c>
    </row>
    <row r="6" spans="1:22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2">
      <c r="A7" s="45" t="s">
        <v>64</v>
      </c>
      <c r="B7" s="3">
        <f>+E7+H7+K7+N7+Q7+T7</f>
        <v>1087620.3878515232</v>
      </c>
      <c r="C7" s="3">
        <f>+F7+I7+L7+O7+R7+U7</f>
        <v>31043.825276470481</v>
      </c>
      <c r="D7" s="19">
        <f>+C7/B7*100</f>
        <v>2.8542886491668482</v>
      </c>
      <c r="E7" s="3">
        <f>[1]Sheet!C65</f>
        <v>176850.69356079851</v>
      </c>
      <c r="F7" s="3">
        <f>[1]Sheet!D65</f>
        <v>8826.9573512977859</v>
      </c>
      <c r="G7" s="19">
        <f>+F7/E7*100</f>
        <v>4.9911918203833432</v>
      </c>
      <c r="H7" s="3">
        <f>[1]Sheet!F65</f>
        <v>192651.48094786107</v>
      </c>
      <c r="I7" s="3">
        <f>[1]Sheet!G65</f>
        <v>6043.6009499923948</v>
      </c>
      <c r="J7" s="19">
        <f>+I7/H7*100</f>
        <v>3.1370643611237155</v>
      </c>
      <c r="K7" s="3">
        <f>[1]Sheet!I65</f>
        <v>180970.68522149141</v>
      </c>
      <c r="L7" s="3">
        <f>[1]Sheet!J65</f>
        <v>8087.3913767311715</v>
      </c>
      <c r="M7" s="19">
        <f>+L7/K7*100</f>
        <v>4.4688958141662285</v>
      </c>
      <c r="N7" s="3">
        <f>[1]Sheet!L65</f>
        <v>191222.89026047717</v>
      </c>
      <c r="O7" s="3">
        <f>[1]Sheet!M65</f>
        <v>2862.8677412473858</v>
      </c>
      <c r="P7" s="19">
        <f>+O7/N7*100</f>
        <v>1.4971365286591405</v>
      </c>
      <c r="Q7" s="3">
        <f>[1]Sheet!O65</f>
        <v>177093.99020390108</v>
      </c>
      <c r="R7" s="3">
        <f>[1]Sheet!P65</f>
        <v>2394.8931076358299</v>
      </c>
      <c r="S7" s="19">
        <f>+R7/Q7*100</f>
        <v>1.3523288423725823</v>
      </c>
      <c r="T7" s="3">
        <f>[1]Sheet!R65</f>
        <v>168830.64765699394</v>
      </c>
      <c r="U7" s="3">
        <f>[1]Sheet!S65</f>
        <v>2828.1147495659147</v>
      </c>
      <c r="V7" s="19">
        <f>+U7/T7*100</f>
        <v>1.6751192919141524</v>
      </c>
    </row>
    <row r="8" spans="1:22" x14ac:dyDescent="0.2">
      <c r="A8" s="45"/>
      <c r="B8" s="9"/>
      <c r="C8" s="9"/>
      <c r="D8" s="20"/>
      <c r="E8" s="9"/>
      <c r="F8" s="9"/>
      <c r="G8" s="20"/>
      <c r="H8" s="9"/>
      <c r="I8" s="9"/>
      <c r="J8" s="20"/>
      <c r="K8" s="9"/>
      <c r="L8" s="9"/>
      <c r="M8" s="20"/>
      <c r="N8" s="9"/>
      <c r="O8" s="9"/>
      <c r="P8" s="20"/>
      <c r="Q8" s="9"/>
      <c r="R8" s="9"/>
      <c r="S8" s="20"/>
      <c r="T8" s="9"/>
      <c r="U8" s="9"/>
      <c r="V8" s="20"/>
    </row>
    <row r="9" spans="1:22" x14ac:dyDescent="0.2">
      <c r="A9" s="45" t="s">
        <v>32</v>
      </c>
      <c r="B9" s="9"/>
      <c r="C9" s="9"/>
      <c r="D9" s="20"/>
      <c r="E9" s="9"/>
      <c r="F9" s="9"/>
      <c r="G9" s="20"/>
      <c r="H9" s="9"/>
      <c r="I9" s="9"/>
      <c r="J9" s="20"/>
      <c r="K9" s="9"/>
      <c r="L9" s="9"/>
      <c r="M9" s="20"/>
      <c r="N9" s="9"/>
      <c r="O9" s="9"/>
      <c r="P9" s="20"/>
      <c r="Q9" s="9"/>
      <c r="R9" s="9"/>
      <c r="S9" s="20"/>
      <c r="T9" s="9"/>
      <c r="U9" s="9"/>
      <c r="V9" s="20"/>
    </row>
    <row r="10" spans="1:22" x14ac:dyDescent="0.2">
      <c r="A10" s="46" t="s">
        <v>44</v>
      </c>
      <c r="B10" s="17">
        <f t="shared" ref="B10:B30" si="0">+E10+H10+K10+N10+Q10+T10</f>
        <v>517998.06579119735</v>
      </c>
      <c r="C10" s="17">
        <f t="shared" ref="C10:C30" si="1">+F10+I10+L10+O10+R10+U10</f>
        <v>15611.400542404306</v>
      </c>
      <c r="D10" s="20">
        <f t="shared" ref="D10:D30" si="2">+C10/B10*100</f>
        <v>3.0137951419874973</v>
      </c>
      <c r="E10" s="23">
        <f>[1]Sheet!C66</f>
        <v>82653.87155013172</v>
      </c>
      <c r="F10" s="17">
        <f>[1]Sheet!D66</f>
        <v>5200.7591897412531</v>
      </c>
      <c r="G10" s="20">
        <f t="shared" ref="G10:G30" si="3">+F10/E10*100</f>
        <v>6.2922148620550189</v>
      </c>
      <c r="H10" s="23">
        <f>[1]Sheet!F66</f>
        <v>97442.696659550711</v>
      </c>
      <c r="I10" s="17">
        <f>[1]Sheet!G66</f>
        <v>1742.7612700067389</v>
      </c>
      <c r="J10" s="20">
        <f t="shared" ref="J10:J30" si="4">+I10/H10*100</f>
        <v>1.7884986045651732</v>
      </c>
      <c r="K10" s="23">
        <f>[1]Sheet!I66</f>
        <v>85902.451249520207</v>
      </c>
      <c r="L10" s="17">
        <f>[1]Sheet!J66</f>
        <v>4264.4227722994783</v>
      </c>
      <c r="M10" s="20">
        <f t="shared" ref="M10:M30" si="5">+L10/K10*100</f>
        <v>4.9642620324216837</v>
      </c>
      <c r="N10" s="23">
        <f>[1]Sheet!L66</f>
        <v>89436.351167482717</v>
      </c>
      <c r="O10" s="17">
        <f>[1]Sheet!M66</f>
        <v>979.49350229941865</v>
      </c>
      <c r="P10" s="20">
        <f t="shared" ref="P10:P30" si="6">+O10/N10*100</f>
        <v>1.0951849997381635</v>
      </c>
      <c r="Q10" s="23">
        <f>[1]Sheet!O66</f>
        <v>83487.479521859801</v>
      </c>
      <c r="R10" s="17">
        <f>[1]Sheet!P66</f>
        <v>1495.3710830636664</v>
      </c>
      <c r="S10" s="20">
        <f t="shared" ref="S10:S30" si="7">+R10/Q10*100</f>
        <v>1.7911321453561531</v>
      </c>
      <c r="T10" s="23">
        <f>[1]Sheet!R66</f>
        <v>79075.215642652154</v>
      </c>
      <c r="U10" s="17">
        <f>[1]Sheet!S66</f>
        <v>1928.5927249937513</v>
      </c>
      <c r="V10" s="20">
        <f t="shared" ref="V10:V30" si="8">+U10/T10*100</f>
        <v>2.4389345123119628</v>
      </c>
    </row>
    <row r="11" spans="1:22" x14ac:dyDescent="0.2">
      <c r="A11" s="47" t="s">
        <v>35</v>
      </c>
      <c r="B11" s="17">
        <f t="shared" si="0"/>
        <v>111655.43770697346</v>
      </c>
      <c r="C11" s="17">
        <f t="shared" si="1"/>
        <v>3133.6090346122523</v>
      </c>
      <c r="D11" s="20">
        <f t="shared" si="2"/>
        <v>2.8064992614475615</v>
      </c>
      <c r="E11" s="17">
        <f>[1]Sheet!C67</f>
        <v>17956.40440228469</v>
      </c>
      <c r="F11" s="23">
        <f>[1]Sheet!D67</f>
        <v>618.47546735768128</v>
      </c>
      <c r="G11" s="20">
        <f t="shared" si="3"/>
        <v>3.4443168771526964</v>
      </c>
      <c r="H11" s="17">
        <f>[1]Sheet!F67</f>
        <v>21048.781739073107</v>
      </c>
      <c r="I11" s="23">
        <f>[1]Sheet!G67</f>
        <v>659.70716518152676</v>
      </c>
      <c r="J11" s="20">
        <f t="shared" si="4"/>
        <v>3.1341821743388807</v>
      </c>
      <c r="K11" s="17">
        <f>[1]Sheet!I67</f>
        <v>18945.965150056982</v>
      </c>
      <c r="L11" s="23">
        <f>[1]Sheet!J67</f>
        <v>412.31697823845423</v>
      </c>
      <c r="M11" s="20">
        <f t="shared" si="5"/>
        <v>2.176278563656147</v>
      </c>
      <c r="N11" s="17">
        <f>[1]Sheet!L67</f>
        <v>20100.452689124657</v>
      </c>
      <c r="O11" s="23">
        <f>[1]Sheet!M67</f>
        <v>618.47546735768128</v>
      </c>
      <c r="P11" s="20">
        <f t="shared" si="6"/>
        <v>3.0769230769230749</v>
      </c>
      <c r="Q11" s="17">
        <f>[1]Sheet!O67</f>
        <v>17791.477610989299</v>
      </c>
      <c r="R11" s="23">
        <f>[1]Sheet!P67</f>
        <v>412.31697823845423</v>
      </c>
      <c r="S11" s="20">
        <f t="shared" si="7"/>
        <v>2.3174971031286211</v>
      </c>
      <c r="T11" s="17">
        <f>[1]Sheet!R67</f>
        <v>15812.356115444716</v>
      </c>
      <c r="U11" s="23">
        <f>[1]Sheet!S67</f>
        <v>412.31697823845423</v>
      </c>
      <c r="V11" s="20">
        <f t="shared" si="8"/>
        <v>2.6075619295958283</v>
      </c>
    </row>
    <row r="12" spans="1:22" x14ac:dyDescent="0.2">
      <c r="A12" s="47" t="s">
        <v>29</v>
      </c>
      <c r="B12" s="17">
        <f t="shared" si="0"/>
        <v>71317.891658293462</v>
      </c>
      <c r="C12" s="17">
        <f t="shared" si="1"/>
        <v>1358.4360315865415</v>
      </c>
      <c r="D12" s="20">
        <f t="shared" si="2"/>
        <v>1.904761904761904</v>
      </c>
      <c r="E12" s="17">
        <f>[1]Sheet!C68</f>
        <v>14407.654880463328</v>
      </c>
      <c r="F12" s="17">
        <f>[1]Sheet!D68</f>
        <v>1152.6123904370654</v>
      </c>
      <c r="G12" s="20">
        <f t="shared" si="3"/>
        <v>7.9999999999999947</v>
      </c>
      <c r="H12" s="17">
        <f>[1]Sheet!F68</f>
        <v>10147.105508669172</v>
      </c>
      <c r="I12" s="17">
        <f>[1]Sheet!G68</f>
        <v>0</v>
      </c>
      <c r="J12" s="20">
        <f t="shared" si="4"/>
        <v>0</v>
      </c>
      <c r="K12" s="17">
        <f>[1]Sheet!I68</f>
        <v>9879.5347751748523</v>
      </c>
      <c r="L12" s="17">
        <f>[1]Sheet!J68</f>
        <v>205.823641149476</v>
      </c>
      <c r="M12" s="20">
        <f t="shared" si="5"/>
        <v>2.0833333333333326</v>
      </c>
      <c r="N12" s="17">
        <f>[1]Sheet!L68</f>
        <v>11320.300263221183</v>
      </c>
      <c r="O12" s="17">
        <f>[1]Sheet!M68</f>
        <v>0</v>
      </c>
      <c r="P12" s="20">
        <f t="shared" si="6"/>
        <v>0</v>
      </c>
      <c r="Q12" s="17">
        <f>[1]Sheet!O68</f>
        <v>10785.158796232548</v>
      </c>
      <c r="R12" s="17">
        <f>[1]Sheet!P68</f>
        <v>0</v>
      </c>
      <c r="S12" s="20">
        <f t="shared" si="7"/>
        <v>0</v>
      </c>
      <c r="T12" s="17">
        <f>[1]Sheet!R68</f>
        <v>14778.137434532378</v>
      </c>
      <c r="U12" s="17">
        <f>[1]Sheet!S68</f>
        <v>0</v>
      </c>
      <c r="V12" s="20">
        <f t="shared" si="8"/>
        <v>0</v>
      </c>
    </row>
    <row r="13" spans="1:22" x14ac:dyDescent="0.2">
      <c r="A13" s="47" t="s">
        <v>30</v>
      </c>
      <c r="B13" s="17">
        <f t="shared" si="0"/>
        <v>335024.73642593174</v>
      </c>
      <c r="C13" s="17">
        <f t="shared" si="1"/>
        <v>11119.355476205512</v>
      </c>
      <c r="D13" s="20">
        <f t="shared" si="2"/>
        <v>3.3189655172413852</v>
      </c>
      <c r="E13" s="17">
        <f>[1]Sheet!C69</f>
        <v>50289.812267383961</v>
      </c>
      <c r="F13" s="17">
        <f>[1]Sheet!D69</f>
        <v>3429.6713319465052</v>
      </c>
      <c r="G13" s="20">
        <f t="shared" si="3"/>
        <v>6.8198133524766762</v>
      </c>
      <c r="H13" s="17">
        <f>[1]Sheet!F69</f>
        <v>66246.809411808659</v>
      </c>
      <c r="I13" s="17">
        <f>[1]Sheet!G69</f>
        <v>1083.0541048252123</v>
      </c>
      <c r="J13" s="20">
        <f t="shared" si="4"/>
        <v>1.6348773841961892</v>
      </c>
      <c r="K13" s="17">
        <f>[1]Sheet!I69</f>
        <v>57076.951324288595</v>
      </c>
      <c r="L13" s="17">
        <f>[1]Sheet!J69</f>
        <v>3646.2821529115477</v>
      </c>
      <c r="M13" s="20">
        <f t="shared" si="5"/>
        <v>6.3883617963314459</v>
      </c>
      <c r="N13" s="17">
        <f>[1]Sheet!L69</f>
        <v>58015.598215137084</v>
      </c>
      <c r="O13" s="17">
        <f>[1]Sheet!M69</f>
        <v>361.01803494173743</v>
      </c>
      <c r="P13" s="20">
        <f t="shared" si="6"/>
        <v>0.62227753578095957</v>
      </c>
      <c r="Q13" s="17">
        <f>[1]Sheet!O69</f>
        <v>54910.843114638177</v>
      </c>
      <c r="R13" s="17">
        <f>[1]Sheet!P69</f>
        <v>1083.0541048252123</v>
      </c>
      <c r="S13" s="20">
        <f t="shared" si="7"/>
        <v>1.9723865877712063</v>
      </c>
      <c r="T13" s="17">
        <f>[1]Sheet!R69</f>
        <v>48484.722092675293</v>
      </c>
      <c r="U13" s="17">
        <f>[1]Sheet!S69</f>
        <v>1516.2757467552972</v>
      </c>
      <c r="V13" s="20">
        <f t="shared" si="8"/>
        <v>3.127326880119139</v>
      </c>
    </row>
    <row r="14" spans="1:22" x14ac:dyDescent="0.2">
      <c r="A14" s="46" t="s">
        <v>31</v>
      </c>
      <c r="B14" s="17">
        <f t="shared" si="0"/>
        <v>569622.32206032658</v>
      </c>
      <c r="C14" s="17">
        <f t="shared" si="1"/>
        <v>15432.424734066177</v>
      </c>
      <c r="D14" s="20">
        <f t="shared" si="2"/>
        <v>2.7092380576391433</v>
      </c>
      <c r="E14" s="17">
        <f>[1]Sheet!C70</f>
        <v>94196.822010666918</v>
      </c>
      <c r="F14" s="17">
        <f>[1]Sheet!D70</f>
        <v>3626.1981615565337</v>
      </c>
      <c r="G14" s="20">
        <f t="shared" si="3"/>
        <v>3.8495971351834997</v>
      </c>
      <c r="H14" s="17">
        <f>[1]Sheet!F70</f>
        <v>95208.784288310533</v>
      </c>
      <c r="I14" s="17">
        <f>[1]Sheet!G70</f>
        <v>4300.8396799856564</v>
      </c>
      <c r="J14" s="20">
        <f t="shared" si="4"/>
        <v>4.5172719220548867</v>
      </c>
      <c r="K14" s="17">
        <f>[1]Sheet!I70</f>
        <v>95068.233971971247</v>
      </c>
      <c r="L14" s="17">
        <f>[1]Sheet!J70</f>
        <v>3822.9686044316945</v>
      </c>
      <c r="M14" s="20">
        <f t="shared" si="5"/>
        <v>4.0212891780011519</v>
      </c>
      <c r="N14" s="17">
        <f>[1]Sheet!L70</f>
        <v>101786.5390929946</v>
      </c>
      <c r="O14" s="17">
        <f>[1]Sheet!M70</f>
        <v>1883.3742389479671</v>
      </c>
      <c r="P14" s="20">
        <f t="shared" si="6"/>
        <v>1.8503175918254493</v>
      </c>
      <c r="Q14" s="17">
        <f>[1]Sheet!O70</f>
        <v>93606.510682041437</v>
      </c>
      <c r="R14" s="17">
        <f>[1]Sheet!P70</f>
        <v>899.52202457216345</v>
      </c>
      <c r="S14" s="20">
        <f t="shared" si="7"/>
        <v>0.96096096096095396</v>
      </c>
      <c r="T14" s="17">
        <f>[1]Sheet!R70</f>
        <v>89755.432014341772</v>
      </c>
      <c r="U14" s="17">
        <f>[1]Sheet!S70</f>
        <v>899.52202457216345</v>
      </c>
      <c r="V14" s="20">
        <f t="shared" si="8"/>
        <v>1.0021922956467206</v>
      </c>
    </row>
    <row r="15" spans="1:22" x14ac:dyDescent="0.2">
      <c r="A15" s="46"/>
      <c r="B15" s="17"/>
      <c r="C15" s="17"/>
      <c r="D15" s="20"/>
      <c r="E15" s="17"/>
      <c r="F15" s="17"/>
      <c r="G15" s="20"/>
      <c r="H15" s="17"/>
      <c r="I15" s="17"/>
      <c r="J15" s="20"/>
      <c r="K15" s="17"/>
      <c r="L15" s="17"/>
      <c r="M15" s="20"/>
      <c r="N15" s="17"/>
      <c r="O15" s="17"/>
      <c r="P15" s="20"/>
      <c r="Q15" s="17"/>
      <c r="R15" s="17"/>
      <c r="S15" s="20"/>
      <c r="T15" s="17"/>
      <c r="U15" s="17"/>
      <c r="V15" s="20"/>
    </row>
    <row r="16" spans="1:22" x14ac:dyDescent="0.2">
      <c r="A16" s="45" t="s">
        <v>2</v>
      </c>
      <c r="B16" s="16">
        <f t="shared" si="0"/>
        <v>556649.67140045273</v>
      </c>
      <c r="C16" s="16">
        <f t="shared" si="1"/>
        <v>17393.998451775515</v>
      </c>
      <c r="D16" s="19">
        <f t="shared" si="2"/>
        <v>3.1247657809650091</v>
      </c>
      <c r="E16" s="24">
        <f>[1]Sheet!C71</f>
        <v>90343.404847778787</v>
      </c>
      <c r="F16" s="24">
        <f>[1]Sheet!D71</f>
        <v>4656.4898470518983</v>
      </c>
      <c r="G16" s="19">
        <f t="shared" si="3"/>
        <v>5.154211151215411</v>
      </c>
      <c r="H16" s="24">
        <f>[1]Sheet!F71</f>
        <v>100175.53072184019</v>
      </c>
      <c r="I16" s="24">
        <f>[1]Sheet!G71</f>
        <v>3786.0329660824068</v>
      </c>
      <c r="J16" s="19">
        <f t="shared" si="4"/>
        <v>3.779398959807037</v>
      </c>
      <c r="K16" s="24">
        <f>[1]Sheet!I71</f>
        <v>89152.712685229388</v>
      </c>
      <c r="L16" s="24">
        <f>[1]Sheet!J71</f>
        <v>4872.6631960394807</v>
      </c>
      <c r="M16" s="19">
        <f t="shared" si="5"/>
        <v>5.4655243225669929</v>
      </c>
      <c r="N16" s="24">
        <f>[1]Sheet!L71</f>
        <v>103541.10875418526</v>
      </c>
      <c r="O16" s="24">
        <f>[1]Sheet!M71</f>
        <v>1461.7773653940844</v>
      </c>
      <c r="P16" s="19">
        <f t="shared" si="6"/>
        <v>1.4117845394764497</v>
      </c>
      <c r="Q16" s="24">
        <f>[1]Sheet!O71</f>
        <v>88707.945225529984</v>
      </c>
      <c r="R16" s="24">
        <f>[1]Sheet!P71</f>
        <v>487.25912179802822</v>
      </c>
      <c r="S16" s="19">
        <f t="shared" si="7"/>
        <v>0.54928464475107242</v>
      </c>
      <c r="T16" s="24">
        <f>[1]Sheet!R71</f>
        <v>84728.969165889022</v>
      </c>
      <c r="U16" s="24">
        <f>[1]Sheet!S71</f>
        <v>2129.775955409616</v>
      </c>
      <c r="V16" s="19">
        <f t="shared" si="8"/>
        <v>2.5136337387036698</v>
      </c>
    </row>
    <row r="17" spans="1:22" x14ac:dyDescent="0.2">
      <c r="A17" s="45" t="s">
        <v>32</v>
      </c>
      <c r="B17" s="17"/>
      <c r="C17" s="17"/>
      <c r="D17" s="20"/>
      <c r="E17" s="23"/>
      <c r="F17" s="23"/>
      <c r="G17" s="20"/>
      <c r="H17" s="23"/>
      <c r="I17" s="23"/>
      <c r="J17" s="20"/>
      <c r="K17" s="23"/>
      <c r="L17" s="23"/>
      <c r="M17" s="20"/>
      <c r="N17" s="23"/>
      <c r="O17" s="23"/>
      <c r="P17" s="20"/>
      <c r="Q17" s="23"/>
      <c r="R17" s="23"/>
      <c r="S17" s="20"/>
      <c r="T17" s="23"/>
      <c r="U17" s="23"/>
      <c r="V17" s="20"/>
    </row>
    <row r="18" spans="1:22" x14ac:dyDescent="0.2">
      <c r="A18" s="46" t="s">
        <v>44</v>
      </c>
      <c r="B18" s="17">
        <f t="shared" si="0"/>
        <v>264192.57316142495</v>
      </c>
      <c r="C18" s="17">
        <f t="shared" si="1"/>
        <v>8820.4291550720809</v>
      </c>
      <c r="D18" s="20">
        <f t="shared" si="2"/>
        <v>3.3386363021199275</v>
      </c>
      <c r="E18" s="23">
        <f>[1]Sheet!C72</f>
        <v>45029.982859955591</v>
      </c>
      <c r="F18" s="23">
        <f>[1]Sheet!D72</f>
        <v>3138.5464305863725</v>
      </c>
      <c r="G18" s="20">
        <f t="shared" si="3"/>
        <v>6.9699036758404569</v>
      </c>
      <c r="H18" s="23">
        <f>[1]Sheet!F72</f>
        <v>49942.84766213793</v>
      </c>
      <c r="I18" s="23">
        <f>[1]Sheet!G72</f>
        <v>722.03606988347485</v>
      </c>
      <c r="J18" s="20">
        <f t="shared" si="4"/>
        <v>1.4457246706636155</v>
      </c>
      <c r="K18" s="23">
        <f>[1]Sheet!I72</f>
        <v>38638.928992848298</v>
      </c>
      <c r="L18" s="23">
        <f>[1]Sheet!J72</f>
        <v>2567.638008073312</v>
      </c>
      <c r="M18" s="20">
        <f t="shared" si="5"/>
        <v>6.6452100899291437</v>
      </c>
      <c r="N18" s="23">
        <f>[1]Sheet!L72</f>
        <v>46505.790383655905</v>
      </c>
      <c r="O18" s="23">
        <f>[1]Sheet!M72</f>
        <v>618.47546735768128</v>
      </c>
      <c r="P18" s="20">
        <f t="shared" si="6"/>
        <v>1.3298891648878193</v>
      </c>
      <c r="Q18" s="23">
        <f>[1]Sheet!O72</f>
        <v>44237.825135743202</v>
      </c>
      <c r="R18" s="23">
        <f>[1]Sheet!P72</f>
        <v>206.15848911922711</v>
      </c>
      <c r="S18" s="20">
        <f t="shared" si="7"/>
        <v>0.46602311141343955</v>
      </c>
      <c r="T18" s="23">
        <f>[1]Sheet!R72</f>
        <v>39837.198127084033</v>
      </c>
      <c r="U18" s="23">
        <f>[1]Sheet!S72</f>
        <v>1567.5746900520139</v>
      </c>
      <c r="V18" s="20">
        <f t="shared" si="8"/>
        <v>3.9349521646861758</v>
      </c>
    </row>
    <row r="19" spans="1:22" x14ac:dyDescent="0.2">
      <c r="A19" s="47" t="s">
        <v>35</v>
      </c>
      <c r="B19" s="17">
        <f t="shared" si="0"/>
        <v>56301.883378460894</v>
      </c>
      <c r="C19" s="17">
        <f t="shared" si="1"/>
        <v>1855.4264020730438</v>
      </c>
      <c r="D19" s="20">
        <f t="shared" si="2"/>
        <v>3.295496155254487</v>
      </c>
      <c r="E19" s="17">
        <f>[1]Sheet!C73</f>
        <v>9606.9855929559799</v>
      </c>
      <c r="F19" s="17">
        <f>[1]Sheet!D73</f>
        <v>206.15848911922711</v>
      </c>
      <c r="G19" s="20">
        <f t="shared" si="3"/>
        <v>2.1459227467811166</v>
      </c>
      <c r="H19" s="17">
        <f>[1]Sheet!F73</f>
        <v>10307.924455961351</v>
      </c>
      <c r="I19" s="17">
        <f>[1]Sheet!G73</f>
        <v>0</v>
      </c>
      <c r="J19" s="20">
        <f t="shared" si="4"/>
        <v>0</v>
      </c>
      <c r="K19" s="17">
        <f>[1]Sheet!I73</f>
        <v>9503.9063483963655</v>
      </c>
      <c r="L19" s="17">
        <f>[1]Sheet!J73</f>
        <v>412.31697823845423</v>
      </c>
      <c r="M19" s="20">
        <f t="shared" si="5"/>
        <v>4.3383947939262493</v>
      </c>
      <c r="N19" s="17">
        <f>[1]Sheet!L73</f>
        <v>9895.6074777228951</v>
      </c>
      <c r="O19" s="17">
        <f>[1]Sheet!M73</f>
        <v>618.47546735768128</v>
      </c>
      <c r="P19" s="20">
        <f t="shared" si="6"/>
        <v>6.2500000000000027</v>
      </c>
      <c r="Q19" s="17">
        <f>[1]Sheet!O73</f>
        <v>9730.6806864275168</v>
      </c>
      <c r="R19" s="17">
        <f>[1]Sheet!P73</f>
        <v>206.15848911922711</v>
      </c>
      <c r="S19" s="20">
        <f t="shared" si="7"/>
        <v>2.1186440677966107</v>
      </c>
      <c r="T19" s="17">
        <f>[1]Sheet!R73</f>
        <v>7256.7788169967907</v>
      </c>
      <c r="U19" s="17">
        <f>[1]Sheet!S73</f>
        <v>412.31697823845423</v>
      </c>
      <c r="V19" s="20">
        <f t="shared" si="8"/>
        <v>5.6818181818181843</v>
      </c>
    </row>
    <row r="20" spans="1:22" x14ac:dyDescent="0.2">
      <c r="A20" s="47" t="s">
        <v>29</v>
      </c>
      <c r="B20" s="17">
        <f t="shared" si="0"/>
        <v>35504.578098284604</v>
      </c>
      <c r="C20" s="17">
        <f t="shared" si="1"/>
        <v>1152.6123904370656</v>
      </c>
      <c r="D20" s="20">
        <f t="shared" si="2"/>
        <v>3.246376811594204</v>
      </c>
      <c r="E20" s="17">
        <f>[1]Sheet!C74</f>
        <v>8130.0338254043018</v>
      </c>
      <c r="F20" s="17">
        <f>[1]Sheet!D74</f>
        <v>946.78874928758955</v>
      </c>
      <c r="G20" s="20">
        <f t="shared" si="3"/>
        <v>11.645569620253164</v>
      </c>
      <c r="H20" s="17">
        <f>[1]Sheet!F74</f>
        <v>4363.4611923688899</v>
      </c>
      <c r="I20" s="17">
        <f>[1]Sheet!G74</f>
        <v>0</v>
      </c>
      <c r="J20" s="20">
        <f t="shared" si="4"/>
        <v>0</v>
      </c>
      <c r="K20" s="17">
        <f>[1]Sheet!I74</f>
        <v>4116.47282298952</v>
      </c>
      <c r="L20" s="17">
        <f>[1]Sheet!J74</f>
        <v>205.823641149476</v>
      </c>
      <c r="M20" s="20">
        <f t="shared" si="5"/>
        <v>5</v>
      </c>
      <c r="N20" s="17">
        <f>[1]Sheet!L74</f>
        <v>5454.3264904611124</v>
      </c>
      <c r="O20" s="17">
        <f>[1]Sheet!M74</f>
        <v>0</v>
      </c>
      <c r="P20" s="20">
        <f t="shared" si="6"/>
        <v>0</v>
      </c>
      <c r="Q20" s="17">
        <f>[1]Sheet!O74</f>
        <v>4939.7673875874234</v>
      </c>
      <c r="R20" s="17">
        <f>[1]Sheet!P74</f>
        <v>0</v>
      </c>
      <c r="S20" s="20">
        <f t="shared" si="7"/>
        <v>0</v>
      </c>
      <c r="T20" s="17">
        <f>[1]Sheet!R74</f>
        <v>8500.5163794733598</v>
      </c>
      <c r="U20" s="17">
        <f>[1]Sheet!S74</f>
        <v>0</v>
      </c>
      <c r="V20" s="20">
        <f t="shared" si="8"/>
        <v>0</v>
      </c>
    </row>
    <row r="21" spans="1:22" x14ac:dyDescent="0.2">
      <c r="A21" s="47" t="s">
        <v>30</v>
      </c>
      <c r="B21" s="17">
        <f t="shared" si="0"/>
        <v>172386.11168467981</v>
      </c>
      <c r="C21" s="17">
        <f t="shared" si="1"/>
        <v>5812.3903625619723</v>
      </c>
      <c r="D21" s="20">
        <f t="shared" si="2"/>
        <v>3.3717277486910953</v>
      </c>
      <c r="E21" s="17">
        <f>[1]Sheet!C75</f>
        <v>27292.963441595381</v>
      </c>
      <c r="F21" s="17">
        <f>[1]Sheet!D75</f>
        <v>1985.5991921795558</v>
      </c>
      <c r="G21" s="20">
        <f t="shared" si="3"/>
        <v>7.2751322751322665</v>
      </c>
      <c r="H21" s="17">
        <f>[1]Sheet!F75</f>
        <v>35271.462013807788</v>
      </c>
      <c r="I21" s="17">
        <f>[1]Sheet!G75</f>
        <v>722.03606988347485</v>
      </c>
      <c r="J21" s="20">
        <f t="shared" si="4"/>
        <v>2.0470829068577254</v>
      </c>
      <c r="K21" s="17">
        <f>[1]Sheet!I75</f>
        <v>25018.549821462424</v>
      </c>
      <c r="L21" s="17">
        <f>[1]Sheet!J75</f>
        <v>1949.497388685382</v>
      </c>
      <c r="M21" s="20">
        <f t="shared" si="5"/>
        <v>7.792207792207785</v>
      </c>
      <c r="N21" s="17">
        <f>[1]Sheet!L75</f>
        <v>31155.856415471975</v>
      </c>
      <c r="O21" s="17">
        <f>[1]Sheet!M75</f>
        <v>0</v>
      </c>
      <c r="P21" s="20">
        <f t="shared" si="6"/>
        <v>0</v>
      </c>
      <c r="Q21" s="17">
        <f>[1]Sheet!O75</f>
        <v>29567.377061728334</v>
      </c>
      <c r="R21" s="17">
        <f>[1]Sheet!P75</f>
        <v>0</v>
      </c>
      <c r="S21" s="20">
        <f t="shared" si="7"/>
        <v>0</v>
      </c>
      <c r="T21" s="17">
        <f>[1]Sheet!R75</f>
        <v>24079.902930613913</v>
      </c>
      <c r="U21" s="17">
        <f>[1]Sheet!S75</f>
        <v>1155.2577118135598</v>
      </c>
      <c r="V21" s="20">
        <f t="shared" si="8"/>
        <v>4.7976011994002947</v>
      </c>
    </row>
    <row r="22" spans="1:22" x14ac:dyDescent="0.2">
      <c r="A22" s="46" t="s">
        <v>31</v>
      </c>
      <c r="B22" s="17">
        <f t="shared" si="0"/>
        <v>292457.09823902568</v>
      </c>
      <c r="C22" s="17">
        <f t="shared" si="1"/>
        <v>8573.5692967034338</v>
      </c>
      <c r="D22" s="20">
        <f t="shared" si="2"/>
        <v>2.9315647827758453</v>
      </c>
      <c r="E22" s="17">
        <f>[1]Sheet!C76</f>
        <v>45313.421987822854</v>
      </c>
      <c r="F22" s="17">
        <f>[1]Sheet!D76</f>
        <v>1517.9434164655258</v>
      </c>
      <c r="G22" s="20">
        <f t="shared" si="3"/>
        <v>3.3498759305210832</v>
      </c>
      <c r="H22" s="17">
        <f>[1]Sheet!F76</f>
        <v>50232.683059701929</v>
      </c>
      <c r="I22" s="17">
        <f>[1]Sheet!G76</f>
        <v>3063.9968961989316</v>
      </c>
      <c r="J22" s="20">
        <f t="shared" si="4"/>
        <v>6.099608282036912</v>
      </c>
      <c r="K22" s="17">
        <f>[1]Sheet!I76</f>
        <v>50513.78369238077</v>
      </c>
      <c r="L22" s="17">
        <f>[1]Sheet!J76</f>
        <v>2305.0251879661691</v>
      </c>
      <c r="M22" s="20">
        <f t="shared" si="5"/>
        <v>4.5631608235948615</v>
      </c>
      <c r="N22" s="17">
        <f>[1]Sheet!L76</f>
        <v>57035.318370528999</v>
      </c>
      <c r="O22" s="17">
        <f>[1]Sheet!M76</f>
        <v>843.30189803640337</v>
      </c>
      <c r="P22" s="20">
        <f t="shared" si="6"/>
        <v>1.4785608674223691</v>
      </c>
      <c r="Q22" s="17">
        <f>[1]Sheet!O76</f>
        <v>44470.120089786469</v>
      </c>
      <c r="R22" s="17">
        <f>[1]Sheet!P76</f>
        <v>281.10063267880111</v>
      </c>
      <c r="S22" s="20">
        <f t="shared" si="7"/>
        <v>0.63211125158027615</v>
      </c>
      <c r="T22" s="17">
        <f>[1]Sheet!R76</f>
        <v>44891.771038804676</v>
      </c>
      <c r="U22" s="17">
        <f>[1]Sheet!S76</f>
        <v>562.20126535760221</v>
      </c>
      <c r="V22" s="20">
        <f t="shared" si="8"/>
        <v>1.2523481527864708</v>
      </c>
    </row>
    <row r="23" spans="1:22" x14ac:dyDescent="0.2">
      <c r="A23" s="48"/>
      <c r="B23" s="17"/>
      <c r="C23" s="17"/>
      <c r="D23" s="20"/>
      <c r="E23" s="23"/>
      <c r="F23" s="23"/>
      <c r="G23" s="20"/>
      <c r="H23" s="23"/>
      <c r="I23" s="23"/>
      <c r="J23" s="20"/>
      <c r="K23" s="23"/>
      <c r="L23" s="23"/>
      <c r="M23" s="20"/>
      <c r="N23" s="23"/>
      <c r="O23" s="23"/>
      <c r="P23" s="20"/>
      <c r="Q23" s="23"/>
      <c r="R23" s="23"/>
      <c r="S23" s="20"/>
      <c r="T23" s="23"/>
      <c r="U23" s="23"/>
      <c r="V23" s="20"/>
    </row>
    <row r="24" spans="1:22" x14ac:dyDescent="0.2">
      <c r="A24" s="45" t="s">
        <v>3</v>
      </c>
      <c r="B24" s="16">
        <f t="shared" si="0"/>
        <v>530970.7164510747</v>
      </c>
      <c r="C24" s="16">
        <f t="shared" si="1"/>
        <v>13649.82682469497</v>
      </c>
      <c r="D24" s="19">
        <f t="shared" si="2"/>
        <v>2.5707306263381682</v>
      </c>
      <c r="E24" s="24">
        <f>[1]Sheet!C77</f>
        <v>86507.288713020418</v>
      </c>
      <c r="F24" s="24">
        <f>[1]Sheet!D77</f>
        <v>4170.4675042458875</v>
      </c>
      <c r="G24" s="19">
        <f t="shared" si="3"/>
        <v>4.8209434907629705</v>
      </c>
      <c r="H24" s="24">
        <f>[1]Sheet!F77</f>
        <v>92475.95022602164</v>
      </c>
      <c r="I24" s="24">
        <f>[1]Sheet!G77</f>
        <v>2257.5679839099889</v>
      </c>
      <c r="J24" s="19">
        <f t="shared" si="4"/>
        <v>2.4412487553707085</v>
      </c>
      <c r="K24" s="24">
        <f>[1]Sheet!I77</f>
        <v>91817.972536262605</v>
      </c>
      <c r="L24" s="24">
        <f>[1]Sheet!J77</f>
        <v>3214.7281806916917</v>
      </c>
      <c r="M24" s="19">
        <f t="shared" si="5"/>
        <v>3.5011970879906618</v>
      </c>
      <c r="N24" s="24">
        <f>[1]Sheet!L77</f>
        <v>87681.781506292667</v>
      </c>
      <c r="O24" s="24">
        <f>[1]Sheet!M77</f>
        <v>1401.0903758533013</v>
      </c>
      <c r="P24" s="19">
        <f t="shared" si="6"/>
        <v>1.5979264469583674</v>
      </c>
      <c r="Q24" s="24">
        <f>[1]Sheet!O77</f>
        <v>88386.044978371836</v>
      </c>
      <c r="R24" s="24">
        <f>[1]Sheet!P77</f>
        <v>1907.6339858378017</v>
      </c>
      <c r="S24" s="19">
        <f t="shared" si="7"/>
        <v>2.1582977112558908</v>
      </c>
      <c r="T24" s="24">
        <f>[1]Sheet!R77</f>
        <v>84101.678491105515</v>
      </c>
      <c r="U24" s="24">
        <f>[1]Sheet!S77</f>
        <v>698.33879415629872</v>
      </c>
      <c r="V24" s="19">
        <f t="shared" si="8"/>
        <v>0.83035060261033211</v>
      </c>
    </row>
    <row r="25" spans="1:22" x14ac:dyDescent="0.2">
      <c r="A25" s="45" t="s">
        <v>32</v>
      </c>
      <c r="B25" s="17"/>
      <c r="C25" s="17"/>
      <c r="D25" s="20"/>
      <c r="E25" s="23"/>
      <c r="F25" s="23"/>
      <c r="G25" s="20"/>
      <c r="H25" s="23"/>
      <c r="I25" s="23"/>
      <c r="J25" s="20"/>
      <c r="K25" s="23"/>
      <c r="L25" s="23"/>
      <c r="M25" s="20"/>
      <c r="N25" s="23"/>
      <c r="O25" s="23"/>
      <c r="P25" s="20"/>
      <c r="Q25" s="23"/>
      <c r="R25" s="23"/>
      <c r="S25" s="20"/>
      <c r="T25" s="23"/>
      <c r="U25" s="23"/>
      <c r="V25" s="20"/>
    </row>
    <row r="26" spans="1:22" x14ac:dyDescent="0.2">
      <c r="A26" s="46" t="s">
        <v>44</v>
      </c>
      <c r="B26" s="17">
        <f t="shared" si="0"/>
        <v>253805.49262977391</v>
      </c>
      <c r="C26" s="17">
        <f t="shared" si="1"/>
        <v>6790.9713873322253</v>
      </c>
      <c r="D26" s="20">
        <f t="shared" si="2"/>
        <v>2.6756597412327143</v>
      </c>
      <c r="E26" s="17">
        <f>[1]Sheet!C78</f>
        <v>37623.888690176405</v>
      </c>
      <c r="F26" s="17">
        <f>[1]Sheet!D78</f>
        <v>2062.2127591548797</v>
      </c>
      <c r="G26" s="20">
        <f t="shared" si="3"/>
        <v>5.4811260370683668</v>
      </c>
      <c r="H26" s="17">
        <f>[1]Sheet!F78</f>
        <v>47499.848997413028</v>
      </c>
      <c r="I26" s="17">
        <f>[1]Sheet!G78</f>
        <v>1020.7252001232641</v>
      </c>
      <c r="J26" s="20">
        <f t="shared" si="4"/>
        <v>2.1489019895175998</v>
      </c>
      <c r="K26" s="17">
        <f>[1]Sheet!I78</f>
        <v>47263.522256672179</v>
      </c>
      <c r="L26" s="17">
        <f>[1]Sheet!J78</f>
        <v>1696.7847642261659</v>
      </c>
      <c r="M26" s="20">
        <f t="shared" si="5"/>
        <v>3.5900514460422617</v>
      </c>
      <c r="N26" s="17">
        <f>[1]Sheet!L78</f>
        <v>42930.560783827052</v>
      </c>
      <c r="O26" s="17">
        <f>[1]Sheet!M78</f>
        <v>361.01803494173743</v>
      </c>
      <c r="P26" s="20">
        <f t="shared" si="6"/>
        <v>0.84093482207141679</v>
      </c>
      <c r="Q26" s="17">
        <f>[1]Sheet!O78</f>
        <v>39249.654386116868</v>
      </c>
      <c r="R26" s="17">
        <f>[1]Sheet!P78</f>
        <v>1289.2125939444393</v>
      </c>
      <c r="S26" s="20">
        <f t="shared" si="7"/>
        <v>3.2846469965362322</v>
      </c>
      <c r="T26" s="17">
        <f>[1]Sheet!R78</f>
        <v>39238.017515568397</v>
      </c>
      <c r="U26" s="17">
        <f>[1]Sheet!S78</f>
        <v>361.01803494173743</v>
      </c>
      <c r="V26" s="20">
        <f t="shared" si="8"/>
        <v>0.92007205715349138</v>
      </c>
    </row>
    <row r="27" spans="1:22" x14ac:dyDescent="0.2">
      <c r="A27" s="47" t="s">
        <v>35</v>
      </c>
      <c r="B27" s="17">
        <f t="shared" si="0"/>
        <v>55353.554328512459</v>
      </c>
      <c r="C27" s="17">
        <f t="shared" si="1"/>
        <v>1278.1826325392083</v>
      </c>
      <c r="D27" s="20">
        <f t="shared" si="2"/>
        <v>2.309124767225327</v>
      </c>
      <c r="E27" s="17">
        <f>[1]Sheet!C79</f>
        <v>8349.4188093286957</v>
      </c>
      <c r="F27" s="17">
        <f>[1]Sheet!D79</f>
        <v>412.31697823845423</v>
      </c>
      <c r="G27" s="20">
        <f t="shared" si="3"/>
        <v>4.9382716049382731</v>
      </c>
      <c r="H27" s="17">
        <f>[1]Sheet!F79</f>
        <v>10740.857283111729</v>
      </c>
      <c r="I27" s="17">
        <f>[1]Sheet!G79</f>
        <v>659.70716518152676</v>
      </c>
      <c r="J27" s="20">
        <f t="shared" si="4"/>
        <v>6.1420345489443395</v>
      </c>
      <c r="K27" s="17">
        <f>[1]Sheet!I79</f>
        <v>9442.058801660598</v>
      </c>
      <c r="L27" s="17">
        <f>[1]Sheet!J79</f>
        <v>0</v>
      </c>
      <c r="M27" s="20">
        <f t="shared" si="5"/>
        <v>0</v>
      </c>
      <c r="N27" s="17">
        <f>[1]Sheet!L79</f>
        <v>10204.845211401742</v>
      </c>
      <c r="O27" s="17">
        <f>[1]Sheet!M79</f>
        <v>0</v>
      </c>
      <c r="P27" s="20">
        <f t="shared" si="6"/>
        <v>0</v>
      </c>
      <c r="Q27" s="17">
        <f>[1]Sheet!O79</f>
        <v>8060.7969245617769</v>
      </c>
      <c r="R27" s="17">
        <f>[1]Sheet!P79</f>
        <v>206.15848911922711</v>
      </c>
      <c r="S27" s="20">
        <f t="shared" si="7"/>
        <v>2.557544757033249</v>
      </c>
      <c r="T27" s="17">
        <f>[1]Sheet!R79</f>
        <v>8555.5772984479227</v>
      </c>
      <c r="U27" s="17">
        <f>[1]Sheet!S79</f>
        <v>0</v>
      </c>
      <c r="V27" s="20">
        <f t="shared" si="8"/>
        <v>0</v>
      </c>
    </row>
    <row r="28" spans="1:22" x14ac:dyDescent="0.2">
      <c r="A28" s="47" t="s">
        <v>29</v>
      </c>
      <c r="B28" s="17">
        <f t="shared" si="0"/>
        <v>35813.313560008821</v>
      </c>
      <c r="C28" s="17">
        <f t="shared" si="1"/>
        <v>205.823641149476</v>
      </c>
      <c r="D28" s="20">
        <f t="shared" si="2"/>
        <v>0.57471264367816099</v>
      </c>
      <c r="E28" s="17">
        <f>[1]Sheet!C80</f>
        <v>6277.6210550590185</v>
      </c>
      <c r="F28" s="17">
        <f>[1]Sheet!D80</f>
        <v>205.823641149476</v>
      </c>
      <c r="G28" s="20">
        <f t="shared" si="3"/>
        <v>3.2786885245901636</v>
      </c>
      <c r="H28" s="17">
        <f>[1]Sheet!F80</f>
        <v>5783.6443163002768</v>
      </c>
      <c r="I28" s="17">
        <f>[1]Sheet!G80</f>
        <v>0</v>
      </c>
      <c r="J28" s="20">
        <f t="shared" si="4"/>
        <v>0</v>
      </c>
      <c r="K28" s="17">
        <f>[1]Sheet!I80</f>
        <v>5763.0619521853268</v>
      </c>
      <c r="L28" s="17">
        <f>[1]Sheet!J80</f>
        <v>0</v>
      </c>
      <c r="M28" s="20">
        <f t="shared" si="5"/>
        <v>0</v>
      </c>
      <c r="N28" s="17">
        <f>[1]Sheet!L80</f>
        <v>5865.9737727600659</v>
      </c>
      <c r="O28" s="17">
        <f>[1]Sheet!M80</f>
        <v>0</v>
      </c>
      <c r="P28" s="20">
        <f t="shared" si="6"/>
        <v>0</v>
      </c>
      <c r="Q28" s="17">
        <f>[1]Sheet!O80</f>
        <v>5845.3914086451186</v>
      </c>
      <c r="R28" s="17">
        <f>[1]Sheet!P80</f>
        <v>0</v>
      </c>
      <c r="S28" s="20">
        <f t="shared" si="7"/>
        <v>0</v>
      </c>
      <c r="T28" s="17">
        <f>[1]Sheet!R80</f>
        <v>6277.6210550590176</v>
      </c>
      <c r="U28" s="17">
        <f>[1]Sheet!S80</f>
        <v>0</v>
      </c>
      <c r="V28" s="20">
        <f t="shared" si="8"/>
        <v>0</v>
      </c>
    </row>
    <row r="29" spans="1:22" x14ac:dyDescent="0.2">
      <c r="A29" s="47" t="s">
        <v>30</v>
      </c>
      <c r="B29" s="17">
        <f t="shared" si="0"/>
        <v>162638.62474125289</v>
      </c>
      <c r="C29" s="17">
        <f t="shared" si="1"/>
        <v>5306.9651136435405</v>
      </c>
      <c r="D29" s="20">
        <f t="shared" si="2"/>
        <v>3.2630410654827933</v>
      </c>
      <c r="E29" s="17">
        <f>[1]Sheet!C81</f>
        <v>22996.848825788693</v>
      </c>
      <c r="F29" s="17">
        <f>[1]Sheet!D81</f>
        <v>1444.0721397669497</v>
      </c>
      <c r="G29" s="20">
        <f t="shared" si="3"/>
        <v>6.2794348508634172</v>
      </c>
      <c r="H29" s="17">
        <f>[1]Sheet!F81</f>
        <v>30975.347398001111</v>
      </c>
      <c r="I29" s="17">
        <f>[1]Sheet!G81</f>
        <v>361.01803494173743</v>
      </c>
      <c r="J29" s="20">
        <f t="shared" si="4"/>
        <v>1.165501165501164</v>
      </c>
      <c r="K29" s="17">
        <f>[1]Sheet!I81</f>
        <v>32058.40150282632</v>
      </c>
      <c r="L29" s="17">
        <f>[1]Sheet!J81</f>
        <v>1696.7847642261659</v>
      </c>
      <c r="M29" s="20">
        <f t="shared" si="5"/>
        <v>5.2927927927927865</v>
      </c>
      <c r="N29" s="17">
        <f>[1]Sheet!L81</f>
        <v>26859.741799665291</v>
      </c>
      <c r="O29" s="17">
        <f>[1]Sheet!M81</f>
        <v>361.01803494173743</v>
      </c>
      <c r="P29" s="20">
        <f t="shared" si="6"/>
        <v>1.3440860215053749</v>
      </c>
      <c r="Q29" s="17">
        <f>[1]Sheet!O81</f>
        <v>25343.466052909993</v>
      </c>
      <c r="R29" s="17">
        <f>[1]Sheet!P81</f>
        <v>1083.0541048252123</v>
      </c>
      <c r="S29" s="20">
        <f t="shared" si="7"/>
        <v>4.273504273504269</v>
      </c>
      <c r="T29" s="17">
        <f>[1]Sheet!R81</f>
        <v>24404.819162061467</v>
      </c>
      <c r="U29" s="17">
        <f>[1]Sheet!S81</f>
        <v>361.01803494173743</v>
      </c>
      <c r="V29" s="20">
        <f t="shared" si="8"/>
        <v>1.4792899408284013</v>
      </c>
    </row>
    <row r="30" spans="1:22" x14ac:dyDescent="0.2">
      <c r="A30" s="49" t="s">
        <v>31</v>
      </c>
      <c r="B30" s="18">
        <f t="shared" si="0"/>
        <v>277165.22382129874</v>
      </c>
      <c r="C30" s="18">
        <f t="shared" si="1"/>
        <v>6858.8554373627449</v>
      </c>
      <c r="D30" s="21">
        <f t="shared" si="2"/>
        <v>2.4746450304259553</v>
      </c>
      <c r="E30" s="18">
        <f>[1]Sheet!C82</f>
        <v>48883.400022843707</v>
      </c>
      <c r="F30" s="18">
        <f>[1]Sheet!D82</f>
        <v>2108.2547450910083</v>
      </c>
      <c r="G30" s="21">
        <f t="shared" si="3"/>
        <v>4.3128234617596153</v>
      </c>
      <c r="H30" s="18">
        <f>[1]Sheet!F82</f>
        <v>44976.101228608299</v>
      </c>
      <c r="I30" s="18">
        <f>[1]Sheet!G82</f>
        <v>1236.8427837867248</v>
      </c>
      <c r="J30" s="21">
        <f t="shared" si="4"/>
        <v>2.7499999999999925</v>
      </c>
      <c r="K30" s="18">
        <f>[1]Sheet!I82</f>
        <v>44554.450279590099</v>
      </c>
      <c r="L30" s="18">
        <f>[1]Sheet!J82</f>
        <v>1517.9434164655258</v>
      </c>
      <c r="M30" s="21">
        <f t="shared" si="5"/>
        <v>3.406940063091473</v>
      </c>
      <c r="N30" s="18">
        <f>[1]Sheet!L82</f>
        <v>44751.220722465259</v>
      </c>
      <c r="O30" s="18">
        <f>[1]Sheet!M82</f>
        <v>1040.072340911564</v>
      </c>
      <c r="P30" s="21">
        <f t="shared" si="6"/>
        <v>2.3241206030150687</v>
      </c>
      <c r="Q30" s="18">
        <f>[1]Sheet!O82</f>
        <v>49136.390592254596</v>
      </c>
      <c r="R30" s="18">
        <f>[1]Sheet!P82</f>
        <v>618.4213918933624</v>
      </c>
      <c r="S30" s="21">
        <f t="shared" si="7"/>
        <v>1.2585812356979362</v>
      </c>
      <c r="T30" s="18">
        <f>[1]Sheet!R82</f>
        <v>44863.660975536804</v>
      </c>
      <c r="U30" s="18">
        <f>[1]Sheet!S82</f>
        <v>337.32075921456135</v>
      </c>
      <c r="V30" s="21">
        <f t="shared" si="8"/>
        <v>0.75187969924811782</v>
      </c>
    </row>
    <row r="31" spans="1:22" x14ac:dyDescent="0.2">
      <c r="A31" s="1" t="str">
        <f>Cuadro01!A40</f>
        <v>Fuente: Instituto Nacional de Estadística (INE). LIV Encuesta Permanente de Hogares de Propósitos Múltiples, Junio 2016.</v>
      </c>
    </row>
    <row r="32" spans="1:22" x14ac:dyDescent="0.2">
      <c r="A32" s="1" t="s">
        <v>89</v>
      </c>
    </row>
  </sheetData>
  <mergeCells count="15">
    <mergeCell ref="Q4:S4"/>
    <mergeCell ref="T4:V4"/>
    <mergeCell ref="E4:G4"/>
    <mergeCell ref="H4:J4"/>
    <mergeCell ref="A1:V1"/>
    <mergeCell ref="K3:M3"/>
    <mergeCell ref="N3:P3"/>
    <mergeCell ref="Q3:S3"/>
    <mergeCell ref="T3:V3"/>
    <mergeCell ref="E3:G3"/>
    <mergeCell ref="H3:J3"/>
    <mergeCell ref="A3:A5"/>
    <mergeCell ref="B3:D4"/>
    <mergeCell ref="K4:M4"/>
    <mergeCell ref="N4:P4"/>
  </mergeCells>
  <phoneticPr fontId="5" type="noConversion"/>
  <printOptions horizontalCentered="1" verticalCentered="1"/>
  <pageMargins left="0.54" right="0" top="0" bottom="0" header="0" footer="0"/>
  <pageSetup paperSize="9" scale="77" orientation="landscape" r:id="rId1"/>
  <headerFooter alignWithMargins="0">
    <oddFooter>&amp;L&amp;Z&amp;F+&amp;F+&amp;A&amp;R&amp;D+&amp;T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N42"/>
  <sheetViews>
    <sheetView topLeftCell="A16" workbookViewId="0">
      <selection activeCell="A41" sqref="A41"/>
    </sheetView>
  </sheetViews>
  <sheetFormatPr baseColWidth="10" defaultRowHeight="11.25" x14ac:dyDescent="0.2"/>
  <cols>
    <col min="1" max="1" width="23.140625" style="15" customWidth="1"/>
    <col min="2" max="2" width="8.7109375" style="15" customWidth="1"/>
    <col min="3" max="3" width="6" style="15" customWidth="1"/>
    <col min="4" max="4" width="8.7109375" style="15" customWidth="1"/>
    <col min="5" max="5" width="6" style="15" customWidth="1"/>
    <col min="6" max="6" width="8.7109375" style="15" customWidth="1"/>
    <col min="7" max="7" width="6" style="15" customWidth="1"/>
    <col min="8" max="8" width="8.7109375" style="15" customWidth="1"/>
    <col min="9" max="9" width="6" style="15" customWidth="1"/>
    <col min="10" max="10" width="8.7109375" style="15" customWidth="1"/>
    <col min="11" max="11" width="6" style="15" customWidth="1"/>
    <col min="12" max="12" width="8.7109375" style="15" customWidth="1"/>
    <col min="13" max="13" width="6" style="15" customWidth="1"/>
    <col min="14" max="16384" width="11.42578125" style="15"/>
  </cols>
  <sheetData>
    <row r="1" spans="1:14" ht="22.5" customHeight="1" x14ac:dyDescent="0.2">
      <c r="A1" s="79" t="s">
        <v>94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57"/>
    </row>
    <row r="2" spans="1:14" x14ac:dyDescent="0.2">
      <c r="A2" s="2"/>
      <c r="B2" s="2"/>
      <c r="C2" s="2"/>
      <c r="D2" s="2"/>
      <c r="E2" s="2"/>
      <c r="F2" s="2"/>
      <c r="G2" s="2"/>
    </row>
    <row r="3" spans="1:14" x14ac:dyDescent="0.2">
      <c r="A3" s="73" t="s">
        <v>36</v>
      </c>
      <c r="B3" s="73" t="s">
        <v>37</v>
      </c>
      <c r="C3" s="73"/>
      <c r="D3" s="72" t="s">
        <v>38</v>
      </c>
      <c r="E3" s="72"/>
      <c r="F3" s="72"/>
      <c r="G3" s="72"/>
      <c r="H3" s="72"/>
      <c r="I3" s="72"/>
      <c r="J3" s="72"/>
      <c r="K3" s="72"/>
      <c r="L3" s="72"/>
      <c r="M3" s="72"/>
    </row>
    <row r="4" spans="1:14" x14ac:dyDescent="0.2">
      <c r="A4" s="73"/>
      <c r="B4" s="73"/>
      <c r="C4" s="73"/>
      <c r="D4" s="72" t="s">
        <v>0</v>
      </c>
      <c r="E4" s="72"/>
      <c r="F4" s="72"/>
      <c r="G4" s="72"/>
      <c r="H4" s="72"/>
      <c r="I4" s="72"/>
      <c r="J4" s="75" t="s">
        <v>39</v>
      </c>
      <c r="K4" s="75"/>
      <c r="L4" s="75"/>
      <c r="M4" s="75"/>
    </row>
    <row r="5" spans="1:14" ht="24" customHeight="1" x14ac:dyDescent="0.2">
      <c r="A5" s="73"/>
      <c r="B5" s="73"/>
      <c r="C5" s="73"/>
      <c r="D5" s="73" t="s">
        <v>1</v>
      </c>
      <c r="E5" s="73"/>
      <c r="F5" s="73" t="s">
        <v>6</v>
      </c>
      <c r="G5" s="73"/>
      <c r="H5" s="73" t="s">
        <v>3</v>
      </c>
      <c r="I5" s="73"/>
      <c r="J5" s="78" t="s">
        <v>40</v>
      </c>
      <c r="K5" s="78"/>
      <c r="L5" s="78" t="s">
        <v>41</v>
      </c>
      <c r="M5" s="78"/>
    </row>
    <row r="6" spans="1:14" x14ac:dyDescent="0.2">
      <c r="A6" s="73"/>
      <c r="B6" s="5" t="s">
        <v>42</v>
      </c>
      <c r="C6" s="5" t="s">
        <v>43</v>
      </c>
      <c r="D6" s="5" t="s">
        <v>42</v>
      </c>
      <c r="E6" s="5" t="s">
        <v>43</v>
      </c>
      <c r="F6" s="5" t="s">
        <v>42</v>
      </c>
      <c r="G6" s="5" t="s">
        <v>43</v>
      </c>
      <c r="H6" s="5" t="s">
        <v>42</v>
      </c>
      <c r="I6" s="5" t="s">
        <v>43</v>
      </c>
      <c r="J6" s="5" t="s">
        <v>42</v>
      </c>
      <c r="K6" s="5" t="s">
        <v>43</v>
      </c>
      <c r="L6" s="5" t="s">
        <v>42</v>
      </c>
      <c r="M6" s="5" t="s">
        <v>43</v>
      </c>
    </row>
    <row r="7" spans="1:14" x14ac:dyDescent="0.2">
      <c r="A7" s="6"/>
      <c r="B7" s="3"/>
      <c r="C7" s="3"/>
      <c r="D7" s="3"/>
      <c r="E7" s="3"/>
      <c r="F7" s="3"/>
      <c r="G7" s="3"/>
    </row>
    <row r="8" spans="1:14" x14ac:dyDescent="0.2">
      <c r="A8" s="50" t="s">
        <v>64</v>
      </c>
      <c r="B8" s="63">
        <f>SUM(B11,B15)</f>
        <v>1224423.0135955955</v>
      </c>
      <c r="C8" s="64">
        <f t="shared" ref="C8:M8" si="0">SUM(C11,C15)</f>
        <v>99.999999999999602</v>
      </c>
      <c r="D8" s="63">
        <f t="shared" si="0"/>
        <v>74309.608580754895</v>
      </c>
      <c r="E8" s="64">
        <f t="shared" si="0"/>
        <v>99.999999999999645</v>
      </c>
      <c r="F8" s="63">
        <f t="shared" si="0"/>
        <v>37179.803530354366</v>
      </c>
      <c r="G8" s="64">
        <f t="shared" si="0"/>
        <v>99.999999999999858</v>
      </c>
      <c r="H8" s="63">
        <f t="shared" si="0"/>
        <v>37129.80505040034</v>
      </c>
      <c r="I8" s="64">
        <f t="shared" si="0"/>
        <v>99.999999999999858</v>
      </c>
      <c r="J8" s="63">
        <f t="shared" si="0"/>
        <v>35010.679184917579</v>
      </c>
      <c r="K8" s="64">
        <f t="shared" si="0"/>
        <v>99.999999999999915</v>
      </c>
      <c r="L8" s="63">
        <f t="shared" si="0"/>
        <v>39017.828763158337</v>
      </c>
      <c r="M8" s="64">
        <f t="shared" si="0"/>
        <v>99.999999999999829</v>
      </c>
      <c r="N8" s="23"/>
    </row>
    <row r="9" spans="1:14" x14ac:dyDescent="0.2">
      <c r="A9" s="50"/>
      <c r="B9" s="26"/>
      <c r="C9" s="27"/>
      <c r="D9" s="26"/>
      <c r="E9" s="27"/>
      <c r="F9" s="26"/>
      <c r="G9" s="27"/>
      <c r="H9" s="26"/>
      <c r="I9" s="27"/>
      <c r="J9" s="26"/>
      <c r="K9" s="27"/>
      <c r="L9" s="26"/>
      <c r="M9" s="27"/>
    </row>
    <row r="10" spans="1:14" x14ac:dyDescent="0.2">
      <c r="A10" s="50" t="s">
        <v>32</v>
      </c>
      <c r="B10" s="28"/>
      <c r="C10" s="29"/>
      <c r="D10" s="28"/>
      <c r="E10" s="29"/>
      <c r="F10" s="28"/>
      <c r="G10" s="29"/>
      <c r="H10" s="28"/>
      <c r="I10" s="29"/>
      <c r="J10" s="28"/>
      <c r="K10" s="29"/>
      <c r="L10" s="28"/>
      <c r="M10" s="29"/>
    </row>
    <row r="11" spans="1:14" x14ac:dyDescent="0.2">
      <c r="A11" s="51" t="s">
        <v>44</v>
      </c>
      <c r="B11" s="23">
        <f>+B12+B13+B14</f>
        <v>589191.80386804347</v>
      </c>
      <c r="C11" s="8">
        <f t="shared" ref="C11:M11" si="1">+C12+C13+C14</f>
        <v>48.119955058492579</v>
      </c>
      <c r="D11" s="23">
        <f t="shared" si="1"/>
        <v>23205.513559748651</v>
      </c>
      <c r="E11" s="40">
        <f t="shared" si="1"/>
        <v>31.22814667302454</v>
      </c>
      <c r="F11" s="23">
        <f t="shared" si="1"/>
        <v>12527.278044423507</v>
      </c>
      <c r="G11" s="40">
        <f t="shared" si="1"/>
        <v>33.693771496656666</v>
      </c>
      <c r="H11" s="23">
        <f t="shared" si="1"/>
        <v>10678.23551532515</v>
      </c>
      <c r="I11" s="40">
        <f t="shared" si="1"/>
        <v>28.759201673239062</v>
      </c>
      <c r="J11" s="23">
        <f t="shared" si="1"/>
        <v>10273.823509183076</v>
      </c>
      <c r="K11" s="40">
        <f t="shared" si="1"/>
        <v>29.344827773603946</v>
      </c>
      <c r="L11" s="23">
        <f t="shared" si="1"/>
        <v>12931.690050565583</v>
      </c>
      <c r="M11" s="40">
        <f t="shared" si="1"/>
        <v>33.143028355222071</v>
      </c>
      <c r="N11" s="29"/>
    </row>
    <row r="12" spans="1:14" x14ac:dyDescent="0.2">
      <c r="A12" s="52" t="s">
        <v>35</v>
      </c>
      <c r="B12" s="28">
        <f>[1]Sheet!C116</f>
        <v>129591.22626034662</v>
      </c>
      <c r="C12" s="29">
        <f>[1]Sheet!D116</f>
        <v>10.583860710016655</v>
      </c>
      <c r="D12" s="28">
        <f>[1]Sheet!E116</f>
        <v>4205.6331780322316</v>
      </c>
      <c r="E12" s="29">
        <f>[1]Sheet!F116</f>
        <v>5.6596088424578435</v>
      </c>
      <c r="F12" s="28">
        <f>[1]Sheet!G116</f>
        <v>2350.2067759591887</v>
      </c>
      <c r="G12" s="29">
        <f>[1]Sheet!H116</f>
        <v>6.3211920257739598</v>
      </c>
      <c r="H12" s="28">
        <f>[1]Sheet!I116</f>
        <v>1855.4264020730438</v>
      </c>
      <c r="I12" s="29">
        <f>[1]Sheet!J116</f>
        <v>4.9971347804128472</v>
      </c>
      <c r="J12" s="28">
        <f>[1]Sheet!M116</f>
        <v>1360.6460281868988</v>
      </c>
      <c r="K12" s="29">
        <f>[1]Sheet!N116</f>
        <v>3.8863742716909568</v>
      </c>
      <c r="L12" s="28">
        <f>[1]Sheet!Q116</f>
        <v>2844.9871498453331</v>
      </c>
      <c r="M12" s="29">
        <f>[1]Sheet!R116</f>
        <v>7.2915055502310269</v>
      </c>
      <c r="N12" s="29"/>
    </row>
    <row r="13" spans="1:14" x14ac:dyDescent="0.2">
      <c r="A13" s="52" t="s">
        <v>29</v>
      </c>
      <c r="B13" s="28">
        <f>[1]Sheet!C117</f>
        <v>79159.772386088138</v>
      </c>
      <c r="C13" s="29">
        <f>[1]Sheet!D117</f>
        <v>6.4650673425052787</v>
      </c>
      <c r="D13" s="28">
        <f>[1]Sheet!E117</f>
        <v>4486.9553770585771</v>
      </c>
      <c r="E13" s="29">
        <f>[1]Sheet!F117</f>
        <v>6.0381900305428564</v>
      </c>
      <c r="F13" s="28">
        <f>[1]Sheet!G117</f>
        <v>1584.8420368509653</v>
      </c>
      <c r="G13" s="29">
        <f>[1]Sheet!H117</f>
        <v>4.2626423121280483</v>
      </c>
      <c r="H13" s="28">
        <f>[1]Sheet!I117</f>
        <v>2902.1133402076111</v>
      </c>
      <c r="I13" s="29">
        <f>[1]Sheet!J117</f>
        <v>7.8161286768628377</v>
      </c>
      <c r="J13" s="28">
        <f>[1]Sheet!M117</f>
        <v>1728.9185856555985</v>
      </c>
      <c r="K13" s="29">
        <f>[1]Sheet!N117</f>
        <v>4.9382606276327445</v>
      </c>
      <c r="L13" s="28">
        <f>[1]Sheet!Q117</f>
        <v>2758.036791402978</v>
      </c>
      <c r="M13" s="29">
        <f>[1]Sheet!R117</f>
        <v>7.0686577875578376</v>
      </c>
      <c r="N13" s="29"/>
    </row>
    <row r="14" spans="1:14" x14ac:dyDescent="0.2">
      <c r="A14" s="52" t="s">
        <v>30</v>
      </c>
      <c r="B14" s="28">
        <f>[1]Sheet!C118</f>
        <v>380440.80522160867</v>
      </c>
      <c r="C14" s="29">
        <f>[1]Sheet!D118</f>
        <v>31.071027005970649</v>
      </c>
      <c r="D14" s="28">
        <f>[1]Sheet!E118</f>
        <v>14512.925004657842</v>
      </c>
      <c r="E14" s="29">
        <f>[1]Sheet!F118</f>
        <v>19.53034780002384</v>
      </c>
      <c r="F14" s="28">
        <f>[1]Sheet!G118</f>
        <v>8592.2292316133535</v>
      </c>
      <c r="G14" s="29">
        <f>[1]Sheet!H118</f>
        <v>23.109937158754661</v>
      </c>
      <c r="H14" s="28">
        <f>[1]Sheet!I118</f>
        <v>5920.6957730444956</v>
      </c>
      <c r="I14" s="29">
        <f>[1]Sheet!J118</f>
        <v>15.945938215963377</v>
      </c>
      <c r="J14" s="28">
        <f>[1]Sheet!M118</f>
        <v>7184.2588953405784</v>
      </c>
      <c r="K14" s="29">
        <f>[1]Sheet!N118</f>
        <v>20.520192874280244</v>
      </c>
      <c r="L14" s="28">
        <f>[1]Sheet!Q118</f>
        <v>7328.6661093172715</v>
      </c>
      <c r="M14" s="29">
        <f>[1]Sheet!R118</f>
        <v>18.782865017433206</v>
      </c>
      <c r="N14" s="29"/>
    </row>
    <row r="15" spans="1:14" x14ac:dyDescent="0.2">
      <c r="A15" s="51" t="s">
        <v>31</v>
      </c>
      <c r="B15" s="28">
        <f>[1]Sheet!C119</f>
        <v>635231.20972755202</v>
      </c>
      <c r="C15" s="29">
        <f>[1]Sheet!D119</f>
        <v>51.880044941507023</v>
      </c>
      <c r="D15" s="28">
        <f>[1]Sheet!E119</f>
        <v>51104.095021006244</v>
      </c>
      <c r="E15" s="29">
        <f>[1]Sheet!F119</f>
        <v>68.771853326975105</v>
      </c>
      <c r="F15" s="28">
        <f>[1]Sheet!G119</f>
        <v>24652.525485930859</v>
      </c>
      <c r="G15" s="29">
        <f>[1]Sheet!H119</f>
        <v>66.306228503343192</v>
      </c>
      <c r="H15" s="28">
        <f>[1]Sheet!I119</f>
        <v>26451.569535075188</v>
      </c>
      <c r="I15" s="29">
        <f>[1]Sheet!J119</f>
        <v>71.240798326760796</v>
      </c>
      <c r="J15" s="28">
        <f>[1]Sheet!M119</f>
        <v>24736.8556757345</v>
      </c>
      <c r="K15" s="29">
        <f>[1]Sheet!N119</f>
        <v>70.655172226395976</v>
      </c>
      <c r="L15" s="28">
        <f>[1]Sheet!Q119</f>
        <v>26086.13871259275</v>
      </c>
      <c r="M15" s="29">
        <f>[1]Sheet!R119</f>
        <v>66.856971644777758</v>
      </c>
      <c r="N15" s="29"/>
    </row>
    <row r="16" spans="1:14" x14ac:dyDescent="0.2">
      <c r="A16" s="55"/>
      <c r="B16" s="28"/>
      <c r="C16" s="29"/>
      <c r="D16" s="28"/>
      <c r="E16" s="29"/>
      <c r="F16" s="28"/>
      <c r="G16" s="29"/>
      <c r="H16" s="28"/>
      <c r="I16" s="29"/>
      <c r="J16" s="28"/>
      <c r="K16" s="29"/>
      <c r="L16" s="28"/>
      <c r="M16" s="29"/>
      <c r="N16" s="29"/>
    </row>
    <row r="17" spans="1:14" x14ac:dyDescent="0.2">
      <c r="A17" s="50" t="s">
        <v>45</v>
      </c>
      <c r="B17" s="63"/>
      <c r="C17" s="64"/>
      <c r="D17" s="63"/>
      <c r="E17" s="64"/>
      <c r="F17" s="63"/>
      <c r="G17" s="64"/>
      <c r="H17" s="63"/>
      <c r="I17" s="64"/>
      <c r="J17" s="63"/>
      <c r="K17" s="64"/>
      <c r="L17" s="63"/>
      <c r="M17" s="64"/>
      <c r="N17" s="29"/>
    </row>
    <row r="18" spans="1:14" x14ac:dyDescent="0.2">
      <c r="A18" s="56">
        <v>1</v>
      </c>
      <c r="B18" s="28">
        <f>[1]Sheet!C121</f>
        <v>231648.64721670616</v>
      </c>
      <c r="C18" s="29">
        <f>[1]Sheet!D121</f>
        <v>18.919004677677069</v>
      </c>
      <c r="D18" s="28">
        <f>[1]Sheet!E121</f>
        <v>6745.2715148968909</v>
      </c>
      <c r="E18" s="29">
        <f>[1]Sheet!F121</f>
        <v>9.0772534585033391</v>
      </c>
      <c r="F18" s="28">
        <f>[1]Sheet!G121</f>
        <v>2571.6998630957132</v>
      </c>
      <c r="G18" s="29">
        <f>[1]Sheet!H121</f>
        <v>6.9169269842862953</v>
      </c>
      <c r="H18" s="28">
        <f>[1]Sheet!I121</f>
        <v>4173.5716518011777</v>
      </c>
      <c r="I18" s="29">
        <f>[1]Sheet!J121</f>
        <v>11.240488998355708</v>
      </c>
      <c r="J18" s="28">
        <f>[1]Sheet!M121</f>
        <v>1732.8107526000142</v>
      </c>
      <c r="K18" s="29">
        <f>[1]Sheet!N121</f>
        <v>4.9493777125766218</v>
      </c>
      <c r="L18" s="28">
        <f>[1]Sheet!Q121</f>
        <v>4731.3601296180768</v>
      </c>
      <c r="M18" s="29">
        <f>[1]Sheet!R121</f>
        <v>12.126149197941901</v>
      </c>
      <c r="N18" s="29"/>
    </row>
    <row r="19" spans="1:14" x14ac:dyDescent="0.2">
      <c r="A19" s="51">
        <v>2</v>
      </c>
      <c r="B19" s="28">
        <f>[1]Sheet!C122</f>
        <v>205237.97789608143</v>
      </c>
      <c r="C19" s="29">
        <f>[1]Sheet!D122</f>
        <v>16.762015710027072</v>
      </c>
      <c r="D19" s="28">
        <f>[1]Sheet!E122</f>
        <v>6886.9492664994941</v>
      </c>
      <c r="E19" s="29">
        <f>[1]Sheet!F122</f>
        <v>9.2679121826017656</v>
      </c>
      <c r="F19" s="28">
        <f>[1]Sheet!G122</f>
        <v>3108.348397034451</v>
      </c>
      <c r="G19" s="29">
        <f>[1]Sheet!H122</f>
        <v>8.360314207945521</v>
      </c>
      <c r="H19" s="28">
        <f>[1]Sheet!I122</f>
        <v>3778.6008694650441</v>
      </c>
      <c r="I19" s="29">
        <f>[1]Sheet!J122</f>
        <v>10.176732316089273</v>
      </c>
      <c r="J19" s="28">
        <f>[1]Sheet!M122</f>
        <v>2178.5033286044459</v>
      </c>
      <c r="K19" s="29">
        <f>[1]Sheet!N122</f>
        <v>6.222396649599796</v>
      </c>
      <c r="L19" s="28">
        <f>[1]Sheet!Q122</f>
        <v>4708.4459378950496</v>
      </c>
      <c r="M19" s="29">
        <f>[1]Sheet!R122</f>
        <v>12.067421707332112</v>
      </c>
      <c r="N19" s="29"/>
    </row>
    <row r="20" spans="1:14" x14ac:dyDescent="0.2">
      <c r="A20" s="51">
        <v>3</v>
      </c>
      <c r="B20" s="28">
        <f>[1]Sheet!C123</f>
        <v>224355.34502958736</v>
      </c>
      <c r="C20" s="29">
        <f>[1]Sheet!D123</f>
        <v>18.323352512850345</v>
      </c>
      <c r="D20" s="28">
        <f>[1]Sheet!E123</f>
        <v>8944.4379974916592</v>
      </c>
      <c r="E20" s="29">
        <f>[1]Sheet!F123</f>
        <v>12.036717953871859</v>
      </c>
      <c r="F20" s="28">
        <f>[1]Sheet!G123</f>
        <v>4566.4874137870138</v>
      </c>
      <c r="G20" s="29">
        <f>[1]Sheet!H123</f>
        <v>12.282171986354991</v>
      </c>
      <c r="H20" s="28">
        <f>[1]Sheet!I123</f>
        <v>4377.9505837046472</v>
      </c>
      <c r="I20" s="29">
        <f>[1]Sheet!J123</f>
        <v>11.790933396396696</v>
      </c>
      <c r="J20" s="28">
        <f>[1]Sheet!M123</f>
        <v>4411.6610294403754</v>
      </c>
      <c r="K20" s="29">
        <f>[1]Sheet!N123</f>
        <v>12.600901016912843</v>
      </c>
      <c r="L20" s="28">
        <f>[1]Sheet!Q123</f>
        <v>4532.7769680512847</v>
      </c>
      <c r="M20" s="29">
        <f>[1]Sheet!R123</f>
        <v>11.617194271792091</v>
      </c>
      <c r="N20" s="29"/>
    </row>
    <row r="21" spans="1:14" x14ac:dyDescent="0.2">
      <c r="A21" s="51">
        <v>4</v>
      </c>
      <c r="B21" s="28">
        <f>[1]Sheet!C124</f>
        <v>203192.66199263665</v>
      </c>
      <c r="C21" s="29">
        <f>[1]Sheet!D124</f>
        <v>16.594972467558229</v>
      </c>
      <c r="D21" s="28">
        <f>[1]Sheet!E124</f>
        <v>10961.066296751498</v>
      </c>
      <c r="E21" s="29">
        <f>[1]Sheet!F124</f>
        <v>14.750536984513488</v>
      </c>
      <c r="F21" s="28">
        <f>[1]Sheet!G124</f>
        <v>5741.895338229675</v>
      </c>
      <c r="G21" s="29">
        <f>[1]Sheet!H124</f>
        <v>15.443587090345606</v>
      </c>
      <c r="H21" s="28">
        <f>[1]Sheet!I124</f>
        <v>5219.170958521825</v>
      </c>
      <c r="I21" s="29">
        <f>[1]Sheet!J124</f>
        <v>14.056553627031617</v>
      </c>
      <c r="J21" s="28">
        <f>[1]Sheet!M124</f>
        <v>6826.617112765116</v>
      </c>
      <c r="K21" s="29">
        <f>[1]Sheet!N124</f>
        <v>19.498670896124697</v>
      </c>
      <c r="L21" s="28">
        <f>[1]Sheet!Q124</f>
        <v>4134.449183986384</v>
      </c>
      <c r="M21" s="29">
        <f>[1]Sheet!R124</f>
        <v>10.596307675352334</v>
      </c>
      <c r="N21" s="29"/>
    </row>
    <row r="22" spans="1:14" x14ac:dyDescent="0.2">
      <c r="A22" s="51">
        <v>5</v>
      </c>
      <c r="B22" s="28">
        <f>[1]Sheet!C125</f>
        <v>184345.05508241101</v>
      </c>
      <c r="C22" s="29">
        <f>[1]Sheet!D125</f>
        <v>15.055667284549756</v>
      </c>
      <c r="D22" s="28">
        <f>[1]Sheet!E125</f>
        <v>6917.9127592297882</v>
      </c>
      <c r="E22" s="29">
        <f>[1]Sheet!F125</f>
        <v>9.3095804046818813</v>
      </c>
      <c r="F22" s="28">
        <f>[1]Sheet!G125</f>
        <v>3095.8946232430299</v>
      </c>
      <c r="G22" s="29">
        <f>[1]Sheet!H125</f>
        <v>8.3268181358609734</v>
      </c>
      <c r="H22" s="28">
        <f>[1]Sheet!I125</f>
        <v>3822.0181359867602</v>
      </c>
      <c r="I22" s="29">
        <f>[1]Sheet!J125</f>
        <v>10.293666047528966</v>
      </c>
      <c r="J22" s="28">
        <f>[1]Sheet!M125</f>
        <v>3691.8063343363606</v>
      </c>
      <c r="K22" s="29">
        <f>[1]Sheet!N125</f>
        <v>10.544800673066547</v>
      </c>
      <c r="L22" s="28">
        <f>[1]Sheet!Q125</f>
        <v>3226.1064248934299</v>
      </c>
      <c r="M22" s="29">
        <f>[1]Sheet!R125</f>
        <v>8.2682879267223583</v>
      </c>
      <c r="N22" s="29"/>
    </row>
    <row r="23" spans="1:14" x14ac:dyDescent="0.2">
      <c r="A23" s="51">
        <v>6</v>
      </c>
      <c r="B23" s="28">
        <f>[1]Sheet!C126</f>
        <v>175643.32637817026</v>
      </c>
      <c r="C23" s="29">
        <f>[1]Sheet!D126</f>
        <v>14.344987347336918</v>
      </c>
      <c r="D23" s="28">
        <f>[1]Sheet!E126</f>
        <v>33853.970745885381</v>
      </c>
      <c r="E23" s="29">
        <f>[1]Sheet!F126</f>
        <v>45.557999015827065</v>
      </c>
      <c r="F23" s="28">
        <f>[1]Sheet!G126</f>
        <v>18095.477894964475</v>
      </c>
      <c r="G23" s="29">
        <f>[1]Sheet!H126</f>
        <v>48.670181595206458</v>
      </c>
      <c r="H23" s="28">
        <f>[1]Sheet!I126</f>
        <v>15758.492850920871</v>
      </c>
      <c r="I23" s="29">
        <f>[1]Sheet!J126</f>
        <v>42.441625614597562</v>
      </c>
      <c r="J23" s="28">
        <f>[1]Sheet!M126</f>
        <v>16169.280627171252</v>
      </c>
      <c r="K23" s="29">
        <f>[1]Sheet!N126</f>
        <v>46.183853051719396</v>
      </c>
      <c r="L23" s="28">
        <f>[1]Sheet!Q126</f>
        <v>17684.690118714094</v>
      </c>
      <c r="M23" s="29">
        <f>[1]Sheet!R126</f>
        <v>45.324639220858991</v>
      </c>
      <c r="N23" s="29"/>
    </row>
    <row r="24" spans="1:14" x14ac:dyDescent="0.2">
      <c r="A24" s="53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29"/>
      <c r="N24" s="29"/>
    </row>
    <row r="25" spans="1:14" x14ac:dyDescent="0.2">
      <c r="A25" s="50" t="s">
        <v>46</v>
      </c>
      <c r="B25" s="63"/>
      <c r="C25" s="64"/>
      <c r="D25" s="63"/>
      <c r="E25" s="64"/>
      <c r="F25" s="63"/>
      <c r="G25" s="64"/>
      <c r="H25" s="63"/>
      <c r="I25" s="64"/>
      <c r="J25" s="63"/>
      <c r="K25" s="64"/>
      <c r="L25" s="63"/>
      <c r="M25" s="64"/>
      <c r="N25" s="29"/>
    </row>
    <row r="26" spans="1:14" x14ac:dyDescent="0.2">
      <c r="A26" s="71" t="s">
        <v>66</v>
      </c>
      <c r="B26" s="28">
        <f>[1]Sheet!C128</f>
        <v>367868.97218217101</v>
      </c>
      <c r="C26" s="29">
        <f>[1]Sheet!D128</f>
        <v>30.044271309626815</v>
      </c>
      <c r="D26" s="28">
        <f>[1]Sheet!E128</f>
        <v>30674.722701990668</v>
      </c>
      <c r="E26" s="29">
        <f>[1]Sheet!F128</f>
        <v>41.2796181918456</v>
      </c>
      <c r="F26" s="28">
        <f>[1]Sheet!G128</f>
        <v>15283.646393814461</v>
      </c>
      <c r="G26" s="29">
        <f>[1]Sheet!H128</f>
        <v>41.107388804076258</v>
      </c>
      <c r="H26" s="28">
        <f>[1]Sheet!I128</f>
        <v>15391.076308176183</v>
      </c>
      <c r="I26" s="29">
        <f>[1]Sheet!J128</f>
        <v>41.452079501317534</v>
      </c>
      <c r="J26" s="28">
        <f>[1]Sheet!M128</f>
        <v>13741.635773645574</v>
      </c>
      <c r="K26" s="29">
        <f>[1]Sheet!N128</f>
        <v>39.249840601679594</v>
      </c>
      <c r="L26" s="28">
        <f>[1]Sheet!Q128</f>
        <v>16933.086928345074</v>
      </c>
      <c r="M26" s="29">
        <f>[1]Sheet!R128</f>
        <v>43.398332160229565</v>
      </c>
      <c r="N26" s="29"/>
    </row>
    <row r="27" spans="1:14" x14ac:dyDescent="0.2">
      <c r="A27" s="71" t="s">
        <v>67</v>
      </c>
      <c r="B27" s="28">
        <f>[1]Sheet!C129</f>
        <v>305791.17841661425</v>
      </c>
      <c r="C27" s="29">
        <f>[1]Sheet!D129</f>
        <v>24.974308308583478</v>
      </c>
      <c r="D27" s="28">
        <f>[1]Sheet!E129</f>
        <v>16790.441202278045</v>
      </c>
      <c r="E27" s="29">
        <f>[1]Sheet!F129</f>
        <v>22.595249151435397</v>
      </c>
      <c r="F27" s="28">
        <f>[1]Sheet!G129</f>
        <v>7951.297588432024</v>
      </c>
      <c r="G27" s="29">
        <f>[1]Sheet!H129</f>
        <v>21.386066717486575</v>
      </c>
      <c r="H27" s="28">
        <f>[1]Sheet!I129</f>
        <v>8839.1436138460231</v>
      </c>
      <c r="I27" s="29">
        <f>[1]Sheet!J129</f>
        <v>23.806059853661164</v>
      </c>
      <c r="J27" s="28">
        <f>[1]Sheet!M129</f>
        <v>8086.3974118455953</v>
      </c>
      <c r="K27" s="29">
        <f>[1]Sheet!N129</f>
        <v>23.096945275283804</v>
      </c>
      <c r="L27" s="28">
        <f>[1]Sheet!Q129</f>
        <v>8704.0437904324517</v>
      </c>
      <c r="M27" s="29">
        <f>[1]Sheet!R129</f>
        <v>22.307863011206365</v>
      </c>
      <c r="N27" s="29"/>
    </row>
    <row r="28" spans="1:14" x14ac:dyDescent="0.2">
      <c r="A28" s="71" t="s">
        <v>68</v>
      </c>
      <c r="B28" s="28">
        <f>[1]Sheet!C130</f>
        <v>253228.3731546661</v>
      </c>
      <c r="C28" s="29">
        <f>[1]Sheet!D130</f>
        <v>20.681445084166132</v>
      </c>
      <c r="D28" s="28">
        <f>[1]Sheet!E130</f>
        <v>12501.316355162511</v>
      </c>
      <c r="E28" s="29">
        <f>[1]Sheet!F130</f>
        <v>16.823283817431015</v>
      </c>
      <c r="F28" s="28">
        <f>[1]Sheet!G130</f>
        <v>6746.3022099305999</v>
      </c>
      <c r="G28" s="29">
        <f>[1]Sheet!H130</f>
        <v>18.145072241769029</v>
      </c>
      <c r="H28" s="28">
        <f>[1]Sheet!I130</f>
        <v>5755.0141452319131</v>
      </c>
      <c r="I28" s="29">
        <f>[1]Sheet!J130</f>
        <v>15.499715491153253</v>
      </c>
      <c r="J28" s="28">
        <f>[1]Sheet!M130</f>
        <v>6736.6238878917993</v>
      </c>
      <c r="K28" s="29">
        <f>[1]Sheet!N130</f>
        <v>19.241625825967688</v>
      </c>
      <c r="L28" s="28">
        <f>[1]Sheet!Q130</f>
        <v>5764.6924672707137</v>
      </c>
      <c r="M28" s="29">
        <f>[1]Sheet!R130</f>
        <v>14.774508602882278</v>
      </c>
      <c r="N28" s="29"/>
    </row>
    <row r="29" spans="1:14" x14ac:dyDescent="0.2">
      <c r="A29" s="71" t="s">
        <v>69</v>
      </c>
      <c r="B29" s="28">
        <f>[1]Sheet!C131</f>
        <v>180793.45732892686</v>
      </c>
      <c r="C29" s="29">
        <f>[1]Sheet!D131</f>
        <v>14.765604314967481</v>
      </c>
      <c r="D29" s="28">
        <f>[1]Sheet!E131</f>
        <v>8870.5770160397478</v>
      </c>
      <c r="E29" s="29">
        <f>[1]Sheet!F131</f>
        <v>11.937321680815671</v>
      </c>
      <c r="F29" s="28">
        <f>[1]Sheet!G131</f>
        <v>4891.9442933856253</v>
      </c>
      <c r="G29" s="29">
        <f>[1]Sheet!H131</f>
        <v>13.157531317753557</v>
      </c>
      <c r="H29" s="28">
        <f>[1]Sheet!I131</f>
        <v>3978.6327226541234</v>
      </c>
      <c r="I29" s="29">
        <f>[1]Sheet!J131</f>
        <v>10.715468926522737</v>
      </c>
      <c r="J29" s="28">
        <f>[1]Sheet!M131</f>
        <v>5134.1499472481055</v>
      </c>
      <c r="K29" s="29">
        <f>[1]Sheet!N131</f>
        <v>14.664525415604812</v>
      </c>
      <c r="L29" s="28">
        <f>[1]Sheet!Q131</f>
        <v>3455.3264361128417</v>
      </c>
      <c r="M29" s="29">
        <f>[1]Sheet!R131</f>
        <v>8.8557629823201403</v>
      </c>
      <c r="N29" s="29"/>
    </row>
    <row r="30" spans="1:14" x14ac:dyDescent="0.2">
      <c r="A30" s="71" t="s">
        <v>70</v>
      </c>
      <c r="B30" s="28">
        <f>[1]Sheet!C132</f>
        <v>114454.79199486374</v>
      </c>
      <c r="C30" s="29">
        <f>[1]Sheet!D132</f>
        <v>9.3476511568301515</v>
      </c>
      <c r="D30" s="28">
        <f>[1]Sheet!E132</f>
        <v>5472.5513052837277</v>
      </c>
      <c r="E30" s="29">
        <f>[1]Sheet!F132</f>
        <v>7.3645271584716969</v>
      </c>
      <c r="F30" s="28">
        <f>[1]Sheet!G132</f>
        <v>2306.6130447916444</v>
      </c>
      <c r="G30" s="29">
        <f>[1]Sheet!H132</f>
        <v>6.2039409189144159</v>
      </c>
      <c r="H30" s="28">
        <f>[1]Sheet!I132</f>
        <v>3165.9382604920825</v>
      </c>
      <c r="I30" s="29">
        <f>[1]Sheet!J132</f>
        <v>8.5266762273451331</v>
      </c>
      <c r="J30" s="28">
        <f>[1]Sheet!M132</f>
        <v>1311.8721642864898</v>
      </c>
      <c r="K30" s="29">
        <f>[1]Sheet!N132</f>
        <v>3.7470628814639988</v>
      </c>
      <c r="L30" s="28">
        <f>[1]Sheet!Q132</f>
        <v>4160.6791409972375</v>
      </c>
      <c r="M30" s="29">
        <f>[1]Sheet!R132</f>
        <v>10.663533243361439</v>
      </c>
      <c r="N30" s="29"/>
    </row>
    <row r="31" spans="1:14" x14ac:dyDescent="0.2">
      <c r="A31" s="51" t="s">
        <v>47</v>
      </c>
      <c r="B31" s="28">
        <f>[1]Sheet!C133</f>
        <v>2286.2405183405272</v>
      </c>
      <c r="C31" s="29">
        <f>[1]Sheet!D133</f>
        <v>0.1867198258244778</v>
      </c>
      <c r="D31" s="28">
        <f>[1]Sheet!E133</f>
        <v>0</v>
      </c>
      <c r="E31" s="29">
        <f>[1]Sheet!F133</f>
        <v>0</v>
      </c>
      <c r="F31" s="28">
        <f>[1]Sheet!G133</f>
        <v>0</v>
      </c>
      <c r="G31" s="29">
        <f>[1]Sheet!H133</f>
        <v>0</v>
      </c>
      <c r="H31" s="28">
        <f>[1]Sheet!I133</f>
        <v>0</v>
      </c>
      <c r="I31" s="29">
        <f>[1]Sheet!J133</f>
        <v>0</v>
      </c>
      <c r="J31" s="28">
        <f>[1]Sheet!M133</f>
        <v>0</v>
      </c>
      <c r="K31" s="29">
        <f>[1]Sheet!N133</f>
        <v>0</v>
      </c>
      <c r="L31" s="28">
        <f>[1]Sheet!Q133</f>
        <v>0</v>
      </c>
      <c r="M31" s="29">
        <f>[1]Sheet!R133</f>
        <v>0</v>
      </c>
      <c r="N31" s="29"/>
    </row>
    <row r="32" spans="1:14" x14ac:dyDescent="0.2">
      <c r="A32" s="53"/>
      <c r="B32" s="28"/>
      <c r="C32" s="29"/>
      <c r="D32" s="28"/>
      <c r="E32" s="29"/>
      <c r="F32" s="28"/>
      <c r="G32" s="29"/>
      <c r="H32" s="28"/>
      <c r="I32" s="29"/>
      <c r="J32" s="28"/>
      <c r="K32" s="29"/>
      <c r="L32" s="28"/>
      <c r="M32" s="29"/>
      <c r="N32" s="29"/>
    </row>
    <row r="33" spans="1:14" x14ac:dyDescent="0.2">
      <c r="A33" s="50" t="s">
        <v>48</v>
      </c>
      <c r="B33" s="63"/>
      <c r="C33" s="64"/>
      <c r="D33" s="63"/>
      <c r="E33" s="64"/>
      <c r="F33" s="63"/>
      <c r="G33" s="64"/>
      <c r="H33" s="63"/>
      <c r="I33" s="64"/>
      <c r="J33" s="63"/>
      <c r="K33" s="64"/>
      <c r="L33" s="63"/>
      <c r="M33" s="64"/>
      <c r="N33" s="29"/>
    </row>
    <row r="34" spans="1:14" x14ac:dyDescent="0.2">
      <c r="A34" s="51" t="s">
        <v>49</v>
      </c>
      <c r="B34" s="28">
        <f>[1]Sheet!C135</f>
        <v>185634.77673832688</v>
      </c>
      <c r="C34" s="29">
        <f>[1]Sheet!D135</f>
        <v>15.161000297862573</v>
      </c>
      <c r="D34" s="28">
        <f>[1]Sheet!E135</f>
        <v>13146.573887479581</v>
      </c>
      <c r="E34" s="29">
        <f>[1]Sheet!F135</f>
        <v>17.691620422401613</v>
      </c>
      <c r="F34" s="28">
        <f>[1]Sheet!G135</f>
        <v>6994.8828193545432</v>
      </c>
      <c r="G34" s="29">
        <f>[1]Sheet!H135</f>
        <v>18.813662674800756</v>
      </c>
      <c r="H34" s="28">
        <f>[1]Sheet!I135</f>
        <v>6151.6910681250392</v>
      </c>
      <c r="I34" s="29">
        <f>[1]Sheet!J135</f>
        <v>16.568067243484496</v>
      </c>
      <c r="J34" s="28">
        <f>[1]Sheet!M135</f>
        <v>6003.872699607562</v>
      </c>
      <c r="K34" s="29">
        <f>[1]Sheet!N135</f>
        <v>17.148689598098386</v>
      </c>
      <c r="L34" s="28">
        <f>[1]Sheet!Q135</f>
        <v>7142.7011878720223</v>
      </c>
      <c r="M34" s="29">
        <f>[1]Sheet!R135</f>
        <v>18.306249769121795</v>
      </c>
      <c r="N34" s="29"/>
    </row>
    <row r="35" spans="1:14" x14ac:dyDescent="0.2">
      <c r="A35" s="51" t="s">
        <v>50</v>
      </c>
      <c r="B35" s="28">
        <f>[1]Sheet!C136</f>
        <v>768374.3999721742</v>
      </c>
      <c r="C35" s="29">
        <f>[1]Sheet!D136</f>
        <v>62.753998531585189</v>
      </c>
      <c r="D35" s="28">
        <f>[1]Sheet!E136</f>
        <v>55618.572455259564</v>
      </c>
      <c r="E35" s="29">
        <f>[1]Sheet!F136</f>
        <v>74.84708036756335</v>
      </c>
      <c r="F35" s="28">
        <f>[1]Sheet!G136</f>
        <v>26847.828808856786</v>
      </c>
      <c r="G35" s="29">
        <f>[1]Sheet!H136</f>
        <v>72.210787200469255</v>
      </c>
      <c r="H35" s="28">
        <f>[1]Sheet!I136</f>
        <v>28770.743646402563</v>
      </c>
      <c r="I35" s="29">
        <f>[1]Sheet!J136</f>
        <v>77.48692353043289</v>
      </c>
      <c r="J35" s="28">
        <f>[1]Sheet!M136</f>
        <v>27957.34609815439</v>
      </c>
      <c r="K35" s="29">
        <f>[1]Sheet!N136</f>
        <v>79.853766762109117</v>
      </c>
      <c r="L35" s="28">
        <f>[1]Sheet!Q136</f>
        <v>27380.125724426161</v>
      </c>
      <c r="M35" s="29">
        <f>[1]Sheet!R136</f>
        <v>70.17337097516598</v>
      </c>
      <c r="N35" s="29"/>
    </row>
    <row r="36" spans="1:14" x14ac:dyDescent="0.2">
      <c r="A36" s="51" t="s">
        <v>51</v>
      </c>
      <c r="B36" s="28">
        <f>[1]Sheet!C137</f>
        <v>208368.28674705411</v>
      </c>
      <c r="C36" s="29">
        <f>[1]Sheet!D137</f>
        <v>17.017671542710282</v>
      </c>
      <c r="D36" s="28">
        <f>[1]Sheet!E137</f>
        <v>2688.4356123551902</v>
      </c>
      <c r="E36" s="29">
        <f>[1]Sheet!F137</f>
        <v>3.6178842328762393</v>
      </c>
      <c r="F36" s="28">
        <f>[1]Sheet!G137</f>
        <v>2327.4175774134528</v>
      </c>
      <c r="G36" s="29">
        <f>[1]Sheet!H137</f>
        <v>6.2598974615702243</v>
      </c>
      <c r="H36" s="28">
        <f>[1]Sheet!I137</f>
        <v>361.01803494173743</v>
      </c>
      <c r="I36" s="29">
        <f>[1]Sheet!J137</f>
        <v>0.97231330585142506</v>
      </c>
      <c r="J36" s="28">
        <f>[1]Sheet!M137</f>
        <v>768.35975447682927</v>
      </c>
      <c r="K36" s="29">
        <f>[1]Sheet!N137</f>
        <v>2.1946439554015686</v>
      </c>
      <c r="L36" s="28">
        <f>[1]Sheet!Q137</f>
        <v>1920.0758578783609</v>
      </c>
      <c r="M36" s="29">
        <f>[1]Sheet!R137</f>
        <v>4.9210217963008329</v>
      </c>
      <c r="N36" s="29"/>
    </row>
    <row r="37" spans="1:14" x14ac:dyDescent="0.2">
      <c r="A37" s="54" t="s">
        <v>52</v>
      </c>
      <c r="B37" s="28">
        <f>[1]Sheet!C138</f>
        <v>57998.714148522748</v>
      </c>
      <c r="C37" s="29">
        <f>[1]Sheet!D138</f>
        <v>4.736819996400234</v>
      </c>
      <c r="D37" s="28">
        <f>[1]Sheet!E138</f>
        <v>2121.3773169194897</v>
      </c>
      <c r="E37" s="29">
        <f>[1]Sheet!F138</f>
        <v>2.8547819823517249</v>
      </c>
      <c r="F37" s="28">
        <f>[1]Sheet!G138</f>
        <v>556.12564866728655</v>
      </c>
      <c r="G37" s="29">
        <f>[1]Sheet!H138</f>
        <v>1.4957735002909665</v>
      </c>
      <c r="H37" s="28">
        <f>[1]Sheet!I138</f>
        <v>1565.2516682522028</v>
      </c>
      <c r="I37" s="29">
        <f>[1]Sheet!J138</f>
        <v>4.2156204863653697</v>
      </c>
      <c r="J37" s="28">
        <f>[1]Sheet!M138</f>
        <v>0</v>
      </c>
      <c r="K37" s="29">
        <f>[1]Sheet!N138</f>
        <v>0</v>
      </c>
      <c r="L37" s="28">
        <f>[1]Sheet!Q138</f>
        <v>2121.3773169194897</v>
      </c>
      <c r="M37" s="29">
        <f>[1]Sheet!R138</f>
        <v>5.4369435311135161</v>
      </c>
      <c r="N37" s="29"/>
    </row>
    <row r="38" spans="1:14" x14ac:dyDescent="0.2">
      <c r="A38" s="54" t="s">
        <v>53</v>
      </c>
      <c r="B38" s="28">
        <f>[1]Sheet!C139</f>
        <v>4046.8359895279732</v>
      </c>
      <c r="C38" s="29">
        <f>[1]Sheet!D139</f>
        <v>0.33050963144217349</v>
      </c>
      <c r="D38" s="28">
        <f>[1]Sheet!E139</f>
        <v>734.64930874110064</v>
      </c>
      <c r="E38" s="29">
        <f>[1]Sheet!F139</f>
        <v>0.98863299480675981</v>
      </c>
      <c r="F38" s="28">
        <f>[1]Sheet!G139</f>
        <v>453.54867606229959</v>
      </c>
      <c r="G38" s="29">
        <f>[1]Sheet!H139</f>
        <v>1.2198791628686589</v>
      </c>
      <c r="H38" s="28">
        <f>[1]Sheet!I139</f>
        <v>281.10063267880111</v>
      </c>
      <c r="I38" s="29">
        <f>[1]Sheet!J139</f>
        <v>0.75707543386568321</v>
      </c>
      <c r="J38" s="28">
        <f>[1]Sheet!M139</f>
        <v>281.10063267880111</v>
      </c>
      <c r="K38" s="29">
        <f>[1]Sheet!N139</f>
        <v>0.80289968439086334</v>
      </c>
      <c r="L38" s="28">
        <f>[1]Sheet!Q139</f>
        <v>453.54867606229959</v>
      </c>
      <c r="M38" s="29">
        <f>[1]Sheet!R139</f>
        <v>1.1624139282977004</v>
      </c>
      <c r="N38" s="29"/>
    </row>
    <row r="39" spans="1:14" x14ac:dyDescent="0.2">
      <c r="A39" s="12"/>
      <c r="B39" s="30"/>
      <c r="C39" s="30"/>
      <c r="D39" s="30"/>
      <c r="E39" s="30"/>
      <c r="F39" s="30"/>
      <c r="G39" s="30"/>
      <c r="H39" s="31"/>
      <c r="I39" s="31"/>
      <c r="J39" s="31"/>
      <c r="K39" s="31"/>
      <c r="L39" s="31"/>
      <c r="M39" s="31"/>
    </row>
    <row r="40" spans="1:14" x14ac:dyDescent="0.2">
      <c r="A40" s="32" t="str">
        <f>Cuadro01!A40</f>
        <v>Fuente: Instituto Nacional de Estadística (INE). LIV Encuesta Permanente de Hogares de Propósitos Múltiples, Junio 2016.</v>
      </c>
    </row>
    <row r="41" spans="1:14" x14ac:dyDescent="0.2">
      <c r="A41" s="33" t="s">
        <v>54</v>
      </c>
    </row>
    <row r="42" spans="1:14" x14ac:dyDescent="0.2">
      <c r="A42" s="32"/>
    </row>
  </sheetData>
  <mergeCells count="11">
    <mergeCell ref="H5:I5"/>
    <mergeCell ref="J5:K5"/>
    <mergeCell ref="L5:M5"/>
    <mergeCell ref="A1:M1"/>
    <mergeCell ref="A3:A6"/>
    <mergeCell ref="B3:C5"/>
    <mergeCell ref="D3:M3"/>
    <mergeCell ref="D4:I4"/>
    <mergeCell ref="J4:M4"/>
    <mergeCell ref="D5:E5"/>
    <mergeCell ref="F5:G5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41"/>
  <sheetViews>
    <sheetView workbookViewId="0">
      <selection activeCell="B12" sqref="B12"/>
    </sheetView>
  </sheetViews>
  <sheetFormatPr baseColWidth="10" defaultRowHeight="11.25" x14ac:dyDescent="0.2"/>
  <cols>
    <col min="1" max="1" width="23.140625" style="15" customWidth="1"/>
    <col min="2" max="7" width="8.7109375" style="15" customWidth="1"/>
    <col min="8" max="8" width="0.5703125" style="15" customWidth="1"/>
    <col min="9" max="12" width="8.7109375" style="15" customWidth="1"/>
    <col min="13" max="16384" width="11.42578125" style="15"/>
  </cols>
  <sheetData>
    <row r="1" spans="1:13" ht="22.5" customHeight="1" x14ac:dyDescent="0.2">
      <c r="A1" s="80" t="s">
        <v>95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3" x14ac:dyDescent="0.2">
      <c r="A2" s="2"/>
      <c r="B2" s="2"/>
      <c r="C2" s="2"/>
      <c r="D2" s="2"/>
      <c r="E2" s="2"/>
      <c r="F2" s="2"/>
      <c r="G2" s="2"/>
      <c r="H2" s="2"/>
    </row>
    <row r="3" spans="1:13" ht="12.75" customHeight="1" x14ac:dyDescent="0.2">
      <c r="A3" s="73" t="s">
        <v>36</v>
      </c>
      <c r="B3" s="73" t="s">
        <v>1</v>
      </c>
      <c r="C3" s="73"/>
      <c r="D3" s="73"/>
      <c r="E3" s="73"/>
      <c r="F3" s="73"/>
      <c r="G3" s="73"/>
      <c r="H3" s="34"/>
      <c r="I3" s="75" t="s">
        <v>55</v>
      </c>
      <c r="J3" s="75"/>
      <c r="K3" s="75"/>
      <c r="L3" s="75"/>
    </row>
    <row r="4" spans="1:13" ht="11.25" customHeight="1" x14ac:dyDescent="0.2">
      <c r="A4" s="73"/>
      <c r="B4" s="73" t="s">
        <v>56</v>
      </c>
      <c r="C4" s="73"/>
      <c r="D4" s="73" t="s">
        <v>57</v>
      </c>
      <c r="E4" s="73"/>
      <c r="F4" s="73" t="s">
        <v>55</v>
      </c>
      <c r="G4" s="73"/>
      <c r="H4" s="22"/>
      <c r="I4" s="73" t="s">
        <v>58</v>
      </c>
      <c r="J4" s="73"/>
      <c r="K4" s="78" t="s">
        <v>59</v>
      </c>
      <c r="L4" s="78"/>
    </row>
    <row r="5" spans="1:13" x14ac:dyDescent="0.2">
      <c r="A5" s="73"/>
      <c r="B5" s="5" t="s">
        <v>42</v>
      </c>
      <c r="C5" s="5" t="s">
        <v>43</v>
      </c>
      <c r="D5" s="5" t="s">
        <v>42</v>
      </c>
      <c r="E5" s="5" t="s">
        <v>60</v>
      </c>
      <c r="F5" s="5" t="s">
        <v>42</v>
      </c>
      <c r="G5" s="5" t="s">
        <v>60</v>
      </c>
      <c r="H5" s="25"/>
      <c r="I5" s="5" t="s">
        <v>42</v>
      </c>
      <c r="J5" s="5" t="s">
        <v>60</v>
      </c>
      <c r="K5" s="5" t="s">
        <v>42</v>
      </c>
      <c r="L5" s="5" t="s">
        <v>60</v>
      </c>
    </row>
    <row r="6" spans="1:13" x14ac:dyDescent="0.2">
      <c r="A6" s="6"/>
      <c r="B6" s="3"/>
      <c r="C6" s="3"/>
      <c r="D6" s="3"/>
      <c r="E6" s="3"/>
      <c r="F6" s="3"/>
      <c r="G6" s="3"/>
      <c r="H6" s="3"/>
    </row>
    <row r="7" spans="1:13" x14ac:dyDescent="0.2">
      <c r="A7" s="3" t="s">
        <v>64</v>
      </c>
      <c r="B7" s="35">
        <f>SUM(B10,B14)</f>
        <v>1224423.0135955955</v>
      </c>
      <c r="C7" s="35">
        <f t="shared" ref="C7:K7" si="0">SUM(C10,C14)</f>
        <v>100</v>
      </c>
      <c r="D7" s="35">
        <f t="shared" si="0"/>
        <v>9964.5402039231321</v>
      </c>
      <c r="E7" s="36">
        <f>+D7/B7*100</f>
        <v>0.81381516790195174</v>
      </c>
      <c r="F7" s="35">
        <f t="shared" si="0"/>
        <v>1214458.4733916698</v>
      </c>
      <c r="G7" s="36">
        <f>F7/$B7*100</f>
        <v>99.186184832097837</v>
      </c>
      <c r="H7" s="35">
        <f t="shared" si="0"/>
        <v>0</v>
      </c>
      <c r="I7" s="35">
        <f t="shared" si="0"/>
        <v>1187865.3951943326</v>
      </c>
      <c r="J7" s="36">
        <f>+I7/F7*100</f>
        <v>97.810293329909442</v>
      </c>
      <c r="K7" s="35">
        <f t="shared" si="0"/>
        <v>26593.078197337083</v>
      </c>
      <c r="L7" s="36">
        <f>+K7/F7*100</f>
        <v>2.1897066700905352</v>
      </c>
      <c r="M7" s="62"/>
    </row>
    <row r="8" spans="1:13" x14ac:dyDescent="0.2">
      <c r="A8" s="3"/>
      <c r="B8" s="35"/>
      <c r="C8" s="36"/>
      <c r="D8" s="35"/>
      <c r="E8" s="36"/>
      <c r="F8" s="35"/>
      <c r="G8" s="36"/>
      <c r="I8" s="35"/>
      <c r="J8" s="36"/>
      <c r="K8" s="35"/>
      <c r="L8" s="36"/>
    </row>
    <row r="9" spans="1:13" x14ac:dyDescent="0.2">
      <c r="A9" s="3" t="s">
        <v>32</v>
      </c>
      <c r="B9" s="65"/>
      <c r="C9" s="66"/>
      <c r="D9" s="65"/>
      <c r="E9" s="66"/>
      <c r="F9" s="65"/>
      <c r="G9" s="66"/>
      <c r="H9" s="67"/>
      <c r="I9" s="65"/>
      <c r="J9" s="66"/>
      <c r="K9" s="65"/>
      <c r="L9" s="66"/>
    </row>
    <row r="10" spans="1:13" x14ac:dyDescent="0.2">
      <c r="A10" s="58" t="s">
        <v>44</v>
      </c>
      <c r="B10" s="23">
        <f>+B11+B12+B13</f>
        <v>589191.80386804347</v>
      </c>
      <c r="C10" s="38">
        <f t="shared" ref="C10:C14" si="1">B10/B$7*100</f>
        <v>48.119955058492778</v>
      </c>
      <c r="D10" s="23">
        <f t="shared" ref="D10:K10" si="2">+D11+D12+D13</f>
        <v>4061.4269176683097</v>
      </c>
      <c r="E10" s="38">
        <f>+D10/B10*100</f>
        <v>0.68932169303867552</v>
      </c>
      <c r="F10" s="23">
        <f t="shared" si="2"/>
        <v>585130.37695037446</v>
      </c>
      <c r="G10" s="38">
        <f>+F10/B10*100</f>
        <v>99.310678306961208</v>
      </c>
      <c r="H10" s="23">
        <f t="shared" si="2"/>
        <v>0</v>
      </c>
      <c r="I10" s="23">
        <f t="shared" si="2"/>
        <v>572817.2108931205</v>
      </c>
      <c r="J10" s="38">
        <f>+I10/F10*100</f>
        <v>97.895654277696437</v>
      </c>
      <c r="K10" s="23">
        <f t="shared" si="2"/>
        <v>12313.166057253989</v>
      </c>
      <c r="L10" s="38">
        <f>+K10/F10*100</f>
        <v>2.1043457223035751</v>
      </c>
      <c r="M10" s="38"/>
    </row>
    <row r="11" spans="1:13" x14ac:dyDescent="0.2">
      <c r="A11" s="59" t="s">
        <v>35</v>
      </c>
      <c r="B11" s="37">
        <f>[1]Sheet!C146</f>
        <v>129591.22626034662</v>
      </c>
      <c r="C11" s="38">
        <f t="shared" si="1"/>
        <v>10.583860710016696</v>
      </c>
      <c r="D11" s="37">
        <f>[1]Sheet!I146</f>
        <v>1072.0241434199811</v>
      </c>
      <c r="E11" s="38">
        <f>[1]Sheet!J146</f>
        <v>0.8272351256761028</v>
      </c>
      <c r="F11" s="37">
        <f t="shared" ref="F11:F37" si="3">+I11+K11</f>
        <v>128519.20211692659</v>
      </c>
      <c r="G11" s="38">
        <f t="shared" ref="G11:G37" si="4">F11/$B11*100</f>
        <v>99.17276487432386</v>
      </c>
      <c r="I11" s="37">
        <f>[1]Sheet!E146</f>
        <v>126869.93420397278</v>
      </c>
      <c r="J11" s="38">
        <f>[1]Sheet!F146</f>
        <v>97.900095450206777</v>
      </c>
      <c r="K11" s="37">
        <f>[1]Sheet!G146</f>
        <v>1649.2679129538171</v>
      </c>
      <c r="L11" s="38">
        <f>[1]Sheet!H146</f>
        <v>1.2726694241170813</v>
      </c>
      <c r="M11" s="38"/>
    </row>
    <row r="12" spans="1:13" x14ac:dyDescent="0.2">
      <c r="A12" s="59" t="s">
        <v>29</v>
      </c>
      <c r="B12" s="37">
        <f>[1]Sheet!C147</f>
        <v>79159.772386088138</v>
      </c>
      <c r="C12" s="38">
        <f t="shared" si="1"/>
        <v>6.4650673425053053</v>
      </c>
      <c r="D12" s="37">
        <f>[1]Sheet!I147</f>
        <v>823.29456459790401</v>
      </c>
      <c r="E12" s="38">
        <f>[1]Sheet!J147</f>
        <v>1.0400416016640708</v>
      </c>
      <c r="F12" s="37">
        <f t="shared" si="3"/>
        <v>78336.477821490247</v>
      </c>
      <c r="G12" s="38">
        <f t="shared" si="4"/>
        <v>98.959958398335942</v>
      </c>
      <c r="I12" s="37">
        <f>[1]Sheet!E147</f>
        <v>77636.677441582025</v>
      </c>
      <c r="J12" s="38">
        <f>[1]Sheet!F147</f>
        <v>98.075923036921481</v>
      </c>
      <c r="K12" s="37">
        <f>[1]Sheet!G147</f>
        <v>699.80037990821836</v>
      </c>
      <c r="L12" s="38">
        <f>[1]Sheet!H147</f>
        <v>0.88403536141446015</v>
      </c>
      <c r="M12" s="38"/>
    </row>
    <row r="13" spans="1:13" x14ac:dyDescent="0.2">
      <c r="A13" s="59" t="s">
        <v>30</v>
      </c>
      <c r="B13" s="37">
        <f>[1]Sheet!C148</f>
        <v>380440.80522160867</v>
      </c>
      <c r="C13" s="38">
        <f t="shared" si="1"/>
        <v>31.071027005970777</v>
      </c>
      <c r="D13" s="37">
        <f>[1]Sheet!I148</f>
        <v>2166.1082096504247</v>
      </c>
      <c r="E13" s="38">
        <f>[1]Sheet!J148</f>
        <v>0.56936800151830613</v>
      </c>
      <c r="F13" s="37">
        <f t="shared" si="3"/>
        <v>378274.69701195764</v>
      </c>
      <c r="G13" s="38">
        <f t="shared" si="4"/>
        <v>99.43063199848153</v>
      </c>
      <c r="I13" s="37">
        <f>[1]Sheet!E148</f>
        <v>368310.59924756567</v>
      </c>
      <c r="J13" s="38">
        <f>[1]Sheet!F148</f>
        <v>96.811539191497317</v>
      </c>
      <c r="K13" s="37">
        <f>[1]Sheet!G148</f>
        <v>9964.0977643919541</v>
      </c>
      <c r="L13" s="38">
        <f>[1]Sheet!H148</f>
        <v>2.6190928069842081</v>
      </c>
      <c r="M13" s="38"/>
    </row>
    <row r="14" spans="1:13" x14ac:dyDescent="0.2">
      <c r="A14" s="58" t="s">
        <v>31</v>
      </c>
      <c r="B14" s="37">
        <f>[1]Sheet!C149</f>
        <v>635231.20972755202</v>
      </c>
      <c r="C14" s="38">
        <f t="shared" si="1"/>
        <v>51.880044941507222</v>
      </c>
      <c r="D14" s="37">
        <f>[1]Sheet!I149</f>
        <v>5903.1132862548229</v>
      </c>
      <c r="E14" s="38">
        <f>[1]Sheet!J149</f>
        <v>0.92928577750243779</v>
      </c>
      <c r="F14" s="37">
        <f t="shared" si="3"/>
        <v>629328.09644129523</v>
      </c>
      <c r="G14" s="38">
        <f t="shared" si="4"/>
        <v>99.070714222497244</v>
      </c>
      <c r="I14" s="37">
        <f>[1]Sheet!E149</f>
        <v>615048.18430121208</v>
      </c>
      <c r="J14" s="38">
        <f>[1]Sheet!F149</f>
        <v>96.822727675015159</v>
      </c>
      <c r="K14" s="37">
        <f>[1]Sheet!G149</f>
        <v>14279.912140083094</v>
      </c>
      <c r="L14" s="38">
        <f>[1]Sheet!H149</f>
        <v>2.2479865474820873</v>
      </c>
      <c r="M14" s="38"/>
    </row>
    <row r="15" spans="1:13" x14ac:dyDescent="0.2">
      <c r="A15" s="9"/>
      <c r="B15" s="37"/>
      <c r="C15" s="38"/>
      <c r="D15" s="37"/>
      <c r="E15" s="38"/>
      <c r="F15" s="37"/>
      <c r="G15" s="38"/>
      <c r="I15" s="37"/>
      <c r="J15" s="38"/>
      <c r="K15" s="37"/>
      <c r="L15" s="38"/>
      <c r="M15" s="38"/>
    </row>
    <row r="16" spans="1:13" x14ac:dyDescent="0.2">
      <c r="A16" s="3" t="s">
        <v>45</v>
      </c>
      <c r="B16" s="65"/>
      <c r="C16" s="66"/>
      <c r="D16" s="65"/>
      <c r="E16" s="66"/>
      <c r="F16" s="65"/>
      <c r="G16" s="66"/>
      <c r="H16" s="68"/>
      <c r="I16" s="65"/>
      <c r="J16" s="66"/>
      <c r="K16" s="65"/>
      <c r="L16" s="66"/>
      <c r="M16" s="38"/>
    </row>
    <row r="17" spans="1:13" x14ac:dyDescent="0.2">
      <c r="A17" s="58">
        <v>1</v>
      </c>
      <c r="B17" s="37">
        <f>[1]Sheet!C151</f>
        <v>231648.64721670616</v>
      </c>
      <c r="C17" s="38">
        <f t="shared" ref="C17:C22" si="5">B17/B$7*100</f>
        <v>18.919004677677144</v>
      </c>
      <c r="D17" s="37">
        <f>[1]Sheet!I151</f>
        <v>1958.2632331950163</v>
      </c>
      <c r="E17" s="38">
        <f>[1]Sheet!J151</f>
        <v>0.84535923551630787</v>
      </c>
      <c r="F17" s="37">
        <f t="shared" si="3"/>
        <v>229690.38398351127</v>
      </c>
      <c r="G17" s="38">
        <f t="shared" si="4"/>
        <v>99.154640764483744</v>
      </c>
      <c r="I17" s="37">
        <f>[1]Sheet!E151</f>
        <v>222244.43320174504</v>
      </c>
      <c r="J17" s="38">
        <f>[1]Sheet!F151</f>
        <v>95.940311274011663</v>
      </c>
      <c r="K17" s="37">
        <f>[1]Sheet!G151</f>
        <v>7445.9507817662361</v>
      </c>
      <c r="L17" s="38">
        <f>[1]Sheet!H151</f>
        <v>3.2143294904720885</v>
      </c>
      <c r="M17" s="38"/>
    </row>
    <row r="18" spans="1:13" x14ac:dyDescent="0.2">
      <c r="A18" s="58">
        <v>2</v>
      </c>
      <c r="B18" s="37">
        <f>[1]Sheet!C152</f>
        <v>205237.97789608143</v>
      </c>
      <c r="C18" s="38">
        <f t="shared" si="5"/>
        <v>16.762015710027136</v>
      </c>
      <c r="D18" s="37">
        <f>[1]Sheet!I152</f>
        <v>983.8522143758039</v>
      </c>
      <c r="E18" s="38">
        <f>[1]Sheet!J152</f>
        <v>0.47937142260968862</v>
      </c>
      <c r="F18" s="37">
        <f t="shared" si="3"/>
        <v>204254.12568170571</v>
      </c>
      <c r="G18" s="38">
        <f t="shared" si="4"/>
        <v>99.520628577390355</v>
      </c>
      <c r="I18" s="37">
        <f>[1]Sheet!E152</f>
        <v>199282.49479966899</v>
      </c>
      <c r="J18" s="38">
        <f>[1]Sheet!F152</f>
        <v>97.098254836915274</v>
      </c>
      <c r="K18" s="37">
        <f>[1]Sheet!G152</f>
        <v>4971.6308820367331</v>
      </c>
      <c r="L18" s="38">
        <f>[1]Sheet!H152</f>
        <v>2.4223737404750834</v>
      </c>
      <c r="M18" s="38"/>
    </row>
    <row r="19" spans="1:13" x14ac:dyDescent="0.2">
      <c r="A19" s="58">
        <v>3</v>
      </c>
      <c r="B19" s="37">
        <f>[1]Sheet!C153</f>
        <v>224355.34502958736</v>
      </c>
      <c r="C19" s="38">
        <f t="shared" si="5"/>
        <v>18.32335251285042</v>
      </c>
      <c r="D19" s="37">
        <f>[1]Sheet!I153</f>
        <v>1208.9603437117519</v>
      </c>
      <c r="E19" s="38">
        <f>[1]Sheet!J153</f>
        <v>0.53885961288433648</v>
      </c>
      <c r="F19" s="37">
        <f t="shared" si="3"/>
        <v>223146.38468587559</v>
      </c>
      <c r="G19" s="38">
        <f t="shared" si="4"/>
        <v>99.461140387115648</v>
      </c>
      <c r="I19" s="37">
        <f>[1]Sheet!E153</f>
        <v>214285.3775234588</v>
      </c>
      <c r="J19" s="38">
        <f>[1]Sheet!F153</f>
        <v>95.511599019492692</v>
      </c>
      <c r="K19" s="37">
        <f>[1]Sheet!G153</f>
        <v>8861.0071624167958</v>
      </c>
      <c r="L19" s="38">
        <f>[1]Sheet!H153</f>
        <v>3.9495413676229689</v>
      </c>
      <c r="M19" s="38"/>
    </row>
    <row r="20" spans="1:13" x14ac:dyDescent="0.2">
      <c r="A20" s="58">
        <v>4</v>
      </c>
      <c r="B20" s="37">
        <f>[1]Sheet!C154</f>
        <v>203192.66199263665</v>
      </c>
      <c r="C20" s="38">
        <f t="shared" si="5"/>
        <v>16.594972467558296</v>
      </c>
      <c r="D20" s="37">
        <f>[1]Sheet!I154</f>
        <v>1682.1910085321026</v>
      </c>
      <c r="E20" s="38">
        <f>[1]Sheet!J154</f>
        <v>0.82787980236858261</v>
      </c>
      <c r="F20" s="37">
        <f t="shared" si="3"/>
        <v>201510.4709841045</v>
      </c>
      <c r="G20" s="38">
        <f t="shared" si="4"/>
        <v>99.172120197631386</v>
      </c>
      <c r="I20" s="37">
        <f>[1]Sheet!E154</f>
        <v>198769.43154217271</v>
      </c>
      <c r="J20" s="38">
        <f>[1]Sheet!F154</f>
        <v>97.823134749509691</v>
      </c>
      <c r="K20" s="37">
        <f>[1]Sheet!G154</f>
        <v>2741.039441931799</v>
      </c>
      <c r="L20" s="38">
        <f>[1]Sheet!H154</f>
        <v>1.348985448121709</v>
      </c>
      <c r="M20" s="38"/>
    </row>
    <row r="21" spans="1:13" x14ac:dyDescent="0.2">
      <c r="A21" s="58">
        <v>5</v>
      </c>
      <c r="B21" s="37">
        <f>[1]Sheet!C155</f>
        <v>184345.05508241101</v>
      </c>
      <c r="C21" s="38">
        <f t="shared" si="5"/>
        <v>15.055667284549815</v>
      </c>
      <c r="D21" s="37">
        <f>[1]Sheet!I155</f>
        <v>2613.6107601483641</v>
      </c>
      <c r="E21" s="38">
        <f>[1]Sheet!J155</f>
        <v>1.417781865089875</v>
      </c>
      <c r="F21" s="37">
        <f t="shared" si="3"/>
        <v>181731.44432226269</v>
      </c>
      <c r="G21" s="38">
        <f t="shared" si="4"/>
        <v>98.58221813491015</v>
      </c>
      <c r="I21" s="37">
        <f>[1]Sheet!E155</f>
        <v>180803.24976325998</v>
      </c>
      <c r="J21" s="38">
        <f>[1]Sheet!F155</f>
        <v>98.078708800966936</v>
      </c>
      <c r="K21" s="37">
        <f>[1]Sheet!G155</f>
        <v>928.19455900270191</v>
      </c>
      <c r="L21" s="38">
        <f>[1]Sheet!H155</f>
        <v>0.50350933394321573</v>
      </c>
      <c r="M21" s="38"/>
    </row>
    <row r="22" spans="1:13" x14ac:dyDescent="0.2">
      <c r="A22" s="58">
        <v>6</v>
      </c>
      <c r="B22" s="37">
        <f>[1]Sheet!C156</f>
        <v>175643.32637817026</v>
      </c>
      <c r="C22" s="38">
        <f t="shared" si="5"/>
        <v>14.344987347336973</v>
      </c>
      <c r="D22" s="37">
        <f>[1]Sheet!I156</f>
        <v>1517.6626439600936</v>
      </c>
      <c r="E22" s="38">
        <f>[1]Sheet!J156</f>
        <v>0.86405938401125348</v>
      </c>
      <c r="F22" s="37">
        <f t="shared" si="3"/>
        <v>174125.66373421013</v>
      </c>
      <c r="G22" s="38">
        <f t="shared" si="4"/>
        <v>99.13594061598873</v>
      </c>
      <c r="I22" s="37">
        <f>[1]Sheet!E156</f>
        <v>172480.40836402733</v>
      </c>
      <c r="J22" s="38">
        <f>[1]Sheet!F156</f>
        <v>98.199238149627746</v>
      </c>
      <c r="K22" s="37">
        <f>[1]Sheet!G156</f>
        <v>1645.2553701828144</v>
      </c>
      <c r="L22" s="38">
        <f>[1]Sheet!H156</f>
        <v>0.93670246636099586</v>
      </c>
      <c r="M22" s="38"/>
    </row>
    <row r="23" spans="1:13" x14ac:dyDescent="0.2">
      <c r="A23" s="58"/>
      <c r="B23" s="37"/>
      <c r="C23" s="38"/>
      <c r="D23" s="37"/>
      <c r="E23" s="38"/>
      <c r="F23" s="37"/>
      <c r="G23" s="38"/>
      <c r="I23" s="37"/>
      <c r="J23" s="38"/>
      <c r="K23" s="37"/>
      <c r="L23" s="38"/>
      <c r="M23" s="38"/>
    </row>
    <row r="24" spans="1:13" x14ac:dyDescent="0.2">
      <c r="A24" s="3" t="s">
        <v>46</v>
      </c>
      <c r="B24" s="65"/>
      <c r="C24" s="66"/>
      <c r="D24" s="65"/>
      <c r="E24" s="66"/>
      <c r="F24" s="65"/>
      <c r="G24" s="66"/>
      <c r="H24" s="68"/>
      <c r="I24" s="65"/>
      <c r="J24" s="66"/>
      <c r="K24" s="65"/>
      <c r="L24" s="66"/>
      <c r="M24" s="38"/>
    </row>
    <row r="25" spans="1:13" x14ac:dyDescent="0.2">
      <c r="A25" s="58">
        <v>1</v>
      </c>
      <c r="B25" s="37">
        <f>[1]Sheet!C158</f>
        <v>367868.97218217101</v>
      </c>
      <c r="C25" s="38">
        <f t="shared" ref="C25:C30" si="6">B25/B$7*100</f>
        <v>30.044271309626936</v>
      </c>
      <c r="D25" s="37">
        <f>[1]Sheet!I158</f>
        <v>2070.1315118145758</v>
      </c>
      <c r="E25" s="38">
        <f>[1]Sheet!J158</f>
        <v>0.56273610126309692</v>
      </c>
      <c r="F25" s="37">
        <f t="shared" si="3"/>
        <v>365798.84067035699</v>
      </c>
      <c r="G25" s="38">
        <f t="shared" si="4"/>
        <v>99.437263898737044</v>
      </c>
      <c r="I25" s="37">
        <f>[1]Sheet!E158</f>
        <v>355343.00233325316</v>
      </c>
      <c r="J25" s="38">
        <f>[1]Sheet!F158</f>
        <v>96.594991479000043</v>
      </c>
      <c r="K25" s="37">
        <f>[1]Sheet!G158</f>
        <v>10455.838337103829</v>
      </c>
      <c r="L25" s="38">
        <f>[1]Sheet!H158</f>
        <v>2.8422724197370015</v>
      </c>
      <c r="M25" s="38"/>
    </row>
    <row r="26" spans="1:13" x14ac:dyDescent="0.2">
      <c r="A26" s="58">
        <v>2</v>
      </c>
      <c r="B26" s="37">
        <f>[1]Sheet!C159</f>
        <v>305791.17841661425</v>
      </c>
      <c r="C26" s="38">
        <f t="shared" si="6"/>
        <v>24.974308308583577</v>
      </c>
      <c r="D26" s="37">
        <f>[1]Sheet!I159</f>
        <v>3035.8868329310517</v>
      </c>
      <c r="E26" s="38">
        <f>[1]Sheet!J159</f>
        <v>0.99279738828662889</v>
      </c>
      <c r="F26" s="37">
        <f t="shared" si="3"/>
        <v>302755.29158368398</v>
      </c>
      <c r="G26" s="38">
        <f t="shared" si="4"/>
        <v>99.007202611713623</v>
      </c>
      <c r="I26" s="37">
        <f>[1]Sheet!E159</f>
        <v>294893.20144276181</v>
      </c>
      <c r="J26" s="38">
        <f>[1]Sheet!F159</f>
        <v>96.436137552992165</v>
      </c>
      <c r="K26" s="37">
        <f>[1]Sheet!G159</f>
        <v>7862.0901409221515</v>
      </c>
      <c r="L26" s="38">
        <f>[1]Sheet!H159</f>
        <v>2.5710650587214547</v>
      </c>
      <c r="M26" s="38"/>
    </row>
    <row r="27" spans="1:13" x14ac:dyDescent="0.2">
      <c r="A27" s="58">
        <v>3</v>
      </c>
      <c r="B27" s="37">
        <f>[1]Sheet!C160</f>
        <v>253228.3731546661</v>
      </c>
      <c r="C27" s="38">
        <f t="shared" si="6"/>
        <v>20.681445084166214</v>
      </c>
      <c r="D27" s="37">
        <f>[1]Sheet!I160</f>
        <v>2595.1258696067603</v>
      </c>
      <c r="E27" s="38">
        <f>[1]Sheet!J160</f>
        <v>1.024816388968276</v>
      </c>
      <c r="F27" s="37">
        <f t="shared" si="3"/>
        <v>250633.24728505919</v>
      </c>
      <c r="G27" s="38">
        <f t="shared" si="4"/>
        <v>98.975183611031653</v>
      </c>
      <c r="I27" s="37">
        <f>[1]Sheet!E160</f>
        <v>244706.66698879056</v>
      </c>
      <c r="J27" s="38">
        <f>[1]Sheet!F160</f>
        <v>96.634774350238132</v>
      </c>
      <c r="K27" s="37">
        <f>[1]Sheet!G160</f>
        <v>5926.5802962686266</v>
      </c>
      <c r="L27" s="38">
        <f>[1]Sheet!H160</f>
        <v>2.3404092607935394</v>
      </c>
      <c r="M27" s="38"/>
    </row>
    <row r="28" spans="1:13" x14ac:dyDescent="0.2">
      <c r="A28" s="58">
        <v>4</v>
      </c>
      <c r="B28" s="37">
        <f>[1]Sheet!C161</f>
        <v>180793.45732892686</v>
      </c>
      <c r="C28" s="38">
        <f t="shared" si="6"/>
        <v>14.765604314967543</v>
      </c>
      <c r="D28" s="37">
        <f>[1]Sheet!I161</f>
        <v>486.92427382827714</v>
      </c>
      <c r="E28" s="38">
        <f>[1]Sheet!J161</f>
        <v>0.26932626933639014</v>
      </c>
      <c r="F28" s="37">
        <f t="shared" si="3"/>
        <v>180306.53305509864</v>
      </c>
      <c r="G28" s="38">
        <f t="shared" si="4"/>
        <v>99.730673730663639</v>
      </c>
      <c r="I28" s="37">
        <f>[1]Sheet!E161</f>
        <v>178318.98166699789</v>
      </c>
      <c r="J28" s="38">
        <f>[1]Sheet!F161</f>
        <v>98.63132455206771</v>
      </c>
      <c r="K28" s="37">
        <f>[1]Sheet!G161</f>
        <v>1987.551388100738</v>
      </c>
      <c r="L28" s="38">
        <f>[1]Sheet!H161</f>
        <v>1.0993491785959284</v>
      </c>
      <c r="M28" s="38"/>
    </row>
    <row r="29" spans="1:13" x14ac:dyDescent="0.2">
      <c r="A29" s="58">
        <v>5</v>
      </c>
      <c r="B29" s="37">
        <f>[1]Sheet!C162</f>
        <v>114454.79199486374</v>
      </c>
      <c r="C29" s="38">
        <f t="shared" si="6"/>
        <v>9.3476511568301888</v>
      </c>
      <c r="D29" s="37">
        <f>[1]Sheet!I162</f>
        <v>1776.4717157424675</v>
      </c>
      <c r="E29" s="38">
        <f>[1]Sheet!J162</f>
        <v>1.5521165036254561</v>
      </c>
      <c r="F29" s="37">
        <f t="shared" si="3"/>
        <v>112678.32027912128</v>
      </c>
      <c r="G29" s="38">
        <f t="shared" si="4"/>
        <v>98.447883496374558</v>
      </c>
      <c r="I29" s="37">
        <f>[1]Sheet!E162</f>
        <v>112317.30224417955</v>
      </c>
      <c r="J29" s="38">
        <f>[1]Sheet!F162</f>
        <v>98.13245936371095</v>
      </c>
      <c r="K29" s="37">
        <f>[1]Sheet!G162</f>
        <v>361.01803494173743</v>
      </c>
      <c r="L29" s="38">
        <f>[1]Sheet!H162</f>
        <v>0.31542413266360964</v>
      </c>
      <c r="M29" s="38"/>
    </row>
    <row r="30" spans="1:13" x14ac:dyDescent="0.2">
      <c r="A30" s="58" t="s">
        <v>47</v>
      </c>
      <c r="B30" s="37">
        <f>[1]Sheet!C163</f>
        <v>2286.2405183405272</v>
      </c>
      <c r="C30" s="38">
        <f t="shared" si="6"/>
        <v>0.18671982582447855</v>
      </c>
      <c r="D30" s="37">
        <f>[1]Sheet!I163</f>
        <v>0</v>
      </c>
      <c r="E30" s="38">
        <f>[1]Sheet!J163</f>
        <v>0</v>
      </c>
      <c r="F30" s="37">
        <f t="shared" si="3"/>
        <v>2286.2405183405272</v>
      </c>
      <c r="G30" s="38">
        <f t="shared" si="4"/>
        <v>100</v>
      </c>
      <c r="I30" s="37">
        <f>[1]Sheet!E163</f>
        <v>2286.2405183405272</v>
      </c>
      <c r="J30" s="38">
        <f>[1]Sheet!F163</f>
        <v>100</v>
      </c>
      <c r="K30" s="37">
        <f>[1]Sheet!G163</f>
        <v>0</v>
      </c>
      <c r="L30" s="38">
        <f>[1]Sheet!H163</f>
        <v>0</v>
      </c>
      <c r="M30" s="38"/>
    </row>
    <row r="31" spans="1:13" x14ac:dyDescent="0.2">
      <c r="A31" s="9"/>
      <c r="B31" s="37"/>
      <c r="C31" s="38"/>
      <c r="D31" s="37"/>
      <c r="E31" s="38"/>
      <c r="F31" s="37"/>
      <c r="G31" s="38"/>
      <c r="I31" s="37"/>
      <c r="J31" s="38"/>
      <c r="K31" s="37"/>
      <c r="L31" s="38"/>
      <c r="M31" s="38"/>
    </row>
    <row r="32" spans="1:13" x14ac:dyDescent="0.2">
      <c r="A32" s="3" t="s">
        <v>48</v>
      </c>
      <c r="B32" s="65"/>
      <c r="C32" s="66"/>
      <c r="D32" s="65"/>
      <c r="E32" s="66"/>
      <c r="F32" s="65"/>
      <c r="G32" s="66"/>
      <c r="H32" s="68"/>
      <c r="I32" s="65"/>
      <c r="J32" s="66"/>
      <c r="K32" s="65"/>
      <c r="L32" s="66"/>
      <c r="M32" s="38"/>
    </row>
    <row r="33" spans="1:13" x14ac:dyDescent="0.2">
      <c r="A33" s="58" t="s">
        <v>49</v>
      </c>
      <c r="B33" s="37">
        <f>[1]Sheet!C165</f>
        <v>185634.77673832688</v>
      </c>
      <c r="C33" s="38">
        <f>B33/B$7*100</f>
        <v>15.161000297862634</v>
      </c>
      <c r="D33" s="37">
        <f>[1]Sheet!I165</f>
        <v>2333.1352512340491</v>
      </c>
      <c r="E33" s="38">
        <f>[1]Sheet!J165</f>
        <v>1.2568416824843471</v>
      </c>
      <c r="F33" s="37">
        <f t="shared" si="3"/>
        <v>183301.64148709297</v>
      </c>
      <c r="G33" s="38">
        <f t="shared" si="4"/>
        <v>98.743158317515736</v>
      </c>
      <c r="I33" s="37">
        <f>[1]Sheet!E165</f>
        <v>178620.96375414464</v>
      </c>
      <c r="J33" s="38">
        <f>[1]Sheet!F165</f>
        <v>96.221713890350941</v>
      </c>
      <c r="K33" s="37">
        <f>[1]Sheet!G165</f>
        <v>4680.6777329483375</v>
      </c>
      <c r="L33" s="38">
        <f>[1]Sheet!H165</f>
        <v>2.5214444271647869</v>
      </c>
      <c r="M33" s="38"/>
    </row>
    <row r="34" spans="1:13" x14ac:dyDescent="0.2">
      <c r="A34" s="58" t="s">
        <v>50</v>
      </c>
      <c r="B34" s="37">
        <f>[1]Sheet!C166</f>
        <v>768374.3999721742</v>
      </c>
      <c r="C34" s="38">
        <f>B34/B$7*100</f>
        <v>62.753998531585445</v>
      </c>
      <c r="D34" s="37">
        <f>[1]Sheet!I166</f>
        <v>6576.9693068300912</v>
      </c>
      <c r="E34" s="38">
        <f>[1]Sheet!J166</f>
        <v>0.85595893187855665</v>
      </c>
      <c r="F34" s="37">
        <f t="shared" si="3"/>
        <v>761797.43066534062</v>
      </c>
      <c r="G34" s="38">
        <f t="shared" si="4"/>
        <v>99.144041068120998</v>
      </c>
      <c r="I34" s="37">
        <f>[1]Sheet!E166</f>
        <v>741888.56506950525</v>
      </c>
      <c r="J34" s="38">
        <f>[1]Sheet!F166</f>
        <v>96.553003990811234</v>
      </c>
      <c r="K34" s="37">
        <f>[1]Sheet!G166</f>
        <v>19908.865595835425</v>
      </c>
      <c r="L34" s="38">
        <f>[1]Sheet!H166</f>
        <v>2.5910370773097595</v>
      </c>
      <c r="M34" s="38"/>
    </row>
    <row r="35" spans="1:13" x14ac:dyDescent="0.2">
      <c r="A35" s="58" t="s">
        <v>51</v>
      </c>
      <c r="B35" s="37">
        <f>[1]Sheet!C167</f>
        <v>208368.28674705411</v>
      </c>
      <c r="C35" s="38">
        <f>B35/B$7*100</f>
        <v>17.017671542710346</v>
      </c>
      <c r="D35" s="37">
        <f>[1]Sheet!I167</f>
        <v>1054.4356458589928</v>
      </c>
      <c r="E35" s="38">
        <f>[1]Sheet!J167</f>
        <v>0.50604420774405601</v>
      </c>
      <c r="F35" s="37">
        <f t="shared" si="3"/>
        <v>207313.85110119506</v>
      </c>
      <c r="G35" s="38">
        <f t="shared" si="4"/>
        <v>99.493955792255917</v>
      </c>
      <c r="I35" s="37">
        <f>[1]Sheet!E167</f>
        <v>206591.81503131159</v>
      </c>
      <c r="J35" s="38">
        <f>[1]Sheet!F167</f>
        <v>99.147436616446811</v>
      </c>
      <c r="K35" s="37">
        <f>[1]Sheet!G167</f>
        <v>722.03606988347485</v>
      </c>
      <c r="L35" s="38">
        <f>[1]Sheet!H167</f>
        <v>0.34651917580911962</v>
      </c>
      <c r="M35" s="38"/>
    </row>
    <row r="36" spans="1:13" x14ac:dyDescent="0.2">
      <c r="A36" s="10" t="s">
        <v>52</v>
      </c>
      <c r="B36" s="37">
        <f>[1]Sheet!C168</f>
        <v>57998.714148522748</v>
      </c>
      <c r="C36" s="38">
        <f>B36/B$7*100</f>
        <v>4.7368199964002526</v>
      </c>
      <c r="D36" s="37">
        <f>[1]Sheet!I168</f>
        <v>0</v>
      </c>
      <c r="E36" s="38">
        <f>[1]Sheet!J168</f>
        <v>0</v>
      </c>
      <c r="F36" s="37">
        <f t="shared" si="3"/>
        <v>57998.714148522755</v>
      </c>
      <c r="G36" s="38">
        <f t="shared" si="4"/>
        <v>100.00000000000003</v>
      </c>
      <c r="I36" s="37">
        <f>[1]Sheet!E168</f>
        <v>57204.47447165093</v>
      </c>
      <c r="J36" s="38">
        <f>[1]Sheet!F168</f>
        <v>98.630590887173923</v>
      </c>
      <c r="K36" s="37">
        <f>[1]Sheet!G168</f>
        <v>794.23967687182233</v>
      </c>
      <c r="L36" s="38">
        <f>[1]Sheet!H168</f>
        <v>1.3694091128260848</v>
      </c>
      <c r="M36" s="38"/>
    </row>
    <row r="37" spans="1:13" x14ac:dyDescent="0.2">
      <c r="A37" s="10" t="s">
        <v>53</v>
      </c>
      <c r="B37" s="37">
        <f>[1]Sheet!C169</f>
        <v>4046.8359895279732</v>
      </c>
      <c r="C37" s="38">
        <f>B37/B$7*100</f>
        <v>0.33050963144217488</v>
      </c>
      <c r="D37" s="37">
        <f>[1]Sheet!I169</f>
        <v>0</v>
      </c>
      <c r="E37" s="38">
        <f>[1]Sheet!J169</f>
        <v>0</v>
      </c>
      <c r="F37" s="37">
        <f t="shared" si="3"/>
        <v>4046.8359895279737</v>
      </c>
      <c r="G37" s="38">
        <f t="shared" si="4"/>
        <v>100.00000000000003</v>
      </c>
      <c r="I37" s="37">
        <f>[1]Sheet!E169</f>
        <v>3559.5768677299452</v>
      </c>
      <c r="J37" s="38">
        <f>[1]Sheet!F169</f>
        <v>87.959504090135795</v>
      </c>
      <c r="K37" s="37">
        <f>[1]Sheet!G169</f>
        <v>487.25912179802822</v>
      </c>
      <c r="L37" s="38">
        <f>[1]Sheet!H169</f>
        <v>12.040495909864205</v>
      </c>
      <c r="M37" s="38"/>
    </row>
    <row r="38" spans="1:13" x14ac:dyDescent="0.2">
      <c r="A38" s="12"/>
      <c r="B38" s="39"/>
      <c r="C38" s="39"/>
      <c r="D38" s="39"/>
      <c r="E38" s="39"/>
      <c r="F38" s="39"/>
      <c r="G38" s="39"/>
      <c r="H38" s="39"/>
      <c r="I38" s="31"/>
      <c r="J38" s="31"/>
      <c r="K38" s="31"/>
      <c r="L38" s="31"/>
    </row>
    <row r="39" spans="1:13" x14ac:dyDescent="0.2">
      <c r="A39" s="32" t="str">
        <f>Cuadro01!A40</f>
        <v>Fuente: Instituto Nacional de Estadística (INE). LIV Encuesta Permanente de Hogares de Propósitos Múltiples, Junio 2016.</v>
      </c>
    </row>
    <row r="40" spans="1:13" x14ac:dyDescent="0.2">
      <c r="A40" s="33" t="s">
        <v>54</v>
      </c>
    </row>
    <row r="41" spans="1:13" x14ac:dyDescent="0.2">
      <c r="A41" s="33" t="s">
        <v>61</v>
      </c>
    </row>
  </sheetData>
  <mergeCells count="9">
    <mergeCell ref="A1:L1"/>
    <mergeCell ref="A3:A5"/>
    <mergeCell ref="B3:G3"/>
    <mergeCell ref="I3:L3"/>
    <mergeCell ref="B4:C4"/>
    <mergeCell ref="D4:E4"/>
    <mergeCell ref="F4:G4"/>
    <mergeCell ref="I4:J4"/>
    <mergeCell ref="K4:L4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  <ignoredErrors>
    <ignoredError sqref="E7:L11 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Caratula</vt:lpstr>
      <vt:lpstr>Cuadro01</vt:lpstr>
      <vt:lpstr>Cuadro02</vt:lpstr>
      <vt:lpstr>Cuadro02a</vt:lpstr>
      <vt:lpstr>Cuadro03</vt:lpstr>
      <vt:lpstr>Cuadro04</vt:lpstr>
      <vt:lpstr>Cuadro05</vt:lpstr>
      <vt:lpstr>Caratula!Área_de_impresión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</dc:creator>
  <cp:lastModifiedBy>ine</cp:lastModifiedBy>
  <cp:lastPrinted>2011-12-08T18:35:15Z</cp:lastPrinted>
  <dcterms:created xsi:type="dcterms:W3CDTF">2006-11-13T16:32:12Z</dcterms:created>
  <dcterms:modified xsi:type="dcterms:W3CDTF">2016-08-16T18:21:15Z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