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2018\junio 2018\publicacion junio 2018\junio 2018 final\junio 2018 ultima\"/>
    </mc:Choice>
  </mc:AlternateContent>
  <bookViews>
    <workbookView xWindow="0" yWindow="0" windowWidth="21600" windowHeight="9135"/>
  </bookViews>
  <sheets>
    <sheet name="Caratula" sheetId="5" r:id="rId1"/>
    <sheet name="Cuadro01" sheetId="1" r:id="rId2"/>
    <sheet name="Cuadro02" sheetId="2" r:id="rId3"/>
    <sheet name="Cuadro02a" sheetId="8" r:id="rId4"/>
    <sheet name="Cuadro03" sheetId="3" r:id="rId5"/>
    <sheet name="Cuadro04" sheetId="6" r:id="rId6"/>
    <sheet name="Cuadro05" sheetId="7" r:id="rId7"/>
  </sheets>
  <definedNames>
    <definedName name="_xlnm.Print_Area" localSheetId="0">Caratula!$A$1:$I$7</definedName>
  </definedNames>
  <calcPr calcId="152511" iterate="1" iterateCount="1000"/>
</workbook>
</file>

<file path=xl/calcChain.xml><?xml version="1.0" encoding="utf-8"?>
<calcChain xmlns="http://schemas.openxmlformats.org/spreadsheetml/2006/main">
  <c r="A40" i="6" l="1"/>
  <c r="N27" i="8" l="1"/>
  <c r="P21" i="8"/>
  <c r="O29" i="8"/>
  <c r="N26" i="8"/>
  <c r="M28" i="8"/>
  <c r="M26" i="8"/>
  <c r="O26" i="8"/>
  <c r="O27" i="8"/>
  <c r="M29" i="8"/>
  <c r="N28" i="8"/>
  <c r="K25" i="8"/>
  <c r="K23" i="8" s="1"/>
  <c r="M10" i="8"/>
  <c r="M18" i="8"/>
  <c r="M20" i="8"/>
  <c r="M12" i="8"/>
  <c r="N20" i="8"/>
  <c r="N10" i="8"/>
  <c r="N12" i="8"/>
  <c r="N18" i="8"/>
  <c r="P10" i="8"/>
  <c r="P12" i="8"/>
  <c r="O19" i="8"/>
  <c r="O21" i="8"/>
  <c r="P28" i="8"/>
  <c r="O11" i="8"/>
  <c r="O13" i="8"/>
  <c r="P18" i="8"/>
  <c r="P20" i="8"/>
  <c r="A30" i="2"/>
  <c r="A31" i="3"/>
  <c r="A39" i="7"/>
  <c r="A30" i="8"/>
  <c r="P26" i="8"/>
  <c r="B11" i="8"/>
  <c r="B13" i="8"/>
  <c r="E9" i="8"/>
  <c r="D9" i="8"/>
  <c r="F9" i="8"/>
  <c r="B12" i="8"/>
  <c r="H9" i="8"/>
  <c r="G13" i="8"/>
  <c r="G10" i="8"/>
  <c r="I9" i="8"/>
  <c r="K9" i="8"/>
  <c r="G12" i="8"/>
  <c r="C17" i="8"/>
  <c r="C15" i="8" s="1"/>
  <c r="B21" i="8"/>
  <c r="E17" i="8"/>
  <c r="E15" i="8" s="1"/>
  <c r="D17" i="8"/>
  <c r="D15" i="8" s="1"/>
  <c r="F17" i="8"/>
  <c r="F15" i="8" s="1"/>
  <c r="B20" i="8"/>
  <c r="H17" i="8"/>
  <c r="G21" i="8"/>
  <c r="J17" i="8"/>
  <c r="I17" i="8"/>
  <c r="I15" i="8" s="1"/>
  <c r="K17" i="8"/>
  <c r="K15" i="8" s="1"/>
  <c r="G20" i="8"/>
  <c r="C25" i="8"/>
  <c r="C23" i="8" s="1"/>
  <c r="B29" i="8"/>
  <c r="E25" i="8"/>
  <c r="E23" i="8" s="1"/>
  <c r="D25" i="8"/>
  <c r="D23" i="8" s="1"/>
  <c r="F25" i="8"/>
  <c r="F23" i="8" s="1"/>
  <c r="B28" i="8"/>
  <c r="H25" i="8"/>
  <c r="G29" i="8"/>
  <c r="J25" i="8"/>
  <c r="I25" i="8"/>
  <c r="I23" i="8" s="1"/>
  <c r="P13" i="8"/>
  <c r="O10" i="8"/>
  <c r="N11" i="8"/>
  <c r="M13" i="8"/>
  <c r="O18" i="8"/>
  <c r="N19" i="8"/>
  <c r="M21" i="8"/>
  <c r="G27" i="8"/>
  <c r="N29" i="8"/>
  <c r="P29" i="8"/>
  <c r="B10" i="8"/>
  <c r="B19" i="8"/>
  <c r="B27" i="8"/>
  <c r="G19" i="8"/>
  <c r="P11" i="8"/>
  <c r="N13" i="8"/>
  <c r="P19" i="8"/>
  <c r="N21" i="8"/>
  <c r="P27" i="8"/>
  <c r="G28" i="8"/>
  <c r="G11" i="8"/>
  <c r="M11" i="8"/>
  <c r="O12" i="8"/>
  <c r="M19" i="8"/>
  <c r="O20" i="8"/>
  <c r="M27" i="8"/>
  <c r="O28" i="8"/>
  <c r="C9" i="8"/>
  <c r="J9" i="8"/>
  <c r="B18" i="8"/>
  <c r="B26" i="8"/>
  <c r="G18" i="8"/>
  <c r="G26" i="8"/>
  <c r="H10" i="7"/>
  <c r="H7" i="7" s="1"/>
  <c r="P9" i="8" l="1"/>
  <c r="L19" i="8"/>
  <c r="I6" i="8"/>
  <c r="N9" i="8"/>
  <c r="L11" i="8"/>
  <c r="N23" i="8"/>
  <c r="L12" i="8"/>
  <c r="P23" i="8"/>
  <c r="N15" i="8"/>
  <c r="L26" i="8"/>
  <c r="L18" i="8"/>
  <c r="L21" i="8"/>
  <c r="F6" i="8"/>
  <c r="L29" i="8"/>
  <c r="L20" i="8"/>
  <c r="L13" i="8"/>
  <c r="M25" i="8"/>
  <c r="P15" i="8"/>
  <c r="N17" i="8"/>
  <c r="L28" i="8"/>
  <c r="L27" i="8"/>
  <c r="N25" i="8"/>
  <c r="O25" i="8"/>
  <c r="H23" i="8"/>
  <c r="M23" i="8" s="1"/>
  <c r="B25" i="8"/>
  <c r="B23" i="8" s="1"/>
  <c r="O17" i="8"/>
  <c r="K6" i="8"/>
  <c r="M17" i="8"/>
  <c r="H15" i="8"/>
  <c r="M15" i="8" s="1"/>
  <c r="O9" i="8"/>
  <c r="G25" i="8"/>
  <c r="G23" i="8" s="1"/>
  <c r="G9" i="8"/>
  <c r="J23" i="8"/>
  <c r="O23" i="8" s="1"/>
  <c r="J15" i="8"/>
  <c r="O15" i="8" s="1"/>
  <c r="P25" i="8"/>
  <c r="G17" i="8"/>
  <c r="G15" i="8" s="1"/>
  <c r="B17" i="8"/>
  <c r="B15" i="8" s="1"/>
  <c r="L10" i="8"/>
  <c r="B9" i="8"/>
  <c r="M9" i="8"/>
  <c r="P17" i="8"/>
  <c r="D6" i="8"/>
  <c r="E6" i="8"/>
  <c r="C6" i="8"/>
  <c r="P6" i="8" l="1"/>
  <c r="N6" i="8"/>
  <c r="L23" i="8"/>
  <c r="L9" i="8"/>
  <c r="H6" i="8"/>
  <c r="M6" i="8" s="1"/>
  <c r="G6" i="8"/>
  <c r="J6" i="8"/>
  <c r="O6" i="8" s="1"/>
  <c r="L25" i="8"/>
  <c r="L17" i="8"/>
  <c r="L15" i="8"/>
  <c r="B6" i="8"/>
  <c r="L6" i="8" l="1"/>
  <c r="S28" i="3" l="1"/>
  <c r="P26" i="3"/>
  <c r="J30" i="3" l="1"/>
  <c r="S18" i="3"/>
  <c r="V10" i="3"/>
  <c r="P14" i="3"/>
  <c r="V20" i="3"/>
  <c r="V30" i="3"/>
  <c r="J18" i="3"/>
  <c r="V18" i="3"/>
  <c r="J28" i="3"/>
  <c r="V28" i="3"/>
  <c r="E11" i="6"/>
  <c r="E8" i="6" s="1"/>
  <c r="M11" i="6"/>
  <c r="M8" i="6" s="1"/>
  <c r="F17" i="7"/>
  <c r="G17" i="7" s="1"/>
  <c r="F27" i="7"/>
  <c r="G27" i="7" s="1"/>
  <c r="F37" i="7"/>
  <c r="G37" i="7" s="1"/>
  <c r="B28" i="3"/>
  <c r="B18" i="3"/>
  <c r="J14" i="3"/>
  <c r="P20" i="3"/>
  <c r="J26" i="3"/>
  <c r="F26" i="7"/>
  <c r="G26" i="7" s="1"/>
  <c r="F36" i="7"/>
  <c r="G36" i="7" s="1"/>
  <c r="F18" i="7"/>
  <c r="G18" i="7" s="1"/>
  <c r="F28" i="7"/>
  <c r="G28" i="7" s="1"/>
  <c r="H11" i="6"/>
  <c r="H8" i="6" s="1"/>
  <c r="P10" i="3"/>
  <c r="M11" i="3"/>
  <c r="J19" i="3"/>
  <c r="M21" i="3"/>
  <c r="S27" i="3"/>
  <c r="J29" i="3"/>
  <c r="M7" i="3"/>
  <c r="F34" i="7"/>
  <c r="G34" i="7" s="1"/>
  <c r="S11" i="3"/>
  <c r="V13" i="3"/>
  <c r="S21" i="3"/>
  <c r="V24" i="3"/>
  <c r="B29" i="3"/>
  <c r="B19" i="3"/>
  <c r="M13" i="3"/>
  <c r="M24" i="3"/>
  <c r="I11" i="6"/>
  <c r="I8" i="6" s="1"/>
  <c r="S16" i="3"/>
  <c r="B11" i="6"/>
  <c r="B8" i="6" s="1"/>
  <c r="J7" i="3"/>
  <c r="N6" i="2"/>
  <c r="N9" i="2"/>
  <c r="N10" i="2"/>
  <c r="N11" i="2"/>
  <c r="N12" i="2"/>
  <c r="N13" i="2"/>
  <c r="N15" i="2"/>
  <c r="N17" i="2"/>
  <c r="N18" i="2"/>
  <c r="N19" i="2"/>
  <c r="N20" i="2"/>
  <c r="N21" i="2"/>
  <c r="N23" i="2"/>
  <c r="N25" i="2"/>
  <c r="N26" i="2"/>
  <c r="N27" i="2"/>
  <c r="N28" i="2"/>
  <c r="N29" i="2"/>
  <c r="J12" i="3"/>
  <c r="V12" i="3"/>
  <c r="M14" i="3"/>
  <c r="P18" i="3"/>
  <c r="J22" i="3"/>
  <c r="V22" i="3"/>
  <c r="M26" i="3"/>
  <c r="P28" i="3"/>
  <c r="C11" i="6"/>
  <c r="C8" i="6" s="1"/>
  <c r="K11" i="6"/>
  <c r="K8" i="6" s="1"/>
  <c r="D10" i="7"/>
  <c r="D7" i="7" s="1"/>
  <c r="F19" i="7"/>
  <c r="G19" i="7" s="1"/>
  <c r="F25" i="7"/>
  <c r="G25" i="7" s="1"/>
  <c r="F35" i="7"/>
  <c r="G35" i="7" s="1"/>
  <c r="P11" i="3"/>
  <c r="S13" i="3"/>
  <c r="M19" i="3"/>
  <c r="P21" i="3"/>
  <c r="S24" i="3"/>
  <c r="M29" i="3"/>
  <c r="L11" i="6"/>
  <c r="L8" i="6" s="1"/>
  <c r="G19" i="3"/>
  <c r="C19" i="3"/>
  <c r="C29" i="3"/>
  <c r="G29" i="3"/>
  <c r="B7" i="3"/>
  <c r="B21" i="3"/>
  <c r="B11" i="3"/>
  <c r="G16" i="3"/>
  <c r="C16" i="3"/>
  <c r="G27" i="3"/>
  <c r="C27" i="3"/>
  <c r="B10" i="7"/>
  <c r="F12" i="7"/>
  <c r="G12" i="7" s="1"/>
  <c r="F21" i="7"/>
  <c r="G21" i="7" s="1"/>
  <c r="F30" i="7"/>
  <c r="G30" i="7" s="1"/>
  <c r="B30" i="3"/>
  <c r="B20" i="3"/>
  <c r="B10" i="3"/>
  <c r="V7" i="3"/>
  <c r="M10" i="3"/>
  <c r="S12" i="3"/>
  <c r="J13" i="3"/>
  <c r="P16" i="3"/>
  <c r="C18" i="3"/>
  <c r="G18" i="3"/>
  <c r="V19" i="3"/>
  <c r="M20" i="3"/>
  <c r="S22" i="3"/>
  <c r="J24" i="3"/>
  <c r="P27" i="3"/>
  <c r="C28" i="3"/>
  <c r="G28" i="3"/>
  <c r="V29" i="3"/>
  <c r="M30" i="3"/>
  <c r="D11" i="6"/>
  <c r="D8" i="6" s="1"/>
  <c r="J11" i="6"/>
  <c r="J8" i="6" s="1"/>
  <c r="I10" i="7"/>
  <c r="I7" i="7" s="1"/>
  <c r="F11" i="7"/>
  <c r="F20" i="7"/>
  <c r="G20" i="7" s="1"/>
  <c r="F29" i="7"/>
  <c r="G29" i="7" s="1"/>
  <c r="P7" i="3"/>
  <c r="C10" i="3"/>
  <c r="G10" i="3"/>
  <c r="V11" i="3"/>
  <c r="M12" i="3"/>
  <c r="S14" i="3"/>
  <c r="J16" i="3"/>
  <c r="P19" i="3"/>
  <c r="G20" i="3"/>
  <c r="C20" i="3"/>
  <c r="V21" i="3"/>
  <c r="M22" i="3"/>
  <c r="S26" i="3"/>
  <c r="J27" i="3"/>
  <c r="P29" i="3"/>
  <c r="C30" i="3"/>
  <c r="G30" i="3"/>
  <c r="F11" i="6"/>
  <c r="F8" i="6" s="1"/>
  <c r="K10" i="7"/>
  <c r="G6" i="2"/>
  <c r="L6" i="2" s="1"/>
  <c r="M6" i="2"/>
  <c r="M9" i="2"/>
  <c r="G9" i="2"/>
  <c r="L9" i="2" s="1"/>
  <c r="M10" i="2"/>
  <c r="G10" i="2"/>
  <c r="L10" i="2" s="1"/>
  <c r="G11" i="2"/>
  <c r="L11" i="2" s="1"/>
  <c r="M11" i="2"/>
  <c r="G12" i="2"/>
  <c r="L12" i="2" s="1"/>
  <c r="M12" i="2"/>
  <c r="G13" i="2"/>
  <c r="L13" i="2" s="1"/>
  <c r="M13" i="2"/>
  <c r="G15" i="2"/>
  <c r="L15" i="2" s="1"/>
  <c r="M15" i="2"/>
  <c r="G17" i="2"/>
  <c r="L17" i="2" s="1"/>
  <c r="M17" i="2"/>
  <c r="G18" i="2"/>
  <c r="L18" i="2" s="1"/>
  <c r="M18" i="2"/>
  <c r="G19" i="2"/>
  <c r="L19" i="2" s="1"/>
  <c r="M19" i="2"/>
  <c r="M20" i="2"/>
  <c r="G20" i="2"/>
  <c r="L20" i="2" s="1"/>
  <c r="G21" i="2"/>
  <c r="L21" i="2" s="1"/>
  <c r="M21" i="2"/>
  <c r="G23" i="2"/>
  <c r="L23" i="2" s="1"/>
  <c r="M23" i="2"/>
  <c r="M25" i="2"/>
  <c r="G25" i="2"/>
  <c r="L25" i="2" s="1"/>
  <c r="M26" i="2"/>
  <c r="G26" i="2"/>
  <c r="L26" i="2" s="1"/>
  <c r="G27" i="2"/>
  <c r="L27" i="2" s="1"/>
  <c r="M27" i="2"/>
  <c r="G28" i="2"/>
  <c r="L28" i="2" s="1"/>
  <c r="M28" i="2"/>
  <c r="G29" i="2"/>
  <c r="L29" i="2" s="1"/>
  <c r="M29" i="2"/>
  <c r="B27" i="3"/>
  <c r="B16" i="3"/>
  <c r="G11" i="3"/>
  <c r="C11" i="3"/>
  <c r="C21" i="3"/>
  <c r="G21" i="3"/>
  <c r="P30" i="3"/>
  <c r="G11" i="6"/>
  <c r="G8" i="6" s="1"/>
  <c r="B26" i="3"/>
  <c r="B14" i="3"/>
  <c r="G12" i="3"/>
  <c r="C12" i="3"/>
  <c r="G22" i="3"/>
  <c r="C22" i="3"/>
  <c r="O18" i="2"/>
  <c r="O28" i="2"/>
  <c r="V14" i="3"/>
  <c r="M27" i="3"/>
  <c r="F14" i="7"/>
  <c r="G14" i="7" s="1"/>
  <c r="F33" i="7"/>
  <c r="G33" i="7" s="1"/>
  <c r="C7" i="3"/>
  <c r="G7" i="3"/>
  <c r="O6" i="2"/>
  <c r="O9" i="2"/>
  <c r="O10" i="2"/>
  <c r="O11" i="2"/>
  <c r="O12" i="2"/>
  <c r="O13" i="2"/>
  <c r="O15" i="2"/>
  <c r="O17" i="2"/>
  <c r="O19" i="2"/>
  <c r="O20" i="2"/>
  <c r="O21" i="2"/>
  <c r="O23" i="2"/>
  <c r="O25" i="2"/>
  <c r="O26" i="2"/>
  <c r="O27" i="2"/>
  <c r="O29" i="2"/>
  <c r="B24" i="3"/>
  <c r="B13" i="3"/>
  <c r="S7" i="3"/>
  <c r="J10" i="3"/>
  <c r="P12" i="3"/>
  <c r="C13" i="3"/>
  <c r="G13" i="3"/>
  <c r="M16" i="3"/>
  <c r="S19" i="3"/>
  <c r="J20" i="3"/>
  <c r="P22" i="3"/>
  <c r="G24" i="3"/>
  <c r="C24" i="3"/>
  <c r="V26" i="3"/>
  <c r="S29" i="3"/>
  <c r="P6" i="2"/>
  <c r="P9" i="2"/>
  <c r="P10" i="2"/>
  <c r="P11" i="2"/>
  <c r="P12" i="2"/>
  <c r="P13" i="2"/>
  <c r="P15" i="2"/>
  <c r="P17" i="2"/>
  <c r="P18" i="2"/>
  <c r="P19" i="2"/>
  <c r="P20" i="2"/>
  <c r="P21" i="2"/>
  <c r="P23" i="2"/>
  <c r="P25" i="2"/>
  <c r="P26" i="2"/>
  <c r="P27" i="2"/>
  <c r="P28" i="2"/>
  <c r="P29" i="2"/>
  <c r="B22" i="3"/>
  <c r="B12" i="3"/>
  <c r="S10" i="3"/>
  <c r="J11" i="3"/>
  <c r="P13" i="3"/>
  <c r="C14" i="3"/>
  <c r="G14" i="3"/>
  <c r="V16" i="3"/>
  <c r="M18" i="3"/>
  <c r="S20" i="3"/>
  <c r="J21" i="3"/>
  <c r="P24" i="3"/>
  <c r="C26" i="3"/>
  <c r="G26" i="3"/>
  <c r="V27" i="3"/>
  <c r="M28" i="3"/>
  <c r="S30" i="3"/>
  <c r="F13" i="7"/>
  <c r="G13" i="7" s="1"/>
  <c r="F22" i="7"/>
  <c r="G22" i="7" s="1"/>
  <c r="D18" i="3" l="1"/>
  <c r="D20" i="3"/>
  <c r="D28" i="3"/>
  <c r="E10" i="7"/>
  <c r="D21" i="3"/>
  <c r="D19" i="3"/>
  <c r="D27" i="3"/>
  <c r="D29" i="3"/>
  <c r="D12" i="3"/>
  <c r="D11" i="3"/>
  <c r="D26" i="3"/>
  <c r="D13" i="3"/>
  <c r="D22" i="3"/>
  <c r="D24" i="3"/>
  <c r="K7" i="7"/>
  <c r="G11" i="7"/>
  <c r="F10" i="7"/>
  <c r="D16" i="3"/>
  <c r="D10" i="3"/>
  <c r="D14" i="3"/>
  <c r="D7" i="3"/>
  <c r="D30" i="3"/>
  <c r="B7" i="7"/>
  <c r="C25" i="7" l="1"/>
  <c r="C11" i="7"/>
  <c r="C22" i="7"/>
  <c r="C27" i="7"/>
  <c r="C13" i="7"/>
  <c r="C21" i="7"/>
  <c r="C37" i="7"/>
  <c r="C28" i="7"/>
  <c r="C35" i="7"/>
  <c r="C14" i="7"/>
  <c r="C36" i="7"/>
  <c r="C19" i="7"/>
  <c r="C26" i="7"/>
  <c r="C18" i="7"/>
  <c r="C29" i="7"/>
  <c r="C34" i="7"/>
  <c r="C12" i="7"/>
  <c r="C20" i="7"/>
  <c r="C33" i="7"/>
  <c r="C30" i="7"/>
  <c r="C17" i="7"/>
  <c r="J10" i="7"/>
  <c r="F7" i="7"/>
  <c r="G10" i="7"/>
  <c r="L10" i="7"/>
  <c r="E7" i="7"/>
  <c r="C10" i="7"/>
  <c r="C7" i="7" l="1"/>
  <c r="L7" i="7"/>
  <c r="G7" i="7"/>
  <c r="J7" i="7"/>
</calcChain>
</file>

<file path=xl/sharedStrings.xml><?xml version="1.0" encoding="utf-8"?>
<sst xmlns="http://schemas.openxmlformats.org/spreadsheetml/2006/main" count="265" uniqueCount="98">
  <si>
    <t>Sexo</t>
  </si>
  <si>
    <t>Total</t>
  </si>
  <si>
    <t>Hombre</t>
  </si>
  <si>
    <t>Mujer</t>
  </si>
  <si>
    <t>Tasa de Analf.</t>
  </si>
  <si>
    <t>AEP</t>
  </si>
  <si>
    <t>Hombres</t>
  </si>
  <si>
    <t>Rangos de Edad</t>
  </si>
  <si>
    <t>Categorias</t>
  </si>
  <si>
    <t>5 - 6 Años</t>
  </si>
  <si>
    <t>7 - 12 Años</t>
  </si>
  <si>
    <t>13 - 15 Años</t>
  </si>
  <si>
    <t>16 - 18 Años</t>
  </si>
  <si>
    <t>Poblacion</t>
  </si>
  <si>
    <t>Asistencia</t>
  </si>
  <si>
    <t>Tasa de Cobertura</t>
  </si>
  <si>
    <t>Primer Grado</t>
  </si>
  <si>
    <t>Segundo Grado</t>
  </si>
  <si>
    <t>Tercer Grado</t>
  </si>
  <si>
    <t>Cuarto Grado</t>
  </si>
  <si>
    <t>Quinto Grado</t>
  </si>
  <si>
    <t>Sexto Grado</t>
  </si>
  <si>
    <t>06 - 10 Años</t>
  </si>
  <si>
    <t>07 - 11 Años</t>
  </si>
  <si>
    <t>8 - 12 Años</t>
  </si>
  <si>
    <t>09 - 13 Años</t>
  </si>
  <si>
    <t>10 - 14 Años</t>
  </si>
  <si>
    <t>11 - 15 Años</t>
  </si>
  <si>
    <t>TR /1</t>
  </si>
  <si>
    <t>San Pedro Sula</t>
  </si>
  <si>
    <t>Resto Urbano</t>
  </si>
  <si>
    <t>Rural</t>
  </si>
  <si>
    <t>Dominio</t>
  </si>
  <si>
    <t>Asiste</t>
  </si>
  <si>
    <t>Repite</t>
  </si>
  <si>
    <t>Distrito Central</t>
  </si>
  <si>
    <t>Categorías</t>
  </si>
  <si>
    <t>Matricula año anterior</t>
  </si>
  <si>
    <t>No matriculado el año actual</t>
  </si>
  <si>
    <t>Condición laboral</t>
  </si>
  <si>
    <t>Solo Trabaja</t>
  </si>
  <si>
    <t>Ni trabaja, Ni estudia</t>
  </si>
  <si>
    <t>No.</t>
  </si>
  <si>
    <t>% /1</t>
  </si>
  <si>
    <t>Urbano</t>
  </si>
  <si>
    <t>Grado Escolar</t>
  </si>
  <si>
    <t>Quintil del Ingreso del hogar</t>
  </si>
  <si>
    <t>No declaran ingresos</t>
  </si>
  <si>
    <t>Nivel educativo del jefe</t>
  </si>
  <si>
    <t>Sin Nivel</t>
  </si>
  <si>
    <t>Primaria</t>
  </si>
  <si>
    <t>Secundaria</t>
  </si>
  <si>
    <t>Superior</t>
  </si>
  <si>
    <t>No sabe / No responde</t>
  </si>
  <si>
    <t>/1 Porcentaje por columna</t>
  </si>
  <si>
    <t>Evaluados</t>
  </si>
  <si>
    <t>Matricula</t>
  </si>
  <si>
    <t>Desertores</t>
  </si>
  <si>
    <t>Aprobaron</t>
  </si>
  <si>
    <t>No aprobaron</t>
  </si>
  <si>
    <t>% /2</t>
  </si>
  <si>
    <t>/2 Porcentaje por fila</t>
  </si>
  <si>
    <t>Cuadro No. 1. Tasa de analfabetismo y años de estudio promedio por sexo, según dominio, quintil de ingreso, rangos de edad y categoría ocupacional</t>
  </si>
  <si>
    <t>Cuadro No. 2. Población de 5 a 18 años que asiste a un centro de enseñanza y tasa de cobertura, según dominio y sexo</t>
  </si>
  <si>
    <t>Total Nacional</t>
  </si>
  <si>
    <t>Quintil del Hogar</t>
  </si>
  <si>
    <t>Quintil 1</t>
  </si>
  <si>
    <t>Quintil 2</t>
  </si>
  <si>
    <t>Quintil 3</t>
  </si>
  <si>
    <t>Quintil 4</t>
  </si>
  <si>
    <t>Quintil 5</t>
  </si>
  <si>
    <t>No Declaran Ingresos</t>
  </si>
  <si>
    <t>De 15 - 18 Años</t>
  </si>
  <si>
    <t>De 19 - 24 Años</t>
  </si>
  <si>
    <t>De 25 - 29 Años</t>
  </si>
  <si>
    <t>De 30 - 35 Años</t>
  </si>
  <si>
    <t>De 36 - 44 Años</t>
  </si>
  <si>
    <t>De 45 - 59 Años</t>
  </si>
  <si>
    <t>De 60 Años y mas</t>
  </si>
  <si>
    <t>Categoría Ocupacional</t>
  </si>
  <si>
    <t>Asalariado</t>
  </si>
  <si>
    <t>Empleado Publico</t>
  </si>
  <si>
    <t>Empleado Privado</t>
  </si>
  <si>
    <t>Empleada Domestica</t>
  </si>
  <si>
    <t>Cuenta Propia</t>
  </si>
  <si>
    <t>Trabajador no Remunerado</t>
  </si>
  <si>
    <t>Inactivos</t>
  </si>
  <si>
    <t>Cuadro No. 3. Población de 6 a 15 años que asiste, repite y tasa de repitencia en educación primaria por grado, según dominio y sexo</t>
  </si>
  <si>
    <t>AEP = Años de Estudio Promedio</t>
  </si>
  <si>
    <t>/1 TR :Tasa de Repitencia por Grados= Repitentes por grados / Poblacion que asiste por grado * 100</t>
  </si>
  <si>
    <t>3 - 5 Años</t>
  </si>
  <si>
    <t>6 - 11 Años</t>
  </si>
  <si>
    <t>12 - 14 Años</t>
  </si>
  <si>
    <t>15 - 17 Años</t>
  </si>
  <si>
    <t>Cuadro No. 4. Población total matriculada en primaria el año anterior y no matriculada en año actual, según dominio, grado escolar, quintil de ingreso y nivel educativo del jefe</t>
  </si>
  <si>
    <t>Cuadro No. 5. Población total matriculada en primaria el año anterior, por resultados obtenidos, según dominio, grado escolar, quintil de ingreso y nivel educativo del jefe</t>
  </si>
  <si>
    <t>Cuadro No. 2a. Población de 3 a 17 años que asiste a un centro de enseñanza y tasa de cobertura, según dominio y sexo</t>
  </si>
  <si>
    <t>Fuente: Instituto Nacional de Estadística (INE). Encuesta Permanente de Hogares de Propósitos Múltiples, LXI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</si>
</sst>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&quot;L.&quot;\ #,##0_);\(&quot;L.&quot;\ #,##0\)"/>
    <numFmt numFmtId="166" formatCode="_(* #,##0.0_);_(* \(#,##0.0\);_(* &quot;-&quot;??_);_(@_)"/>
    <numFmt numFmtId="167" formatCode="_(* #,##0_);_(* \(#,##0\);_(* &quot;-&quot;??_);_(@_)"/>
    <numFmt numFmtId="168" formatCode="_ * #,##0.0_ ;_ * \-#,##0.0_ ;_ * &quot;-&quot;?_ ;_ @_ "/>
  </numFmts>
  <fonts count="7" x14ac:knownFonts="1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6" fontId="3" fillId="0" borderId="0" xfId="1" applyNumberFormat="1" applyFont="1"/>
    <xf numFmtId="166" fontId="4" fillId="0" borderId="0" xfId="1" applyNumberFormat="1" applyFont="1"/>
    <xf numFmtId="3" fontId="4" fillId="0" borderId="0" xfId="0" applyNumberFormat="1" applyFont="1"/>
    <xf numFmtId="3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3" fontId="4" fillId="0" borderId="2" xfId="0" applyNumberFormat="1" applyFont="1" applyBorder="1" applyAlignment="1">
      <alignment horizontal="left" indent="1"/>
    </xf>
    <xf numFmtId="166" fontId="4" fillId="0" borderId="2" xfId="1" applyNumberFormat="1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167" fontId="3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3" fillId="0" borderId="0" xfId="1" applyNumberFormat="1" applyFont="1" applyAlignment="1"/>
    <xf numFmtId="166" fontId="4" fillId="0" borderId="0" xfId="1" applyNumberFormat="1" applyFont="1" applyAlignment="1"/>
    <xf numFmtId="166" fontId="4" fillId="0" borderId="2" xfId="1" applyNumberFormat="1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/>
    <xf numFmtId="167" fontId="3" fillId="0" borderId="0" xfId="0" applyNumberFormat="1" applyFont="1"/>
    <xf numFmtId="3" fontId="3" fillId="0" borderId="2" xfId="0" applyNumberFormat="1" applyFont="1" applyBorder="1" applyAlignment="1">
      <alignment horizontal="center"/>
    </xf>
    <xf numFmtId="167" fontId="3" fillId="0" borderId="0" xfId="2" applyNumberFormat="1" applyFont="1"/>
    <xf numFmtId="166" fontId="3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/>
    <xf numFmtId="166" fontId="4" fillId="0" borderId="2" xfId="2" applyNumberFormat="1" applyFont="1" applyBorder="1"/>
    <xf numFmtId="0" fontId="4" fillId="0" borderId="2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3" fontId="3" fillId="0" borderId="3" xfId="0" applyNumberFormat="1" applyFont="1" applyBorder="1" applyAlignment="1">
      <alignment horizontal="center" vertical="center" wrapText="1"/>
    </xf>
    <xf numFmtId="167" fontId="3" fillId="0" borderId="0" xfId="4" applyNumberFormat="1" applyFont="1"/>
    <xf numFmtId="166" fontId="3" fillId="0" borderId="0" xfId="4" applyNumberFormat="1" applyFont="1"/>
    <xf numFmtId="167" fontId="4" fillId="0" borderId="0" xfId="4" applyNumberFormat="1" applyFont="1"/>
    <xf numFmtId="166" fontId="4" fillId="0" borderId="0" xfId="4" applyNumberFormat="1" applyFont="1"/>
    <xf numFmtId="166" fontId="4" fillId="0" borderId="2" xfId="4" applyNumberFormat="1" applyFont="1" applyBorder="1"/>
    <xf numFmtId="166" fontId="4" fillId="0" borderId="0" xfId="0" applyNumberFormat="1" applyFont="1"/>
    <xf numFmtId="3" fontId="3" fillId="0" borderId="0" xfId="48" applyNumberFormat="1" applyFont="1"/>
    <xf numFmtId="3" fontId="4" fillId="0" borderId="0" xfId="48" applyNumberFormat="1" applyFont="1" applyAlignment="1">
      <alignment horizontal="left" indent="1"/>
    </xf>
    <xf numFmtId="3" fontId="4" fillId="0" borderId="0" xfId="48" applyNumberFormat="1" applyFont="1" applyAlignment="1">
      <alignment horizontal="left" indent="2"/>
    </xf>
    <xf numFmtId="3" fontId="4" fillId="0" borderId="0" xfId="48" applyNumberFormat="1" applyFont="1"/>
    <xf numFmtId="3" fontId="3" fillId="0" borderId="0" xfId="6" applyNumberFormat="1" applyFont="1"/>
    <xf numFmtId="3" fontId="4" fillId="0" borderId="0" xfId="6" applyNumberFormat="1" applyFont="1" applyAlignment="1">
      <alignment horizontal="left" indent="1"/>
    </xf>
    <xf numFmtId="3" fontId="4" fillId="0" borderId="0" xfId="6" applyNumberFormat="1" applyFont="1" applyAlignment="1">
      <alignment horizontal="left" indent="2"/>
    </xf>
    <xf numFmtId="3" fontId="4" fillId="0" borderId="0" xfId="6" applyNumberFormat="1" applyFont="1"/>
    <xf numFmtId="3" fontId="4" fillId="0" borderId="2" xfId="6" applyNumberFormat="1" applyFont="1" applyBorder="1" applyAlignment="1">
      <alignment horizontal="left" indent="1"/>
    </xf>
    <xf numFmtId="3" fontId="3" fillId="0" borderId="0" xfId="16" applyNumberFormat="1" applyFont="1"/>
    <xf numFmtId="3" fontId="4" fillId="0" borderId="0" xfId="16" applyNumberFormat="1" applyFont="1" applyAlignment="1">
      <alignment horizontal="left" indent="1"/>
    </xf>
    <xf numFmtId="3" fontId="4" fillId="0" borderId="0" xfId="16" applyNumberFormat="1" applyFont="1" applyAlignment="1">
      <alignment horizontal="left" indent="2"/>
    </xf>
    <xf numFmtId="3" fontId="4" fillId="0" borderId="0" xfId="16" applyNumberFormat="1" applyFont="1"/>
    <xf numFmtId="3" fontId="4" fillId="0" borderId="0" xfId="16" applyNumberFormat="1" applyFont="1" applyBorder="1" applyAlignment="1">
      <alignment horizontal="left" indent="1"/>
    </xf>
    <xf numFmtId="15" fontId="4" fillId="0" borderId="0" xfId="16" applyNumberFormat="1" applyFont="1"/>
    <xf numFmtId="49" fontId="4" fillId="0" borderId="0" xfId="16" applyNumberFormat="1" applyFont="1" applyAlignment="1">
      <alignment horizontal="left" indent="1"/>
    </xf>
    <xf numFmtId="15" fontId="3" fillId="0" borderId="0" xfId="21" applyNumberFormat="1" applyFont="1" applyAlignment="1">
      <alignment vertical="center" wrapText="1"/>
    </xf>
    <xf numFmtId="3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left" indent="1"/>
    </xf>
    <xf numFmtId="3" fontId="4" fillId="0" borderId="2" xfId="48" applyNumberFormat="1" applyFont="1" applyBorder="1" applyAlignment="1">
      <alignment horizontal="left" indent="1"/>
    </xf>
    <xf numFmtId="168" fontId="4" fillId="0" borderId="0" xfId="0" applyNumberFormat="1" applyFont="1"/>
    <xf numFmtId="167" fontId="3" fillId="0" borderId="0" xfId="2" applyNumberFormat="1" applyFont="1" applyFill="1"/>
    <xf numFmtId="166" fontId="3" fillId="0" borderId="0" xfId="2" applyNumberFormat="1" applyFont="1" applyFill="1"/>
    <xf numFmtId="167" fontId="3" fillId="0" borderId="0" xfId="4" applyNumberFormat="1" applyFont="1" applyFill="1"/>
    <xf numFmtId="166" fontId="3" fillId="0" borderId="0" xfId="4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11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0" xfId="39" applyNumberFormat="1" applyFont="1" applyAlignment="1">
      <alignment horizontal="center"/>
    </xf>
    <xf numFmtId="3" fontId="3" fillId="0" borderId="0" xfId="53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0" xfId="21" applyNumberFormat="1" applyFont="1" applyAlignment="1">
      <alignment horizontal="center" vertical="center" wrapText="1"/>
    </xf>
    <xf numFmtId="15" fontId="3" fillId="0" borderId="0" xfId="30" applyNumberFormat="1" applyFont="1" applyAlignment="1">
      <alignment horizontal="center" vertical="center" wrapText="1"/>
    </xf>
  </cellXfs>
  <cellStyles count="58">
    <cellStyle name="Millares" xfId="1" builtinId="3"/>
    <cellStyle name="Millares 2" xfId="2"/>
    <cellStyle name="Millares 2 2" xfId="3"/>
    <cellStyle name="Millares 3" xfId="4"/>
    <cellStyle name="Millares 3 2" xfId="5"/>
    <cellStyle name="Normal" xfId="0" builtinId="0"/>
    <cellStyle name="Normal 10" xfId="6"/>
    <cellStyle name="Normal 10 2" xfId="7"/>
    <cellStyle name="Normal 10 3" xfId="8"/>
    <cellStyle name="Normal 10 4" xfId="9"/>
    <cellStyle name="Normal 10 5" xfId="10"/>
    <cellStyle name="Normal 11" xfId="11"/>
    <cellStyle name="Normal 11 2" xfId="12"/>
    <cellStyle name="Normal 11 3" xfId="13"/>
    <cellStyle name="Normal 11 4" xfId="14"/>
    <cellStyle name="Normal 11 5" xfId="15"/>
    <cellStyle name="Normal 12" xfId="16"/>
    <cellStyle name="Normal 12 2" xfId="17"/>
    <cellStyle name="Normal 12 3" xfId="18"/>
    <cellStyle name="Normal 12 4" xfId="19"/>
    <cellStyle name="Normal 12 5" xfId="20"/>
    <cellStyle name="Normal 13" xfId="21"/>
    <cellStyle name="Normal 13 2" xfId="22"/>
    <cellStyle name="Normal 13 3" xfId="23"/>
    <cellStyle name="Normal 13 4" xfId="24"/>
    <cellStyle name="Normal 13 5" xfId="25"/>
    <cellStyle name="Normal 16 2" xfId="26"/>
    <cellStyle name="Normal 16 3" xfId="27"/>
    <cellStyle name="Normal 16 4" xfId="28"/>
    <cellStyle name="Normal 16 5" xfId="29"/>
    <cellStyle name="Normal 17" xfId="30"/>
    <cellStyle name="Normal 17 2" xfId="31"/>
    <cellStyle name="Normal 17 3" xfId="32"/>
    <cellStyle name="Normal 17 4" xfId="33"/>
    <cellStyle name="Normal 17 5" xfId="34"/>
    <cellStyle name="Normal 2 2" xfId="35"/>
    <cellStyle name="Normal 2 3" xfId="36"/>
    <cellStyle name="Normal 2 4" xfId="37"/>
    <cellStyle name="Normal 2 5" xfId="38"/>
    <cellStyle name="Normal 3" xfId="39"/>
    <cellStyle name="Normal 3 2" xfId="40"/>
    <cellStyle name="Normal 3 3" xfId="41"/>
    <cellStyle name="Normal 3 4" xfId="42"/>
    <cellStyle name="Normal 3 5" xfId="43"/>
    <cellStyle name="Normal 6 2" xfId="44"/>
    <cellStyle name="Normal 6 3" xfId="45"/>
    <cellStyle name="Normal 6 4" xfId="46"/>
    <cellStyle name="Normal 6 5" xfId="47"/>
    <cellStyle name="Normal 8" xfId="48"/>
    <cellStyle name="Normal 8 2" xfId="49"/>
    <cellStyle name="Normal 8 3" xfId="50"/>
    <cellStyle name="Normal 8 4" xfId="51"/>
    <cellStyle name="Normal 8 5" xfId="52"/>
    <cellStyle name="Normal 9" xfId="53"/>
    <cellStyle name="Normal 9 2" xfId="54"/>
    <cellStyle name="Normal 9 3" xfId="55"/>
    <cellStyle name="Normal 9 4" xfId="56"/>
    <cellStyle name="Normal 9 5" xfId="5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676275</xdr:colOff>
      <xdr:row>6</xdr:row>
      <xdr:rowOff>1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0" y="1"/>
          <a:ext cx="6772275" cy="9525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4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EDUCACION</a:t>
          </a: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  <a:p>
          <a:pPr algn="ctr" rtl="0">
            <a:defRPr sz="1000"/>
          </a:pP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tabSelected="1" workbookViewId="0">
      <selection activeCell="C7" sqref="C7"/>
    </sheetView>
  </sheetViews>
  <sheetFormatPr baseColWidth="10" defaultRowHeight="12.75" x14ac:dyDescent="0.2"/>
  <sheetData/>
  <phoneticPr fontId="5" type="noConversion"/>
  <printOptions horizontalCentered="1" verticalCentered="1"/>
  <pageMargins left="1.3474015748031496" right="0.78740157480314965" top="0.98425196850393704" bottom="0.98425196850393704" header="0" footer="0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41"/>
  <sheetViews>
    <sheetView topLeftCell="A16" workbookViewId="0">
      <selection activeCell="C44" sqref="C44"/>
    </sheetView>
  </sheetViews>
  <sheetFormatPr baseColWidth="10" defaultRowHeight="12.75" x14ac:dyDescent="0.2"/>
  <cols>
    <col min="1" max="1" width="26.5703125" customWidth="1"/>
    <col min="2" max="2" width="12" bestFit="1" customWidth="1"/>
    <col min="3" max="3" width="9.5703125" customWidth="1"/>
    <col min="4" max="4" width="12" bestFit="1" customWidth="1"/>
    <col min="5" max="5" width="7.42578125" customWidth="1"/>
    <col min="6" max="6" width="12" bestFit="1" customWidth="1"/>
    <col min="7" max="7" width="10.140625" customWidth="1"/>
  </cols>
  <sheetData>
    <row r="1" spans="1:7" ht="24.75" customHeight="1" x14ac:dyDescent="0.2">
      <c r="A1" s="74" t="s">
        <v>62</v>
      </c>
      <c r="B1" s="74"/>
      <c r="C1" s="74"/>
      <c r="D1" s="74"/>
      <c r="E1" s="74"/>
      <c r="F1" s="74"/>
      <c r="G1" s="74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73" t="s">
        <v>8</v>
      </c>
      <c r="B3" s="72" t="s">
        <v>1</v>
      </c>
      <c r="C3" s="72"/>
      <c r="D3" s="72" t="s">
        <v>6</v>
      </c>
      <c r="E3" s="72"/>
      <c r="F3" s="72" t="s">
        <v>3</v>
      </c>
      <c r="G3" s="72"/>
    </row>
    <row r="4" spans="1:7" x14ac:dyDescent="0.2">
      <c r="A4" s="73"/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</row>
    <row r="5" spans="1:7" ht="7.5" customHeight="1" x14ac:dyDescent="0.2">
      <c r="A5" s="6"/>
      <c r="B5" s="3"/>
      <c r="C5" s="3"/>
      <c r="D5" s="3"/>
      <c r="E5" s="3"/>
      <c r="F5" s="3"/>
      <c r="G5" s="3"/>
    </row>
    <row r="6" spans="1:7" x14ac:dyDescent="0.2">
      <c r="A6" s="3" t="s">
        <v>64</v>
      </c>
      <c r="B6" s="7">
        <v>12.794763663080728</v>
      </c>
      <c r="C6" s="7">
        <v>7.7495626863654659</v>
      </c>
      <c r="D6" s="7">
        <v>12.862361672025417</v>
      </c>
      <c r="E6" s="7">
        <v>7.5608730423182777</v>
      </c>
      <c r="F6" s="7">
        <v>12.734440359536869</v>
      </c>
      <c r="G6" s="7">
        <v>7.9177876796425357</v>
      </c>
    </row>
    <row r="7" spans="1:7" ht="7.5" customHeight="1" x14ac:dyDescent="0.2">
      <c r="A7" s="3"/>
      <c r="B7" s="7"/>
      <c r="C7" s="7"/>
      <c r="D7" s="7"/>
      <c r="E7" s="7"/>
      <c r="F7" s="7"/>
      <c r="G7" s="7"/>
    </row>
    <row r="8" spans="1:7" x14ac:dyDescent="0.2">
      <c r="A8" s="3" t="s">
        <v>32</v>
      </c>
      <c r="B8" s="7"/>
      <c r="C8" s="7"/>
      <c r="D8" s="7"/>
      <c r="E8" s="7"/>
      <c r="F8" s="7"/>
      <c r="G8" s="7"/>
    </row>
    <row r="9" spans="1:7" x14ac:dyDescent="0.2">
      <c r="A9" s="58" t="s">
        <v>44</v>
      </c>
      <c r="B9" s="8">
        <v>7.1723722284531766</v>
      </c>
      <c r="C9" s="8">
        <v>8.9372763654876675</v>
      </c>
      <c r="D9" s="8">
        <v>6.349083879490756</v>
      </c>
      <c r="E9" s="8">
        <v>8.8290225778795985</v>
      </c>
      <c r="F9" s="8">
        <v>7.8474112024567697</v>
      </c>
      <c r="G9" s="8">
        <v>9.0271743942920057</v>
      </c>
    </row>
    <row r="10" spans="1:7" x14ac:dyDescent="0.2">
      <c r="A10" s="59" t="s">
        <v>35</v>
      </c>
      <c r="B10" s="8">
        <v>5.1703206455756945</v>
      </c>
      <c r="C10" s="8">
        <v>10.142595886464402</v>
      </c>
      <c r="D10" s="8">
        <v>4.6878306878306812</v>
      </c>
      <c r="E10" s="8">
        <v>10.082789153292753</v>
      </c>
      <c r="F10" s="8">
        <v>5.5649314120039</v>
      </c>
      <c r="G10" s="8">
        <v>10.192062983475994</v>
      </c>
    </row>
    <row r="11" spans="1:7" x14ac:dyDescent="0.2">
      <c r="A11" s="59" t="s">
        <v>29</v>
      </c>
      <c r="B11" s="8">
        <v>4.1124976718196224</v>
      </c>
      <c r="C11" s="8">
        <v>9.4361751870324575</v>
      </c>
      <c r="D11" s="8">
        <v>3.0669691622552309</v>
      </c>
      <c r="E11" s="8">
        <v>9.5663354253835564</v>
      </c>
      <c r="F11" s="8">
        <v>4.9451284796573205</v>
      </c>
      <c r="G11" s="8">
        <v>9.3309611048478072</v>
      </c>
    </row>
    <row r="12" spans="1:7" x14ac:dyDescent="0.2">
      <c r="A12" s="59" t="s">
        <v>30</v>
      </c>
      <c r="B12" s="8">
        <v>8.4238574420332899</v>
      </c>
      <c r="C12" s="8">
        <v>8.4195182616242477</v>
      </c>
      <c r="D12" s="8">
        <v>7.513131525655135</v>
      </c>
      <c r="E12" s="8">
        <v>8.2527116185030422</v>
      </c>
      <c r="F12" s="8">
        <v>9.1753417708030067</v>
      </c>
      <c r="G12" s="8">
        <v>8.5589704581472414</v>
      </c>
    </row>
    <row r="13" spans="1:7" x14ac:dyDescent="0.2">
      <c r="A13" s="58" t="s">
        <v>31</v>
      </c>
      <c r="B13" s="8">
        <v>20.219822952170553</v>
      </c>
      <c r="C13" s="8">
        <v>5.9997942019838799</v>
      </c>
      <c r="D13" s="8">
        <v>20.622995877232597</v>
      </c>
      <c r="E13" s="8">
        <v>5.8565753538028504</v>
      </c>
      <c r="F13" s="8">
        <v>19.817700004568326</v>
      </c>
      <c r="G13" s="8">
        <v>6.1414924395436348</v>
      </c>
    </row>
    <row r="14" spans="1:7" x14ac:dyDescent="0.2">
      <c r="A14" s="9"/>
      <c r="B14" s="8"/>
      <c r="C14" s="8"/>
      <c r="D14" s="8"/>
      <c r="E14" s="8"/>
      <c r="F14" s="8"/>
      <c r="G14" s="8"/>
    </row>
    <row r="15" spans="1:7" x14ac:dyDescent="0.2">
      <c r="A15" s="3" t="s">
        <v>65</v>
      </c>
      <c r="B15" s="8"/>
      <c r="C15" s="8"/>
      <c r="D15" s="8"/>
      <c r="E15" s="8"/>
      <c r="F15" s="8"/>
      <c r="G15" s="8"/>
    </row>
    <row r="16" spans="1:7" x14ac:dyDescent="0.2">
      <c r="A16" s="58" t="s">
        <v>66</v>
      </c>
      <c r="B16" s="8">
        <v>24.546352923382255</v>
      </c>
      <c r="C16" s="8">
        <v>5.3985292803611067</v>
      </c>
      <c r="D16" s="8">
        <v>24.604877969484772</v>
      </c>
      <c r="E16" s="8">
        <v>5.2207174139842998</v>
      </c>
      <c r="F16" s="8">
        <v>24.493688801598044</v>
      </c>
      <c r="G16" s="8">
        <v>5.5584864715648745</v>
      </c>
    </row>
    <row r="17" spans="1:7" x14ac:dyDescent="0.2">
      <c r="A17" s="58" t="s">
        <v>67</v>
      </c>
      <c r="B17" s="8">
        <v>17.640661304341986</v>
      </c>
      <c r="C17" s="8">
        <v>6.3184940643365959</v>
      </c>
      <c r="D17" s="8">
        <v>17.993557507971875</v>
      </c>
      <c r="E17" s="8">
        <v>6.201197875056347</v>
      </c>
      <c r="F17" s="8">
        <v>17.316246175672383</v>
      </c>
      <c r="G17" s="8">
        <v>6.424709295055842</v>
      </c>
    </row>
    <row r="18" spans="1:7" x14ac:dyDescent="0.2">
      <c r="A18" s="58" t="s">
        <v>68</v>
      </c>
      <c r="B18" s="8">
        <v>10.641186403246294</v>
      </c>
      <c r="C18" s="8">
        <v>7.4078016466691174</v>
      </c>
      <c r="D18" s="8">
        <v>10.697176060156503</v>
      </c>
      <c r="E18" s="8">
        <v>7.1233465463821295</v>
      </c>
      <c r="F18" s="8">
        <v>10.591065601456796</v>
      </c>
      <c r="G18" s="8">
        <v>7.6622949991020368</v>
      </c>
    </row>
    <row r="19" spans="1:7" x14ac:dyDescent="0.2">
      <c r="A19" s="58" t="s">
        <v>69</v>
      </c>
      <c r="B19" s="8">
        <v>7.7641339208753086</v>
      </c>
      <c r="C19" s="8">
        <v>8.3462893072661135</v>
      </c>
      <c r="D19" s="8">
        <v>7.7305129152268091</v>
      </c>
      <c r="E19" s="8">
        <v>8.2180427260896582</v>
      </c>
      <c r="F19" s="8">
        <v>7.7939134243779682</v>
      </c>
      <c r="G19" s="8">
        <v>8.4601875612409199</v>
      </c>
    </row>
    <row r="20" spans="1:7" x14ac:dyDescent="0.2">
      <c r="A20" s="58" t="s">
        <v>70</v>
      </c>
      <c r="B20" s="8">
        <v>3.9035035978223624</v>
      </c>
      <c r="C20" s="8">
        <v>10.594136008535303</v>
      </c>
      <c r="D20" s="8">
        <v>3.3913841932209228</v>
      </c>
      <c r="E20" s="8">
        <v>10.434771142579843</v>
      </c>
      <c r="F20" s="8">
        <v>4.3433779280438864</v>
      </c>
      <c r="G20" s="8">
        <v>10.73290441233191</v>
      </c>
    </row>
    <row r="21" spans="1:7" x14ac:dyDescent="0.2">
      <c r="A21" s="58" t="s">
        <v>71</v>
      </c>
      <c r="B21" s="8">
        <v>5.3335857763323595</v>
      </c>
      <c r="C21" s="8">
        <v>11.280630793550039</v>
      </c>
      <c r="D21" s="8">
        <v>6.1707703160044192</v>
      </c>
      <c r="E21" s="8">
        <v>10.902139241598983</v>
      </c>
      <c r="F21" s="8">
        <v>4.5666055889130046</v>
      </c>
      <c r="G21" s="8">
        <v>11.623849780087316</v>
      </c>
    </row>
    <row r="22" spans="1:7" x14ac:dyDescent="0.2">
      <c r="A22" s="9"/>
      <c r="B22" s="8"/>
      <c r="C22" s="8"/>
      <c r="D22" s="8"/>
      <c r="E22" s="8"/>
      <c r="F22" s="8"/>
      <c r="G22" s="8"/>
    </row>
    <row r="23" spans="1:7" x14ac:dyDescent="0.2">
      <c r="A23" s="3" t="s">
        <v>7</v>
      </c>
      <c r="B23" s="8"/>
      <c r="C23" s="8"/>
      <c r="D23" s="8"/>
      <c r="E23" s="8"/>
      <c r="F23" s="8"/>
      <c r="G23" s="8"/>
    </row>
    <row r="24" spans="1:7" x14ac:dyDescent="0.2">
      <c r="A24" s="58" t="s">
        <v>72</v>
      </c>
      <c r="B24" s="8">
        <v>2.2376267819985531</v>
      </c>
      <c r="C24" s="8">
        <v>7.9281784031218034</v>
      </c>
      <c r="D24" s="8">
        <v>3.2932377931820724</v>
      </c>
      <c r="E24" s="8">
        <v>7.7320553246358221</v>
      </c>
      <c r="F24" s="8">
        <v>1.1177851505285477</v>
      </c>
      <c r="G24" s="8">
        <v>8.1337888926909994</v>
      </c>
    </row>
    <row r="25" spans="1:7" x14ac:dyDescent="0.2">
      <c r="A25" s="58" t="s">
        <v>73</v>
      </c>
      <c r="B25" s="8">
        <v>4.431828032753689</v>
      </c>
      <c r="C25" s="8">
        <v>8.9599494403045377</v>
      </c>
      <c r="D25" s="8">
        <v>6.5289477214296108</v>
      </c>
      <c r="E25" s="8">
        <v>8.5779131433217959</v>
      </c>
      <c r="F25" s="8">
        <v>2.3289909651286229</v>
      </c>
      <c r="G25" s="8">
        <v>9.3357307871923716</v>
      </c>
    </row>
    <row r="26" spans="1:7" x14ac:dyDescent="0.2">
      <c r="A26" s="58" t="s">
        <v>74</v>
      </c>
      <c r="B26" s="8">
        <v>6.6532793627789317</v>
      </c>
      <c r="C26" s="8">
        <v>8.9956404873938851</v>
      </c>
      <c r="D26" s="8">
        <v>7.8038554794431656</v>
      </c>
      <c r="E26" s="8">
        <v>8.8012705446101176</v>
      </c>
      <c r="F26" s="8">
        <v>5.6320625339423573</v>
      </c>
      <c r="G26" s="8">
        <v>9.1654095833421589</v>
      </c>
    </row>
    <row r="27" spans="1:7" x14ac:dyDescent="0.2">
      <c r="A27" s="58" t="s">
        <v>75</v>
      </c>
      <c r="B27" s="8">
        <v>10.114075308680629</v>
      </c>
      <c r="C27" s="8">
        <v>8.1867448138830348</v>
      </c>
      <c r="D27" s="8">
        <v>11.763297506464232</v>
      </c>
      <c r="E27" s="8">
        <v>7.8339352868284982</v>
      </c>
      <c r="F27" s="8">
        <v>8.7279208469619416</v>
      </c>
      <c r="G27" s="8">
        <v>8.4741690771273674</v>
      </c>
    </row>
    <row r="28" spans="1:7" x14ac:dyDescent="0.2">
      <c r="A28" s="58" t="s">
        <v>76</v>
      </c>
      <c r="B28" s="8">
        <v>12.251162721486661</v>
      </c>
      <c r="C28" s="8">
        <v>7.326598489832751</v>
      </c>
      <c r="D28" s="8">
        <v>12.271595979066451</v>
      </c>
      <c r="E28" s="8">
        <v>7.0472298619701039</v>
      </c>
      <c r="F28" s="8">
        <v>12.234894618270618</v>
      </c>
      <c r="G28" s="8">
        <v>7.5510505670846566</v>
      </c>
    </row>
    <row r="29" spans="1:7" x14ac:dyDescent="0.2">
      <c r="A29" s="58" t="s">
        <v>77</v>
      </c>
      <c r="B29" s="8">
        <v>16.261832018202952</v>
      </c>
      <c r="C29" s="8">
        <v>6.8347406168387508</v>
      </c>
      <c r="D29" s="8">
        <v>16.578349312255565</v>
      </c>
      <c r="E29" s="8">
        <v>6.824771489737075</v>
      </c>
      <c r="F29" s="8">
        <v>15.992625756524296</v>
      </c>
      <c r="G29" s="8">
        <v>6.8430677537422788</v>
      </c>
    </row>
    <row r="30" spans="1:7" x14ac:dyDescent="0.2">
      <c r="A30" s="58" t="s">
        <v>78</v>
      </c>
      <c r="B30" s="8">
        <v>33.950083210031693</v>
      </c>
      <c r="C30" s="8">
        <v>5.8294224995973813</v>
      </c>
      <c r="D30" s="8">
        <v>30.530858064433819</v>
      </c>
      <c r="E30" s="8">
        <v>5.8141386796321335</v>
      </c>
      <c r="F30" s="8">
        <v>36.813693731539878</v>
      </c>
      <c r="G30" s="8">
        <v>5.8428175347867501</v>
      </c>
    </row>
    <row r="31" spans="1:7" x14ac:dyDescent="0.2">
      <c r="A31" s="9"/>
      <c r="B31" s="8"/>
      <c r="C31" s="8"/>
      <c r="D31" s="8"/>
      <c r="E31" s="8"/>
      <c r="F31" s="8"/>
      <c r="G31" s="8"/>
    </row>
    <row r="32" spans="1:7" x14ac:dyDescent="0.2">
      <c r="A32" s="3" t="s">
        <v>79</v>
      </c>
      <c r="B32" s="8"/>
      <c r="C32" s="8"/>
      <c r="D32" s="8"/>
      <c r="E32" s="8"/>
      <c r="F32" s="8"/>
      <c r="G32" s="8"/>
    </row>
    <row r="33" spans="1:7" x14ac:dyDescent="0.2">
      <c r="A33" s="60" t="s">
        <v>80</v>
      </c>
      <c r="B33" s="7">
        <v>8.02875621058981</v>
      </c>
      <c r="C33" s="7">
        <v>8.7936040080966329</v>
      </c>
      <c r="D33" s="7">
        <v>10.162303452886253</v>
      </c>
      <c r="E33" s="7">
        <v>7.9472536222254089</v>
      </c>
      <c r="F33" s="7">
        <v>3.8600734479487975</v>
      </c>
      <c r="G33" s="7">
        <v>10.367779213961077</v>
      </c>
    </row>
    <row r="34" spans="1:7" x14ac:dyDescent="0.2">
      <c r="A34" s="59" t="s">
        <v>81</v>
      </c>
      <c r="B34" s="8">
        <v>1.1501124029079945</v>
      </c>
      <c r="C34" s="8">
        <v>12.670663867823167</v>
      </c>
      <c r="D34" s="8">
        <v>2.0449973349772881</v>
      </c>
      <c r="E34" s="8">
        <v>11.755996964358175</v>
      </c>
      <c r="F34" s="8">
        <v>0.45084431921028328</v>
      </c>
      <c r="G34" s="8">
        <v>13.371935936541208</v>
      </c>
    </row>
    <row r="35" spans="1:7" x14ac:dyDescent="0.2">
      <c r="A35" s="59" t="s">
        <v>82</v>
      </c>
      <c r="B35" s="8">
        <v>8.5823396427705987</v>
      </c>
      <c r="C35" s="8">
        <v>8.3290643851898025</v>
      </c>
      <c r="D35" s="8">
        <v>10.644806230828841</v>
      </c>
      <c r="E35" s="8">
        <v>7.5908147738990293</v>
      </c>
      <c r="F35" s="8">
        <v>2.6241975817895971</v>
      </c>
      <c r="G35" s="8">
        <v>10.334273962360449</v>
      </c>
    </row>
    <row r="36" spans="1:7" x14ac:dyDescent="0.2">
      <c r="A36" s="59" t="s">
        <v>83</v>
      </c>
      <c r="B36" s="8">
        <v>14.038505926007455</v>
      </c>
      <c r="C36" s="8">
        <v>6.5138351990647188</v>
      </c>
      <c r="D36" s="8">
        <v>28.071158116326682</v>
      </c>
      <c r="E36" s="8">
        <v>6.0973395166750466</v>
      </c>
      <c r="F36" s="8">
        <v>12.014868052934748</v>
      </c>
      <c r="G36" s="8">
        <v>6.5643265706496887</v>
      </c>
    </row>
    <row r="37" spans="1:7" x14ac:dyDescent="0.2">
      <c r="A37" s="10" t="s">
        <v>84</v>
      </c>
      <c r="B37" s="11">
        <v>16.356535362245769</v>
      </c>
      <c r="C37" s="11">
        <v>6.5489457824162045</v>
      </c>
      <c r="D37" s="11">
        <v>17.645409870234534</v>
      </c>
      <c r="E37" s="11">
        <v>6.3778952716788835</v>
      </c>
      <c r="F37" s="11">
        <v>14.69288749447251</v>
      </c>
      <c r="G37" s="11">
        <v>6.7627082758732797</v>
      </c>
    </row>
    <row r="38" spans="1:7" x14ac:dyDescent="0.2">
      <c r="A38" s="10" t="s">
        <v>85</v>
      </c>
      <c r="B38" s="11">
        <v>7.8222191287278555</v>
      </c>
      <c r="C38" s="11">
        <v>7.7943558460631923</v>
      </c>
      <c r="D38" s="11">
        <v>6.8925201418744084</v>
      </c>
      <c r="E38" s="11">
        <v>7.5299733649543574</v>
      </c>
      <c r="F38" s="11">
        <v>8.7321695758517794</v>
      </c>
      <c r="G38" s="11">
        <v>8.0552043022328519</v>
      </c>
    </row>
    <row r="39" spans="1:7" x14ac:dyDescent="0.2">
      <c r="A39" s="12" t="s">
        <v>86</v>
      </c>
      <c r="B39" s="13">
        <v>16.192047082716719</v>
      </c>
      <c r="C39" s="13">
        <v>7.433194848638415</v>
      </c>
      <c r="D39" s="13">
        <v>14.841288142775962</v>
      </c>
      <c r="E39" s="13">
        <v>8.3657760299715545</v>
      </c>
      <c r="F39" s="13">
        <v>16.579730468493096</v>
      </c>
      <c r="G39" s="13">
        <v>7.1650371533719328</v>
      </c>
    </row>
    <row r="40" spans="1:7" x14ac:dyDescent="0.2">
      <c r="A40" s="1" t="s">
        <v>97</v>
      </c>
      <c r="B40" s="11"/>
      <c r="C40" s="11"/>
      <c r="D40" s="11"/>
      <c r="E40" s="11"/>
      <c r="F40" s="11"/>
      <c r="G40" s="11"/>
    </row>
    <row r="41" spans="1:7" x14ac:dyDescent="0.2">
      <c r="A41" s="33" t="s">
        <v>88</v>
      </c>
    </row>
  </sheetData>
  <mergeCells count="5">
    <mergeCell ref="B3:C3"/>
    <mergeCell ref="D3:E3"/>
    <mergeCell ref="F3:G3"/>
    <mergeCell ref="A3:A4"/>
    <mergeCell ref="A1:G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0"/>
  <sheetViews>
    <sheetView workbookViewId="0">
      <selection activeCell="B6" sqref="B6"/>
    </sheetView>
  </sheetViews>
  <sheetFormatPr baseColWidth="10" defaultRowHeight="12.75" x14ac:dyDescent="0.2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 x14ac:dyDescent="0.2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5"/>
      <c r="M3" s="75" t="s">
        <v>15</v>
      </c>
      <c r="N3" s="75"/>
      <c r="O3" s="75"/>
      <c r="P3" s="75"/>
    </row>
    <row r="4" spans="1:16" ht="24.75" customHeight="1" x14ac:dyDescent="0.2">
      <c r="A4" s="73"/>
      <c r="B4" s="4" t="s">
        <v>1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</v>
      </c>
      <c r="M4" s="4" t="s">
        <v>9</v>
      </c>
      <c r="N4" s="4" t="s">
        <v>10</v>
      </c>
      <c r="O4" s="4" t="s">
        <v>11</v>
      </c>
      <c r="P4" s="4" t="s">
        <v>12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v>2699853.9663679805</v>
      </c>
      <c r="C6" s="16">
        <v>377752.85938260308</v>
      </c>
      <c r="D6" s="16">
        <v>1150173.2376967066</v>
      </c>
      <c r="E6" s="16">
        <v>558983.33118715533</v>
      </c>
      <c r="F6" s="16">
        <v>612944.53810158349</v>
      </c>
      <c r="G6" s="16">
        <f>+H6+I6+J6+K6</f>
        <v>1452948.1607816361</v>
      </c>
      <c r="H6" s="16">
        <v>163881.6341851232</v>
      </c>
      <c r="I6" s="16">
        <v>1029763.5323598852</v>
      </c>
      <c r="J6" s="16">
        <v>81668.000591817938</v>
      </c>
      <c r="K6" s="16">
        <v>177634.9936448099</v>
      </c>
      <c r="L6" s="7">
        <f>+G6/B6*100</f>
        <v>53.815805553966186</v>
      </c>
      <c r="M6" s="7">
        <f>+H6/C6*100</f>
        <v>43.38329416035932</v>
      </c>
      <c r="N6" s="7">
        <f>+I6/D6*100</f>
        <v>89.531167880592548</v>
      </c>
      <c r="O6" s="7">
        <f>+J6/E6*100</f>
        <v>14.610095871440997</v>
      </c>
      <c r="P6" s="7">
        <f>+K6/F6*100</f>
        <v>28.980598178586003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v>1347323.9196155448</v>
      </c>
      <c r="C9" s="17">
        <v>192239.45150417398</v>
      </c>
      <c r="D9" s="17">
        <v>550533.31757460453</v>
      </c>
      <c r="E9" s="17">
        <v>283206.84466624999</v>
      </c>
      <c r="F9" s="17">
        <v>321344.3058705104</v>
      </c>
      <c r="G9" s="17">
        <f>+H9+I9+J9+K9</f>
        <v>762644.95054971124</v>
      </c>
      <c r="H9" s="17">
        <v>81191.787925342898</v>
      </c>
      <c r="I9" s="17">
        <v>497759.35022468038</v>
      </c>
      <c r="J9" s="17">
        <v>56023.681182138971</v>
      </c>
      <c r="K9" s="17">
        <v>127670.13121754894</v>
      </c>
      <c r="L9" s="8">
        <f t="shared" ref="L9:L29" si="0">+G9/B9*100</f>
        <v>56.604424477769967</v>
      </c>
      <c r="M9" s="8">
        <f t="shared" ref="M9:M29" si="1">+H9/C9*100</f>
        <v>42.234716802435337</v>
      </c>
      <c r="N9" s="8">
        <f t="shared" ref="N9:N29" si="2">+I9/D9*100</f>
        <v>90.414028422035955</v>
      </c>
      <c r="O9" s="8">
        <f t="shared" ref="O9:O29" si="3">+J9/E9*100</f>
        <v>19.781895189772357</v>
      </c>
      <c r="P9" s="8">
        <f t="shared" ref="P9:P29" si="4">+K9/F9*100</f>
        <v>39.730011979423459</v>
      </c>
    </row>
    <row r="10" spans="1:16" x14ac:dyDescent="0.2">
      <c r="A10" s="43" t="s">
        <v>35</v>
      </c>
      <c r="B10" s="17">
        <v>235681.84389153379</v>
      </c>
      <c r="C10" s="17">
        <v>32252.967945242559</v>
      </c>
      <c r="D10" s="17">
        <v>100025.26343666292</v>
      </c>
      <c r="E10" s="17">
        <v>45337.071260992016</v>
      </c>
      <c r="F10" s="17">
        <v>58066.541248639835</v>
      </c>
      <c r="G10" s="17">
        <f>+H10+I10+J10+K10</f>
        <v>143645.16279316298</v>
      </c>
      <c r="H10" s="17">
        <v>17414.362900990334</v>
      </c>
      <c r="I10" s="17">
        <v>90431.498665913838</v>
      </c>
      <c r="J10" s="17">
        <v>10135.047218904332</v>
      </c>
      <c r="K10" s="17">
        <v>25664.254007354466</v>
      </c>
      <c r="L10" s="8">
        <f t="shared" si="0"/>
        <v>60.948760592382243</v>
      </c>
      <c r="M10" s="8">
        <f t="shared" si="1"/>
        <v>53.993055555555536</v>
      </c>
      <c r="N10" s="8">
        <f t="shared" si="2"/>
        <v>90.408658331778398</v>
      </c>
      <c r="O10" s="8">
        <f t="shared" si="3"/>
        <v>22.354878550843932</v>
      </c>
      <c r="P10" s="8">
        <f t="shared" si="4"/>
        <v>44.198007071681118</v>
      </c>
    </row>
    <row r="11" spans="1:16" x14ac:dyDescent="0.2">
      <c r="A11" s="43" t="s">
        <v>29</v>
      </c>
      <c r="B11" s="17">
        <v>157840.29531179462</v>
      </c>
      <c r="C11" s="17">
        <v>21314.260299712303</v>
      </c>
      <c r="D11" s="17">
        <v>67582.600734934371</v>
      </c>
      <c r="E11" s="17">
        <v>32791.169691865078</v>
      </c>
      <c r="F11" s="17">
        <v>36152.2645852813</v>
      </c>
      <c r="G11" s="17">
        <f>+H11+I11+J11+K11</f>
        <v>83830.625317253362</v>
      </c>
      <c r="H11" s="17">
        <v>7722.3204624342297</v>
      </c>
      <c r="I11" s="17">
        <v>57351.755791072297</v>
      </c>
      <c r="J11" s="17">
        <v>5607.2900173089329</v>
      </c>
      <c r="K11" s="17">
        <v>13149.259046437901</v>
      </c>
      <c r="L11" s="8">
        <f t="shared" si="0"/>
        <v>53.111041861430884</v>
      </c>
      <c r="M11" s="8">
        <f t="shared" si="1"/>
        <v>36.230769230769241</v>
      </c>
      <c r="N11" s="8">
        <f t="shared" si="2"/>
        <v>84.861717612809159</v>
      </c>
      <c r="O11" s="8">
        <f t="shared" si="3"/>
        <v>17.100000000000016</v>
      </c>
      <c r="P11" s="8">
        <f t="shared" si="4"/>
        <v>36.371882086167759</v>
      </c>
    </row>
    <row r="12" spans="1:16" x14ac:dyDescent="0.2">
      <c r="A12" s="43" t="s">
        <v>30</v>
      </c>
      <c r="B12" s="17">
        <v>953801.78041222878</v>
      </c>
      <c r="C12" s="17">
        <v>138672.22325922031</v>
      </c>
      <c r="D12" s="17">
        <v>382925.45340300596</v>
      </c>
      <c r="E12" s="17">
        <v>205078.60371339376</v>
      </c>
      <c r="F12" s="17">
        <v>227125.50003658951</v>
      </c>
      <c r="G12" s="17">
        <f>+H12+I12+J12+K12</f>
        <v>535169.16243929439</v>
      </c>
      <c r="H12" s="17">
        <v>56055.104561918321</v>
      </c>
      <c r="I12" s="17">
        <v>349976.09576769394</v>
      </c>
      <c r="J12" s="17">
        <v>40281.343945925699</v>
      </c>
      <c r="K12" s="17">
        <v>88856.618163756502</v>
      </c>
      <c r="L12" s="8">
        <f t="shared" si="0"/>
        <v>56.109054672554372</v>
      </c>
      <c r="M12" s="8">
        <f t="shared" si="1"/>
        <v>40.422734448509118</v>
      </c>
      <c r="N12" s="8">
        <f t="shared" si="2"/>
        <v>91.395359764545404</v>
      </c>
      <c r="O12" s="8">
        <f t="shared" si="3"/>
        <v>19.641904721674731</v>
      </c>
      <c r="P12" s="8">
        <f t="shared" si="4"/>
        <v>39.122255382791394</v>
      </c>
    </row>
    <row r="13" spans="1:16" x14ac:dyDescent="0.2">
      <c r="A13" s="42" t="s">
        <v>31</v>
      </c>
      <c r="B13" s="17">
        <v>1352530.0467525388</v>
      </c>
      <c r="C13" s="17">
        <v>185513.40787842113</v>
      </c>
      <c r="D13" s="17">
        <v>599639.92012212914</v>
      </c>
      <c r="E13" s="17">
        <v>275776.48652089253</v>
      </c>
      <c r="F13" s="17">
        <v>291600.23223106813</v>
      </c>
      <c r="G13" s="17">
        <f>+H13+I13+J13+K13</f>
        <v>690303.21023198729</v>
      </c>
      <c r="H13" s="17">
        <v>82689.846259781625</v>
      </c>
      <c r="I13" s="17">
        <v>532004.18213526427</v>
      </c>
      <c r="J13" s="17">
        <v>25644.319409679214</v>
      </c>
      <c r="K13" s="17">
        <v>49964.862427262146</v>
      </c>
      <c r="L13" s="8">
        <f t="shared" si="0"/>
        <v>51.03792051713927</v>
      </c>
      <c r="M13" s="8">
        <f t="shared" si="1"/>
        <v>44.573514769333336</v>
      </c>
      <c r="N13" s="8">
        <f t="shared" si="2"/>
        <v>88.720607865285317</v>
      </c>
      <c r="O13" s="8">
        <f t="shared" si="3"/>
        <v>9.2989506586292769</v>
      </c>
      <c r="P13" s="8">
        <f t="shared" si="4"/>
        <v>17.134712837837963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v>1387323.4814791807</v>
      </c>
      <c r="C15" s="16">
        <v>202715.62135570365</v>
      </c>
      <c r="D15" s="16">
        <v>576808.43283495249</v>
      </c>
      <c r="E15" s="16">
        <v>293547.20311581634</v>
      </c>
      <c r="F15" s="16">
        <v>314252.22417268599</v>
      </c>
      <c r="G15" s="16">
        <f>+H15+I15+J15+K15</f>
        <v>724804.31976028322</v>
      </c>
      <c r="H15" s="16">
        <v>88396.834063865172</v>
      </c>
      <c r="I15" s="16">
        <v>513321.86029902386</v>
      </c>
      <c r="J15" s="16">
        <v>40048.241481084093</v>
      </c>
      <c r="K15" s="16">
        <v>83037.383916310093</v>
      </c>
      <c r="L15" s="7">
        <f t="shared" si="0"/>
        <v>52.244795783856276</v>
      </c>
      <c r="M15" s="7">
        <f t="shared" si="1"/>
        <v>43.606325685555277</v>
      </c>
      <c r="N15" s="7">
        <f t="shared" si="2"/>
        <v>88.993473582919236</v>
      </c>
      <c r="O15" s="7">
        <f t="shared" si="3"/>
        <v>13.642862563838984</v>
      </c>
      <c r="P15" s="7">
        <f t="shared" si="4"/>
        <v>26.423801497322064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v>682212.44695419562</v>
      </c>
      <c r="C17" s="17">
        <v>102539.61252125665</v>
      </c>
      <c r="D17" s="17">
        <v>271601.0107130243</v>
      </c>
      <c r="E17" s="17">
        <v>147685.5160053006</v>
      </c>
      <c r="F17" s="17">
        <v>160386.30771461001</v>
      </c>
      <c r="G17" s="17">
        <f>+H17+I17+J17+K17</f>
        <v>377605.47906115581</v>
      </c>
      <c r="H17" s="17">
        <v>46682.484964087322</v>
      </c>
      <c r="I17" s="17">
        <v>242624.98086406474</v>
      </c>
      <c r="J17" s="17">
        <v>28257.39594217997</v>
      </c>
      <c r="K17" s="17">
        <v>60040.617290823749</v>
      </c>
      <c r="L17" s="8">
        <f t="shared" si="0"/>
        <v>55.350130409817723</v>
      </c>
      <c r="M17" s="8">
        <f t="shared" si="1"/>
        <v>45.526293513553071</v>
      </c>
      <c r="N17" s="8">
        <f t="shared" si="2"/>
        <v>89.331398372601839</v>
      </c>
      <c r="O17" s="8">
        <f t="shared" si="3"/>
        <v>19.133491696752294</v>
      </c>
      <c r="P17" s="8">
        <f t="shared" si="4"/>
        <v>37.435001869149268</v>
      </c>
    </row>
    <row r="18" spans="1:16" x14ac:dyDescent="0.2">
      <c r="A18" s="43" t="s">
        <v>35</v>
      </c>
      <c r="B18" s="17">
        <v>123935.01571551399</v>
      </c>
      <c r="C18" s="17">
        <v>18160.959381204277</v>
      </c>
      <c r="D18" s="17">
        <v>50413.927326446857</v>
      </c>
      <c r="E18" s="17">
        <v>24413.704902996109</v>
      </c>
      <c r="F18" s="17">
        <v>30946.424104868154</v>
      </c>
      <c r="G18" s="17">
        <f>+H18+I18+J18+K18</f>
        <v>75630.223445672935</v>
      </c>
      <c r="H18" s="17">
        <v>10937.638435134333</v>
      </c>
      <c r="I18" s="17">
        <v>45150.422140938528</v>
      </c>
      <c r="J18" s="17">
        <v>5338.1648335297223</v>
      </c>
      <c r="K18" s="17">
        <v>14203.998036070352</v>
      </c>
      <c r="L18" s="8">
        <f t="shared" si="0"/>
        <v>61.024096385542848</v>
      </c>
      <c r="M18" s="8">
        <f t="shared" si="1"/>
        <v>60.226104830421377</v>
      </c>
      <c r="N18" s="8">
        <f t="shared" si="2"/>
        <v>89.559422436134767</v>
      </c>
      <c r="O18" s="8">
        <f t="shared" si="3"/>
        <v>21.865443425076421</v>
      </c>
      <c r="P18" s="8">
        <f t="shared" si="4"/>
        <v>45.898673100120583</v>
      </c>
    </row>
    <row r="19" spans="1:16" x14ac:dyDescent="0.2">
      <c r="A19" s="43" t="s">
        <v>29</v>
      </c>
      <c r="B19" s="17">
        <v>81535.243438823221</v>
      </c>
      <c r="C19" s="17">
        <v>10673.525734702087</v>
      </c>
      <c r="D19" s="17">
        <v>35693.188209595188</v>
      </c>
      <c r="E19" s="17">
        <v>16559.540694391868</v>
      </c>
      <c r="F19" s="17">
        <v>18608.988800133437</v>
      </c>
      <c r="G19" s="17">
        <f>+H19+I19+J19+K19</f>
        <v>42218.630978276291</v>
      </c>
      <c r="H19" s="17">
        <v>3328.3037237243097</v>
      </c>
      <c r="I19" s="17">
        <v>29757.98649536755</v>
      </c>
      <c r="J19" s="17">
        <v>3410.2816479539724</v>
      </c>
      <c r="K19" s="17">
        <v>5722.0591112304583</v>
      </c>
      <c r="L19" s="8">
        <f t="shared" si="0"/>
        <v>51.779609893424052</v>
      </c>
      <c r="M19" s="8">
        <f t="shared" si="1"/>
        <v>31.18279569892476</v>
      </c>
      <c r="N19" s="8">
        <f t="shared" si="2"/>
        <v>83.371612310518913</v>
      </c>
      <c r="O19" s="8">
        <f t="shared" si="3"/>
        <v>20.594059405940616</v>
      </c>
      <c r="P19" s="8">
        <f t="shared" si="4"/>
        <v>30.748898678414101</v>
      </c>
    </row>
    <row r="20" spans="1:16" x14ac:dyDescent="0.2">
      <c r="A20" s="43" t="s">
        <v>30</v>
      </c>
      <c r="B20" s="17">
        <v>476742.1877998517</v>
      </c>
      <c r="C20" s="17">
        <v>73705.1274053503</v>
      </c>
      <c r="D20" s="17">
        <v>185493.89517698306</v>
      </c>
      <c r="E20" s="17">
        <v>106712.27040791277</v>
      </c>
      <c r="F20" s="17">
        <v>110830.89480960894</v>
      </c>
      <c r="G20" s="17">
        <f>+H20+I20+J20+K20</f>
        <v>259756.62463720766</v>
      </c>
      <c r="H20" s="17">
        <v>32416.542805228688</v>
      </c>
      <c r="I20" s="17">
        <v>167716.57222775975</v>
      </c>
      <c r="J20" s="17">
        <v>19508.949460696262</v>
      </c>
      <c r="K20" s="17">
        <v>40114.560143522969</v>
      </c>
      <c r="L20" s="8">
        <f t="shared" si="0"/>
        <v>54.485764273553229</v>
      </c>
      <c r="M20" s="8">
        <f t="shared" si="1"/>
        <v>43.98139443806938</v>
      </c>
      <c r="N20" s="8">
        <f t="shared" si="2"/>
        <v>90.416222090618319</v>
      </c>
      <c r="O20" s="8">
        <f t="shared" si="3"/>
        <v>18.281823998423395</v>
      </c>
      <c r="P20" s="8">
        <f t="shared" si="4"/>
        <v>36.194384438052083</v>
      </c>
    </row>
    <row r="21" spans="1:16" x14ac:dyDescent="0.2">
      <c r="A21" s="42" t="s">
        <v>31</v>
      </c>
      <c r="B21" s="17">
        <v>705111.03452495357</v>
      </c>
      <c r="C21" s="17">
        <v>100176.00883444848</v>
      </c>
      <c r="D21" s="17">
        <v>305207.42212191905</v>
      </c>
      <c r="E21" s="17">
        <v>145861.68711051485</v>
      </c>
      <c r="F21" s="17">
        <v>153865.91645807374</v>
      </c>
      <c r="G21" s="17">
        <f>+H21+I21+J21+K21</f>
        <v>347198.84069911059</v>
      </c>
      <c r="H21" s="17">
        <v>41714.349099778308</v>
      </c>
      <c r="I21" s="17">
        <v>270696.87943494151</v>
      </c>
      <c r="J21" s="17">
        <v>11790.845538904128</v>
      </c>
      <c r="K21" s="17">
        <v>22996.766625486642</v>
      </c>
      <c r="L21" s="8">
        <f t="shared" si="0"/>
        <v>49.240307369891738</v>
      </c>
      <c r="M21" s="8">
        <f t="shared" si="1"/>
        <v>41.641057160418235</v>
      </c>
      <c r="N21" s="8">
        <f t="shared" si="2"/>
        <v>88.692757716359907</v>
      </c>
      <c r="O21" s="8">
        <f t="shared" si="3"/>
        <v>8.0835795694386654</v>
      </c>
      <c r="P21" s="8">
        <f t="shared" si="4"/>
        <v>14.945978391356693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v>1312530.4848889271</v>
      </c>
      <c r="C23" s="16">
        <v>175037.23802689134</v>
      </c>
      <c r="D23" s="16">
        <v>573364.80486179306</v>
      </c>
      <c r="E23" s="16">
        <v>265436.12807132833</v>
      </c>
      <c r="F23" s="16">
        <v>298692.31392889621</v>
      </c>
      <c r="G23" s="16">
        <f>+H23+I23+J23+K23</f>
        <v>728143.84102143138</v>
      </c>
      <c r="H23" s="16">
        <v>75484.800121258988</v>
      </c>
      <c r="I23" s="16">
        <v>516441.67206093814</v>
      </c>
      <c r="J23" s="16">
        <v>41619.759110734085</v>
      </c>
      <c r="K23" s="16">
        <v>94597.609728500189</v>
      </c>
      <c r="L23" s="7">
        <f t="shared" si="0"/>
        <v>55.476337456882042</v>
      </c>
      <c r="M23" s="7">
        <f t="shared" si="1"/>
        <v>43.124994985159724</v>
      </c>
      <c r="N23" s="7">
        <f t="shared" si="2"/>
        <v>90.072091569245174</v>
      </c>
      <c r="O23" s="7">
        <f t="shared" si="3"/>
        <v>15.679764248049146</v>
      </c>
      <c r="P23" s="7">
        <f t="shared" si="4"/>
        <v>31.670587195296623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v>665111.47266135598</v>
      </c>
      <c r="C25" s="17">
        <v>89699.838982918634</v>
      </c>
      <c r="D25" s="17">
        <v>278932.30686157872</v>
      </c>
      <c r="E25" s="17">
        <v>135521.32866095137</v>
      </c>
      <c r="F25" s="17">
        <v>160957.99815590153</v>
      </c>
      <c r="G25" s="17">
        <f>+H25+I25+J25+K25</f>
        <v>385039.47148855461</v>
      </c>
      <c r="H25" s="17">
        <v>34509.302961255562</v>
      </c>
      <c r="I25" s="17">
        <v>255134.36936061498</v>
      </c>
      <c r="J25" s="17">
        <v>27766.285239959008</v>
      </c>
      <c r="K25" s="17">
        <v>67629.513926725063</v>
      </c>
      <c r="L25" s="8">
        <f t="shared" si="0"/>
        <v>57.890968253467321</v>
      </c>
      <c r="M25" s="8">
        <f t="shared" si="1"/>
        <v>38.471978715398926</v>
      </c>
      <c r="N25" s="8">
        <f t="shared" si="2"/>
        <v>91.468203246612973</v>
      </c>
      <c r="O25" s="8">
        <f t="shared" si="3"/>
        <v>20.488498389375284</v>
      </c>
      <c r="P25" s="8">
        <f t="shared" si="4"/>
        <v>42.016870675305071</v>
      </c>
    </row>
    <row r="26" spans="1:16" x14ac:dyDescent="0.2">
      <c r="A26" s="43" t="s">
        <v>35</v>
      </c>
      <c r="B26" s="17">
        <v>111746.82817602149</v>
      </c>
      <c r="C26" s="17">
        <v>14092.00856403826</v>
      </c>
      <c r="D26" s="17">
        <v>49611.336110216864</v>
      </c>
      <c r="E26" s="17">
        <v>20923.366357995885</v>
      </c>
      <c r="F26" s="17">
        <v>27120.117143771669</v>
      </c>
      <c r="G26" s="17">
        <f>+H26+I26+J26+K26</f>
        <v>68014.939347490654</v>
      </c>
      <c r="H26" s="17">
        <v>6476.7244658559894</v>
      </c>
      <c r="I26" s="17">
        <v>45281.076524975964</v>
      </c>
      <c r="J26" s="17">
        <v>4796.8823853746117</v>
      </c>
      <c r="K26" s="17">
        <v>11460.25597128409</v>
      </c>
      <c r="L26" s="8">
        <f t="shared" si="0"/>
        <v>60.865207950560176</v>
      </c>
      <c r="M26" s="8">
        <f t="shared" si="1"/>
        <v>45.96026490066221</v>
      </c>
      <c r="N26" s="8">
        <f t="shared" si="2"/>
        <v>91.271632806621511</v>
      </c>
      <c r="O26" s="8">
        <f t="shared" si="3"/>
        <v>22.925958965209624</v>
      </c>
      <c r="P26" s="8">
        <f t="shared" si="4"/>
        <v>42.257398485891208</v>
      </c>
    </row>
    <row r="27" spans="1:16" x14ac:dyDescent="0.2">
      <c r="A27" s="43" t="s">
        <v>29</v>
      </c>
      <c r="B27" s="17">
        <v>76305.051872970638</v>
      </c>
      <c r="C27" s="17">
        <v>10640.734565010222</v>
      </c>
      <c r="D27" s="17">
        <v>31889.412525338768</v>
      </c>
      <c r="E27" s="17">
        <v>16231.628997473219</v>
      </c>
      <c r="F27" s="17">
        <v>17543.27578514782</v>
      </c>
      <c r="G27" s="17">
        <f>+H27+I27+J27+K27</f>
        <v>41611.994338976772</v>
      </c>
      <c r="H27" s="17">
        <v>4394.0167387099227</v>
      </c>
      <c r="I27" s="17">
        <v>27593.769295704446</v>
      </c>
      <c r="J27" s="17">
        <v>2197.0083693549627</v>
      </c>
      <c r="K27" s="17">
        <v>7427.1999352074454</v>
      </c>
      <c r="L27" s="8">
        <f t="shared" si="0"/>
        <v>54.533734422002134</v>
      </c>
      <c r="M27" s="8">
        <f t="shared" si="1"/>
        <v>41.294298921417571</v>
      </c>
      <c r="N27" s="8">
        <f t="shared" si="2"/>
        <v>86.529562982005132</v>
      </c>
      <c r="O27" s="8">
        <f t="shared" si="3"/>
        <v>13.535353535353547</v>
      </c>
      <c r="P27" s="8">
        <f t="shared" si="4"/>
        <v>42.336448598130858</v>
      </c>
    </row>
    <row r="28" spans="1:16" x14ac:dyDescent="0.2">
      <c r="A28" s="43" t="s">
        <v>30</v>
      </c>
      <c r="B28" s="17">
        <v>477059.59261235589</v>
      </c>
      <c r="C28" s="17">
        <v>64967.095853870131</v>
      </c>
      <c r="D28" s="17">
        <v>197431.55822602383</v>
      </c>
      <c r="E28" s="17">
        <v>98366.333305482505</v>
      </c>
      <c r="F28" s="17">
        <v>116294.60522698278</v>
      </c>
      <c r="G28" s="17">
        <f>+H28+I28+J28+K28</f>
        <v>275412.53780208825</v>
      </c>
      <c r="H28" s="17">
        <v>23638.561756689629</v>
      </c>
      <c r="I28" s="17">
        <v>182259.52353993565</v>
      </c>
      <c r="J28" s="17">
        <v>20772.394485229415</v>
      </c>
      <c r="K28" s="17">
        <v>48742.058020233548</v>
      </c>
      <c r="L28" s="8">
        <f t="shared" si="0"/>
        <v>57.731265038386958</v>
      </c>
      <c r="M28" s="8">
        <f t="shared" si="1"/>
        <v>36.385437037018889</v>
      </c>
      <c r="N28" s="8">
        <f t="shared" si="2"/>
        <v>92.315294058147018</v>
      </c>
      <c r="O28" s="8">
        <f t="shared" si="3"/>
        <v>21.117382123738928</v>
      </c>
      <c r="P28" s="8">
        <f t="shared" si="4"/>
        <v>41.912570170472854</v>
      </c>
    </row>
    <row r="29" spans="1:16" x14ac:dyDescent="0.2">
      <c r="A29" s="61" t="s">
        <v>31</v>
      </c>
      <c r="B29" s="18">
        <v>647419.01222755248</v>
      </c>
      <c r="C29" s="18">
        <v>85337.399043974132</v>
      </c>
      <c r="D29" s="18">
        <v>294432.49800020439</v>
      </c>
      <c r="E29" s="18">
        <v>129914.79941037844</v>
      </c>
      <c r="F29" s="18">
        <v>137734.31577299369</v>
      </c>
      <c r="G29" s="18">
        <f>+H29+I29+J29+K29</f>
        <v>343104.36953285884</v>
      </c>
      <c r="H29" s="18">
        <v>40975.497160003644</v>
      </c>
      <c r="I29" s="18">
        <v>261307.3027003046</v>
      </c>
      <c r="J29" s="18">
        <v>13853.473870775086</v>
      </c>
      <c r="K29" s="18">
        <v>26968.0958017755</v>
      </c>
      <c r="L29" s="13">
        <f t="shared" si="0"/>
        <v>52.995720399429011</v>
      </c>
      <c r="M29" s="13">
        <f t="shared" si="1"/>
        <v>48.01587301587324</v>
      </c>
      <c r="N29" s="13">
        <f t="shared" si="2"/>
        <v>88.749477206189113</v>
      </c>
      <c r="O29" s="13">
        <f t="shared" si="3"/>
        <v>10.663507109004842</v>
      </c>
      <c r="P29" s="13">
        <f t="shared" si="4"/>
        <v>19.579794367456596</v>
      </c>
    </row>
    <row r="30" spans="1:16" x14ac:dyDescent="0.2">
      <c r="A30" s="1" t="str">
        <f>Cuadro01!A40</f>
        <v>Fuente: Instituto Nacional de Estadística (INE). Encuesta Permanente de Hogares de Propósitos Múltiples, LXI 2018.</v>
      </c>
    </row>
  </sheetData>
  <mergeCells count="5">
    <mergeCell ref="G3:K3"/>
    <mergeCell ref="B3:F3"/>
    <mergeCell ref="A3:A4"/>
    <mergeCell ref="M3:P3"/>
    <mergeCell ref="A1:P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30"/>
  <sheetViews>
    <sheetView workbookViewId="0">
      <selection activeCell="H32" sqref="H32"/>
    </sheetView>
  </sheetViews>
  <sheetFormatPr baseColWidth="10" defaultRowHeight="12.75" x14ac:dyDescent="0.2"/>
  <cols>
    <col min="1" max="1" width="15.42578125" customWidth="1"/>
    <col min="2" max="2" width="7.85546875" bestFit="1" customWidth="1"/>
    <col min="3" max="3" width="7.5703125" bestFit="1" customWidth="1"/>
    <col min="4" max="4" width="8.42578125" bestFit="1" customWidth="1"/>
    <col min="5" max="6" width="9.28515625" bestFit="1" customWidth="1"/>
    <col min="7" max="7" width="7.85546875" bestFit="1" customWidth="1"/>
    <col min="8" max="8" width="7.5703125" bestFit="1" customWidth="1"/>
    <col min="9" max="9" width="8.42578125" bestFit="1" customWidth="1"/>
    <col min="10" max="11" width="9.28515625" bestFit="1" customWidth="1"/>
    <col min="12" max="16" width="8.140625" bestFit="1" customWidth="1"/>
  </cols>
  <sheetData>
    <row r="1" spans="1:16" x14ac:dyDescent="0.2">
      <c r="A1" s="76" t="s">
        <v>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69"/>
      <c r="M3" s="75" t="s">
        <v>15</v>
      </c>
      <c r="N3" s="75"/>
      <c r="O3" s="75"/>
      <c r="P3" s="75"/>
    </row>
    <row r="4" spans="1:16" ht="24.75" customHeight="1" x14ac:dyDescent="0.2">
      <c r="A4" s="73"/>
      <c r="B4" s="70" t="s">
        <v>1</v>
      </c>
      <c r="C4" s="70" t="s">
        <v>90</v>
      </c>
      <c r="D4" s="70" t="s">
        <v>91</v>
      </c>
      <c r="E4" s="70" t="s">
        <v>92</v>
      </c>
      <c r="F4" s="70" t="s">
        <v>93</v>
      </c>
      <c r="G4" s="70" t="s">
        <v>1</v>
      </c>
      <c r="H4" s="70" t="s">
        <v>90</v>
      </c>
      <c r="I4" s="70" t="s">
        <v>91</v>
      </c>
      <c r="J4" s="70" t="s">
        <v>92</v>
      </c>
      <c r="K4" s="70" t="s">
        <v>93</v>
      </c>
      <c r="L4" s="70" t="s">
        <v>1</v>
      </c>
      <c r="M4" s="70" t="s">
        <v>90</v>
      </c>
      <c r="N4" s="70" t="s">
        <v>91</v>
      </c>
      <c r="O4" s="70" t="s">
        <v>92</v>
      </c>
      <c r="P4" s="70" t="s">
        <v>93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f>+B15+B23</f>
        <v>2835053.1260369644</v>
      </c>
      <c r="C6" s="16">
        <f t="shared" ref="C6:K6" si="0">+C15+C23</f>
        <v>549230.13345159695</v>
      </c>
      <c r="D6" s="16">
        <f t="shared" si="0"/>
        <v>1154431.272655258</v>
      </c>
      <c r="E6" s="16">
        <f t="shared" si="0"/>
        <v>553253.47950819018</v>
      </c>
      <c r="F6" s="16">
        <f t="shared" si="0"/>
        <v>578138.24042191892</v>
      </c>
      <c r="G6" s="16">
        <f t="shared" si="0"/>
        <v>1665021.8084065944</v>
      </c>
      <c r="H6" s="16">
        <f t="shared" si="0"/>
        <v>183293.98731409345</v>
      </c>
      <c r="I6" s="16">
        <f t="shared" si="0"/>
        <v>1039444.8356208073</v>
      </c>
      <c r="J6" s="16">
        <f t="shared" si="0"/>
        <v>269581.56157086178</v>
      </c>
      <c r="K6" s="16">
        <f t="shared" si="0"/>
        <v>172701.42390083178</v>
      </c>
      <c r="L6" s="7">
        <f>+G6/B6*100</f>
        <v>58.729827427751893</v>
      </c>
      <c r="M6" s="7">
        <f>+H6/C6*100</f>
        <v>33.372893464929845</v>
      </c>
      <c r="N6" s="7">
        <f>+I6/D6*100</f>
        <v>90.039559759155225</v>
      </c>
      <c r="O6" s="7">
        <f>+J6/E6*100</f>
        <v>48.72659125623646</v>
      </c>
      <c r="P6" s="7">
        <f>+K6/F6*100</f>
        <v>29.871994589874589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f>+C9+D9+E9+F9</f>
        <v>1399494.5925522756</v>
      </c>
      <c r="C9" s="17">
        <f t="shared" ref="C9:F9" si="1">+C10+C11+C12</f>
        <v>278410.11202669033</v>
      </c>
      <c r="D9" s="17">
        <f t="shared" si="1"/>
        <v>566181.98660466052</v>
      </c>
      <c r="E9" s="17">
        <f t="shared" si="1"/>
        <v>265870.8604333353</v>
      </c>
      <c r="F9" s="17">
        <f t="shared" si="1"/>
        <v>289031.63348758937</v>
      </c>
      <c r="G9" s="17">
        <f>+H9+I9+J9+K9</f>
        <v>888580.77619589248</v>
      </c>
      <c r="H9" s="17">
        <f t="shared" ref="H9" si="2">+H10+H11+H12</f>
        <v>86996.951163461345</v>
      </c>
      <c r="I9" s="17">
        <f t="shared" ref="I9" si="3">+I10+I11+I12</f>
        <v>513443.8254962283</v>
      </c>
      <c r="J9" s="17">
        <f t="shared" ref="J9" si="4">+J10+J11+J12</f>
        <v>166450.14497731399</v>
      </c>
      <c r="K9" s="17">
        <f t="shared" ref="K9" si="5">+K10+K11+K12</f>
        <v>121689.85455888891</v>
      </c>
      <c r="L9" s="8">
        <f t="shared" ref="L9:P29" si="6">+G9/B9*100</f>
        <v>63.492976744938815</v>
      </c>
      <c r="M9" s="8">
        <f t="shared" si="6"/>
        <v>31.247769892467559</v>
      </c>
      <c r="N9" s="8">
        <f t="shared" si="6"/>
        <v>90.685298657292506</v>
      </c>
      <c r="O9" s="8">
        <f t="shared" si="6"/>
        <v>62.605636701224675</v>
      </c>
      <c r="P9" s="8">
        <f t="shared" si="6"/>
        <v>42.10260762482045</v>
      </c>
    </row>
    <row r="10" spans="1:16" x14ac:dyDescent="0.2">
      <c r="A10" s="43" t="s">
        <v>35</v>
      </c>
      <c r="B10" s="17">
        <f t="shared" ref="B10:B13" si="7">+C10+D10+E10+F10</f>
        <v>248672.62264726008</v>
      </c>
      <c r="C10" s="17">
        <v>53045.679919201015</v>
      </c>
      <c r="D10" s="17">
        <v>97654.819611983679</v>
      </c>
      <c r="E10" s="17">
        <v>44683.799340804813</v>
      </c>
      <c r="F10" s="17">
        <v>53288.323775270575</v>
      </c>
      <c r="G10" s="17">
        <f t="shared" ref="G10:G13" si="8">+H10+I10+J10+K10</f>
        <v>163877.92740696107</v>
      </c>
      <c r="H10" s="17">
        <v>20960.696182006588</v>
      </c>
      <c r="I10" s="17">
        <v>87799.746073159738</v>
      </c>
      <c r="J10" s="17">
        <v>29882.524120563281</v>
      </c>
      <c r="K10" s="17">
        <v>25234.961031231447</v>
      </c>
      <c r="L10" s="8">
        <f t="shared" si="6"/>
        <v>65.901073331832137</v>
      </c>
      <c r="M10" s="8">
        <f t="shared" si="6"/>
        <v>39.514426460239257</v>
      </c>
      <c r="N10" s="8">
        <f t="shared" si="6"/>
        <v>89.908256880734044</v>
      </c>
      <c r="O10" s="8">
        <f t="shared" si="6"/>
        <v>66.875522138680026</v>
      </c>
      <c r="P10" s="8">
        <f t="shared" si="6"/>
        <v>47.355516637478082</v>
      </c>
    </row>
    <row r="11" spans="1:16" x14ac:dyDescent="0.2">
      <c r="A11" s="43" t="s">
        <v>29</v>
      </c>
      <c r="B11" s="17">
        <f t="shared" si="7"/>
        <v>163824.68378055841</v>
      </c>
      <c r="C11" s="17">
        <v>30741.721586123494</v>
      </c>
      <c r="D11" s="17">
        <v>70255.081064821439</v>
      </c>
      <c r="E11" s="17">
        <v>30003.920268056536</v>
      </c>
      <c r="F11" s="17">
        <v>32823.960861556945</v>
      </c>
      <c r="G11" s="17">
        <f t="shared" si="8"/>
        <v>99275.266242121885</v>
      </c>
      <c r="H11" s="17">
        <v>8328.9571017337348</v>
      </c>
      <c r="I11" s="17">
        <v>59138.874539279008</v>
      </c>
      <c r="J11" s="17">
        <v>18674.571139517167</v>
      </c>
      <c r="K11" s="17">
        <v>13132.863461591969</v>
      </c>
      <c r="L11" s="8">
        <f t="shared" si="6"/>
        <v>60.598478783026465</v>
      </c>
      <c r="M11" s="8">
        <f t="shared" si="6"/>
        <v>27.093333333333362</v>
      </c>
      <c r="N11" s="8">
        <f t="shared" si="6"/>
        <v>84.177362893815513</v>
      </c>
      <c r="O11" s="8">
        <f t="shared" si="6"/>
        <v>62.240437158469987</v>
      </c>
      <c r="P11" s="8">
        <f t="shared" si="6"/>
        <v>40.009990009990027</v>
      </c>
    </row>
    <row r="12" spans="1:16" x14ac:dyDescent="0.2">
      <c r="A12" s="43" t="s">
        <v>30</v>
      </c>
      <c r="B12" s="17">
        <f t="shared" si="7"/>
        <v>986997.28612445702</v>
      </c>
      <c r="C12" s="17">
        <v>194622.71052136584</v>
      </c>
      <c r="D12" s="17">
        <v>398272.08592785534</v>
      </c>
      <c r="E12" s="17">
        <v>191183.14082447393</v>
      </c>
      <c r="F12" s="17">
        <v>202919.34885076186</v>
      </c>
      <c r="G12" s="17">
        <f t="shared" si="8"/>
        <v>625427.58254680969</v>
      </c>
      <c r="H12" s="17">
        <v>57707.297879721023</v>
      </c>
      <c r="I12" s="17">
        <v>366505.20488378959</v>
      </c>
      <c r="J12" s="17">
        <v>117893.04971723353</v>
      </c>
      <c r="K12" s="17">
        <v>83322.03006606549</v>
      </c>
      <c r="L12" s="8">
        <f t="shared" si="6"/>
        <v>63.366697288764925</v>
      </c>
      <c r="M12" s="8">
        <f t="shared" si="6"/>
        <v>29.650855095549534</v>
      </c>
      <c r="N12" s="8">
        <f t="shared" si="6"/>
        <v>92.023824373717176</v>
      </c>
      <c r="O12" s="8">
        <f t="shared" si="6"/>
        <v>61.664982178251613</v>
      </c>
      <c r="P12" s="8">
        <f t="shared" si="6"/>
        <v>41.061648649062604</v>
      </c>
    </row>
    <row r="13" spans="1:16" x14ac:dyDescent="0.2">
      <c r="A13" s="42" t="s">
        <v>31</v>
      </c>
      <c r="B13" s="17">
        <f t="shared" si="7"/>
        <v>1435558.5334846904</v>
      </c>
      <c r="C13" s="17">
        <v>270820.02142490394</v>
      </c>
      <c r="D13" s="17">
        <v>588249.28605060431</v>
      </c>
      <c r="E13" s="17">
        <v>287382.61907485378</v>
      </c>
      <c r="F13" s="17">
        <v>289106.60693432827</v>
      </c>
      <c r="G13" s="17">
        <f t="shared" si="8"/>
        <v>776441.03221071756</v>
      </c>
      <c r="H13" s="17">
        <v>96297.036150631597</v>
      </c>
      <c r="I13" s="17">
        <v>526001.01012459595</v>
      </c>
      <c r="J13" s="17">
        <v>103131.41659354711</v>
      </c>
      <c r="K13" s="17">
        <v>51011.56934194293</v>
      </c>
      <c r="L13" s="8">
        <f t="shared" si="6"/>
        <v>54.086337415025234</v>
      </c>
      <c r="M13" s="8">
        <f t="shared" si="6"/>
        <v>35.557576446516137</v>
      </c>
      <c r="N13" s="8">
        <f t="shared" si="6"/>
        <v>89.41804479799174</v>
      </c>
      <c r="O13" s="8">
        <f t="shared" si="6"/>
        <v>35.886448848420002</v>
      </c>
      <c r="P13" s="8">
        <f t="shared" si="6"/>
        <v>17.64455329570881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f>+B17+B21</f>
        <v>1464589.8720513289</v>
      </c>
      <c r="C15" s="16">
        <f>+C17+C21</f>
        <v>289349.56509117992</v>
      </c>
      <c r="D15" s="16">
        <f t="shared" ref="D15:K15" si="9">+D17+D21</f>
        <v>590732.68822833057</v>
      </c>
      <c r="E15" s="16">
        <f t="shared" si="9"/>
        <v>282684.89804785897</v>
      </c>
      <c r="F15" s="16">
        <f t="shared" si="9"/>
        <v>301822.72068395949</v>
      </c>
      <c r="G15" s="16">
        <f t="shared" si="9"/>
        <v>833178.4057139589</v>
      </c>
      <c r="H15" s="16">
        <f t="shared" si="9"/>
        <v>98442.571066149496</v>
      </c>
      <c r="I15" s="16">
        <f t="shared" si="9"/>
        <v>530466.50460242259</v>
      </c>
      <c r="J15" s="16">
        <f t="shared" si="9"/>
        <v>126323.79136503315</v>
      </c>
      <c r="K15" s="16">
        <f t="shared" si="9"/>
        <v>77945.538680353522</v>
      </c>
      <c r="L15" s="7">
        <f t="shared" si="6"/>
        <v>56.888172014121288</v>
      </c>
      <c r="M15" s="7">
        <f t="shared" si="6"/>
        <v>34.022021438023678</v>
      </c>
      <c r="N15" s="7">
        <f t="shared" si="6"/>
        <v>89.798061826127721</v>
      </c>
      <c r="O15" s="7">
        <f t="shared" si="6"/>
        <v>44.687138307489754</v>
      </c>
      <c r="P15" s="7">
        <f t="shared" si="6"/>
        <v>25.824940714775014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f>+C17+D17+E17+F17</f>
        <v>710437.54002382956</v>
      </c>
      <c r="C17" s="17">
        <f t="shared" ref="C17" si="10">+C18+C19+C20</f>
        <v>139424.19231190445</v>
      </c>
      <c r="D17" s="17">
        <f t="shared" ref="D17" si="11">+D18+D19+D20</f>
        <v>283462.63777454023</v>
      </c>
      <c r="E17" s="17">
        <f t="shared" ref="E17" si="12">+E18+E19+E20</f>
        <v>134298.80014311412</v>
      </c>
      <c r="F17" s="17">
        <f t="shared" ref="F17" si="13">+F18+F19+F20</f>
        <v>153251.90979427076</v>
      </c>
      <c r="G17" s="17">
        <f>+H17+I17+J17+K17</f>
        <v>438046.54542196606</v>
      </c>
      <c r="H17" s="17">
        <f t="shared" ref="H17" si="14">+H18+H19+H20</f>
        <v>48693.20712132164</v>
      </c>
      <c r="I17" s="17">
        <f t="shared" ref="I17" si="15">+I18+I19+I20</f>
        <v>254351.37760913314</v>
      </c>
      <c r="J17" s="17">
        <f t="shared" ref="J17" si="16">+J18+J19+J20</f>
        <v>78575.484757095022</v>
      </c>
      <c r="K17" s="17">
        <f t="shared" ref="K17" si="17">+K18+K19+K20</f>
        <v>56426.47593441623</v>
      </c>
      <c r="L17" s="8">
        <f t="shared" si="6"/>
        <v>61.658699145778961</v>
      </c>
      <c r="M17" s="8">
        <f t="shared" si="6"/>
        <v>34.924503641656798</v>
      </c>
      <c r="N17" s="8">
        <f t="shared" si="6"/>
        <v>89.730124437577018</v>
      </c>
      <c r="O17" s="8">
        <f t="shared" si="6"/>
        <v>58.507957385592334</v>
      </c>
      <c r="P17" s="8">
        <f t="shared" si="6"/>
        <v>36.819427575267774</v>
      </c>
    </row>
    <row r="18" spans="1:16" x14ac:dyDescent="0.2">
      <c r="A18" s="43" t="s">
        <v>35</v>
      </c>
      <c r="B18" s="17">
        <f t="shared" ref="B18:B21" si="18">+C18+D18+E18+F18</f>
        <v>126660.09286829631</v>
      </c>
      <c r="C18" s="17">
        <v>26354.855751552372</v>
      </c>
      <c r="D18" s="17">
        <v>48883.404542008262</v>
      </c>
      <c r="E18" s="17">
        <v>21949.936518290076</v>
      </c>
      <c r="F18" s="17">
        <v>29471.89605644561</v>
      </c>
      <c r="G18" s="17">
        <f t="shared" ref="G18:G21" si="19">+H18+I18+J18+K18</f>
        <v>84944.014536341929</v>
      </c>
      <c r="H18" s="17">
        <v>12804.129635669206</v>
      </c>
      <c r="I18" s="17">
        <v>44179.846716660395</v>
      </c>
      <c r="J18" s="17">
        <v>14502.636628155935</v>
      </c>
      <c r="K18" s="17">
        <v>13457.401555856404</v>
      </c>
      <c r="L18" s="8">
        <f t="shared" si="6"/>
        <v>67.064544650751529</v>
      </c>
      <c r="M18" s="8">
        <f t="shared" si="6"/>
        <v>48.583569405099126</v>
      </c>
      <c r="N18" s="8">
        <f t="shared" si="6"/>
        <v>90.378006872852239</v>
      </c>
      <c r="O18" s="8">
        <f t="shared" si="6"/>
        <v>66.071428571428541</v>
      </c>
      <c r="P18" s="8">
        <f t="shared" si="6"/>
        <v>45.661811272957522</v>
      </c>
    </row>
    <row r="19" spans="1:16" x14ac:dyDescent="0.2">
      <c r="A19" s="43" t="s">
        <v>29</v>
      </c>
      <c r="B19" s="17">
        <f t="shared" si="18"/>
        <v>84797.964823163173</v>
      </c>
      <c r="C19" s="17">
        <v>14985.564549182347</v>
      </c>
      <c r="D19" s="17">
        <v>36676.923300351162</v>
      </c>
      <c r="E19" s="17">
        <v>16084.068733859827</v>
      </c>
      <c r="F19" s="17">
        <v>17051.408239769844</v>
      </c>
      <c r="G19" s="17">
        <f t="shared" si="19"/>
        <v>49416.292725640677</v>
      </c>
      <c r="H19" s="17">
        <v>3443.0728176458369</v>
      </c>
      <c r="I19" s="17">
        <v>30102.293777132138</v>
      </c>
      <c r="J19" s="17">
        <v>9722.5818136379985</v>
      </c>
      <c r="K19" s="17">
        <v>6148.3443172247053</v>
      </c>
      <c r="L19" s="8">
        <f t="shared" si="6"/>
        <v>58.275328692962049</v>
      </c>
      <c r="M19" s="8">
        <f t="shared" si="6"/>
        <v>22.975929978118177</v>
      </c>
      <c r="N19" s="8">
        <f t="shared" si="6"/>
        <v>82.074206526597948</v>
      </c>
      <c r="O19" s="8">
        <f t="shared" si="6"/>
        <v>60.448521916411813</v>
      </c>
      <c r="P19" s="8">
        <f t="shared" si="6"/>
        <v>36.057692307692321</v>
      </c>
    </row>
    <row r="20" spans="1:16" x14ac:dyDescent="0.2">
      <c r="A20" s="43" t="s">
        <v>30</v>
      </c>
      <c r="B20" s="17">
        <f t="shared" si="18"/>
        <v>498979.48233237013</v>
      </c>
      <c r="C20" s="17">
        <v>98083.772011169727</v>
      </c>
      <c r="D20" s="17">
        <v>197902.30993218083</v>
      </c>
      <c r="E20" s="17">
        <v>96264.794890964229</v>
      </c>
      <c r="F20" s="17">
        <v>106728.60549805532</v>
      </c>
      <c r="G20" s="17">
        <f t="shared" si="19"/>
        <v>303686.23815998342</v>
      </c>
      <c r="H20" s="17">
        <v>32446.004668006593</v>
      </c>
      <c r="I20" s="17">
        <v>180069.2371153406</v>
      </c>
      <c r="J20" s="17">
        <v>54350.266315301087</v>
      </c>
      <c r="K20" s="17">
        <v>36820.730061335125</v>
      </c>
      <c r="L20" s="8">
        <f t="shared" si="6"/>
        <v>60.861468038819702</v>
      </c>
      <c r="M20" s="8">
        <f t="shared" si="6"/>
        <v>33.079890794077187</v>
      </c>
      <c r="N20" s="8">
        <f t="shared" si="6"/>
        <v>90.988951658547364</v>
      </c>
      <c r="O20" s="8">
        <f t="shared" si="6"/>
        <v>56.459130647773911</v>
      </c>
      <c r="P20" s="8">
        <f t="shared" si="6"/>
        <v>34.499401439294573</v>
      </c>
    </row>
    <row r="21" spans="1:16" x14ac:dyDescent="0.2">
      <c r="A21" s="42" t="s">
        <v>31</v>
      </c>
      <c r="B21" s="17">
        <f t="shared" si="18"/>
        <v>754152.33202749933</v>
      </c>
      <c r="C21" s="17">
        <v>149925.37277927547</v>
      </c>
      <c r="D21" s="17">
        <v>307270.05045379029</v>
      </c>
      <c r="E21" s="17">
        <v>148386.09790474485</v>
      </c>
      <c r="F21" s="17">
        <v>148570.81088968873</v>
      </c>
      <c r="G21" s="17">
        <f t="shared" si="19"/>
        <v>395131.86029199278</v>
      </c>
      <c r="H21" s="17">
        <v>49749.363944827855</v>
      </c>
      <c r="I21" s="17">
        <v>276115.12699328945</v>
      </c>
      <c r="J21" s="17">
        <v>47748.306607938124</v>
      </c>
      <c r="K21" s="17">
        <v>21519.062745937299</v>
      </c>
      <c r="L21" s="8">
        <f t="shared" si="6"/>
        <v>52.39417071478136</v>
      </c>
      <c r="M21" s="8">
        <f t="shared" si="6"/>
        <v>33.182751540041409</v>
      </c>
      <c r="N21" s="8">
        <f t="shared" si="6"/>
        <v>89.860735397254032</v>
      </c>
      <c r="O21" s="8">
        <f t="shared" si="6"/>
        <v>32.178423236514874</v>
      </c>
      <c r="P21" s="8">
        <f t="shared" si="6"/>
        <v>14.484044757563336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f>+B25+B29</f>
        <v>1370463.2539856352</v>
      </c>
      <c r="C23" s="16">
        <f>+C25+C29</f>
        <v>259880.56836041703</v>
      </c>
      <c r="D23" s="16">
        <f t="shared" ref="D23:K23" si="20">+D25+D29</f>
        <v>563698.5844269275</v>
      </c>
      <c r="E23" s="16">
        <f t="shared" si="20"/>
        <v>270568.58146033122</v>
      </c>
      <c r="F23" s="16">
        <f t="shared" si="20"/>
        <v>276315.51973795943</v>
      </c>
      <c r="G23" s="16">
        <f t="shared" si="20"/>
        <v>831843.40269263554</v>
      </c>
      <c r="H23" s="16">
        <f t="shared" si="20"/>
        <v>84851.416247943969</v>
      </c>
      <c r="I23" s="16">
        <f t="shared" si="20"/>
        <v>508978.33101838466</v>
      </c>
      <c r="J23" s="16">
        <f t="shared" si="20"/>
        <v>143257.77020582865</v>
      </c>
      <c r="K23" s="16">
        <f t="shared" si="20"/>
        <v>94755.885220478274</v>
      </c>
      <c r="L23" s="7">
        <f t="shared" si="6"/>
        <v>60.697972037808078</v>
      </c>
      <c r="M23" s="7">
        <f t="shared" si="6"/>
        <v>32.650158025769457</v>
      </c>
      <c r="N23" s="7">
        <f t="shared" si="6"/>
        <v>90.292639555912118</v>
      </c>
      <c r="O23" s="7">
        <f t="shared" si="6"/>
        <v>52.946934722659975</v>
      </c>
      <c r="P23" s="7">
        <f t="shared" si="6"/>
        <v>34.292639555801607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f>+C25+D25+E25+F25</f>
        <v>689057.05252845143</v>
      </c>
      <c r="C25" s="17">
        <f t="shared" ref="C25" si="21">+C26+C27+C28</f>
        <v>138985.91971478751</v>
      </c>
      <c r="D25" s="17">
        <f t="shared" ref="D25" si="22">+D26+D27+D28</f>
        <v>282719.34883012128</v>
      </c>
      <c r="E25" s="17">
        <f t="shared" ref="E25" si="23">+E26+E27+E28</f>
        <v>131572.06029022249</v>
      </c>
      <c r="F25" s="17">
        <f t="shared" ref="F25" si="24">+F26+F27+F28</f>
        <v>135779.72369332018</v>
      </c>
      <c r="G25" s="17">
        <f>+H25+I25+J25+K25</f>
        <v>450534.23077392788</v>
      </c>
      <c r="H25" s="17">
        <f t="shared" ref="H25" si="25">+H26+H27+H28</f>
        <v>38303.74404213969</v>
      </c>
      <c r="I25" s="17">
        <f t="shared" ref="I25" si="26">+I26+I27+I28</f>
        <v>259092.44788709661</v>
      </c>
      <c r="J25" s="17">
        <f t="shared" ref="J25" si="27">+J26+J27+J28</f>
        <v>87874.66022021891</v>
      </c>
      <c r="K25" s="17">
        <f t="shared" ref="K25" si="28">+K26+K27+K28</f>
        <v>65263.378624472643</v>
      </c>
      <c r="L25" s="8">
        <f t="shared" si="6"/>
        <v>65.384169441517344</v>
      </c>
      <c r="M25" s="8">
        <f t="shared" si="6"/>
        <v>27.55944207927153</v>
      </c>
      <c r="N25" s="8">
        <f t="shared" si="6"/>
        <v>91.642984096846703</v>
      </c>
      <c r="O25" s="8">
        <f t="shared" si="6"/>
        <v>66.788237583560246</v>
      </c>
      <c r="P25" s="8">
        <f t="shared" si="6"/>
        <v>48.06562927752028</v>
      </c>
    </row>
    <row r="26" spans="1:16" x14ac:dyDescent="0.2">
      <c r="A26" s="43" t="s">
        <v>35</v>
      </c>
      <c r="B26" s="17">
        <f t="shared" ref="B26:B29" si="29">+C26+D26+E26+F26</f>
        <v>122012.52977896448</v>
      </c>
      <c r="C26" s="17">
        <v>26690.82416764865</v>
      </c>
      <c r="D26" s="17">
        <v>48771.415069976174</v>
      </c>
      <c r="E26" s="17">
        <v>22733.862822514715</v>
      </c>
      <c r="F26" s="17">
        <v>23816.427718824943</v>
      </c>
      <c r="G26" s="17">
        <f t="shared" ref="G26:G29" si="30">+H26+I26+J26+K26</f>
        <v>78933.912870619635</v>
      </c>
      <c r="H26" s="17">
        <v>8156.5665463373698</v>
      </c>
      <c r="I26" s="17">
        <v>43619.899356499933</v>
      </c>
      <c r="J26" s="17">
        <v>15379.887492407322</v>
      </c>
      <c r="K26" s="17">
        <v>11777.559475375021</v>
      </c>
      <c r="L26" s="8">
        <f t="shared" si="6"/>
        <v>64.693284381214582</v>
      </c>
      <c r="M26" s="8">
        <f t="shared" si="6"/>
        <v>30.559440559440503</v>
      </c>
      <c r="N26" s="8">
        <f t="shared" si="6"/>
        <v>89.437428243398401</v>
      </c>
      <c r="O26" s="8">
        <f t="shared" si="6"/>
        <v>67.651888341543483</v>
      </c>
      <c r="P26" s="8">
        <f t="shared" si="6"/>
        <v>49.451410658307168</v>
      </c>
    </row>
    <row r="27" spans="1:16" x14ac:dyDescent="0.2">
      <c r="A27" s="43" t="s">
        <v>29</v>
      </c>
      <c r="B27" s="17">
        <f t="shared" si="29"/>
        <v>79026.718957394856</v>
      </c>
      <c r="C27" s="17">
        <v>15756.157036941177</v>
      </c>
      <c r="D27" s="17">
        <v>33578.157764469834</v>
      </c>
      <c r="E27" s="17">
        <v>13919.851534196732</v>
      </c>
      <c r="F27" s="17">
        <v>15772.552621787107</v>
      </c>
      <c r="G27" s="17">
        <f t="shared" si="30"/>
        <v>49858.973516480852</v>
      </c>
      <c r="H27" s="17">
        <v>4885.8842840878988</v>
      </c>
      <c r="I27" s="17">
        <v>29036.580762146514</v>
      </c>
      <c r="J27" s="17">
        <v>8951.9893258791708</v>
      </c>
      <c r="K27" s="17">
        <v>6984.5191443672666</v>
      </c>
      <c r="L27" s="8">
        <f t="shared" si="6"/>
        <v>63.091286307053927</v>
      </c>
      <c r="M27" s="8">
        <f t="shared" si="6"/>
        <v>31.009365244536941</v>
      </c>
      <c r="N27" s="8">
        <f t="shared" si="6"/>
        <v>86.474609374999972</v>
      </c>
      <c r="O27" s="8">
        <f t="shared" si="6"/>
        <v>64.310954063604242</v>
      </c>
      <c r="P27" s="8">
        <f t="shared" si="6"/>
        <v>44.282744282744304</v>
      </c>
    </row>
    <row r="28" spans="1:16" x14ac:dyDescent="0.2">
      <c r="A28" s="43" t="s">
        <v>30</v>
      </c>
      <c r="B28" s="17">
        <f t="shared" si="29"/>
        <v>488017.80379209213</v>
      </c>
      <c r="C28" s="17">
        <v>96538.93851019768</v>
      </c>
      <c r="D28" s="17">
        <v>200369.77599567527</v>
      </c>
      <c r="E28" s="17">
        <v>94918.345933511053</v>
      </c>
      <c r="F28" s="17">
        <v>96190.743352708145</v>
      </c>
      <c r="G28" s="17">
        <f t="shared" si="30"/>
        <v>321741.34438682738</v>
      </c>
      <c r="H28" s="17">
        <v>25261.293211714419</v>
      </c>
      <c r="I28" s="17">
        <v>186435.96776845018</v>
      </c>
      <c r="J28" s="17">
        <v>63542.783401932415</v>
      </c>
      <c r="K28" s="17">
        <v>46501.300004730358</v>
      </c>
      <c r="L28" s="8">
        <f t="shared" si="6"/>
        <v>65.928198087604457</v>
      </c>
      <c r="M28" s="8">
        <f t="shared" si="6"/>
        <v>26.166947349484264</v>
      </c>
      <c r="N28" s="8">
        <f t="shared" si="6"/>
        <v>93.045953084498208</v>
      </c>
      <c r="O28" s="8">
        <f t="shared" si="6"/>
        <v>66.944680479833934</v>
      </c>
      <c r="P28" s="8">
        <f t="shared" si="6"/>
        <v>48.342801379776596</v>
      </c>
    </row>
    <row r="29" spans="1:16" x14ac:dyDescent="0.2">
      <c r="A29" s="61" t="s">
        <v>31</v>
      </c>
      <c r="B29" s="18">
        <f t="shared" si="29"/>
        <v>681406.20145718381</v>
      </c>
      <c r="C29" s="18">
        <v>120894.64864562951</v>
      </c>
      <c r="D29" s="18">
        <v>280979.23559680622</v>
      </c>
      <c r="E29" s="18">
        <v>138996.5211701087</v>
      </c>
      <c r="F29" s="18">
        <v>140535.79604463925</v>
      </c>
      <c r="G29" s="18">
        <f t="shared" si="30"/>
        <v>381309.17191870773</v>
      </c>
      <c r="H29" s="18">
        <v>46547.672205804287</v>
      </c>
      <c r="I29" s="18">
        <v>249885.88313128808</v>
      </c>
      <c r="J29" s="18">
        <v>55383.109985609728</v>
      </c>
      <c r="K29" s="18">
        <v>29492.506596005627</v>
      </c>
      <c r="L29" s="13">
        <f t="shared" si="6"/>
        <v>55.959157856691057</v>
      </c>
      <c r="M29" s="13">
        <f t="shared" si="6"/>
        <v>38.50267379679179</v>
      </c>
      <c r="N29" s="13">
        <f t="shared" si="6"/>
        <v>88.93393228881304</v>
      </c>
      <c r="O29" s="13">
        <f t="shared" si="6"/>
        <v>39.844961240310454</v>
      </c>
      <c r="P29" s="13">
        <f t="shared" si="6"/>
        <v>20.985761226725284</v>
      </c>
    </row>
    <row r="30" spans="1:16" x14ac:dyDescent="0.2">
      <c r="A30" s="1" t="str">
        <f>Cuadro01!A40</f>
        <v>Fuente: Instituto Nacional de Estadística (INE). Encuesta Permanente de Hogares de Propósitos Múltiples, LXI 2018.</v>
      </c>
    </row>
  </sheetData>
  <mergeCells count="5">
    <mergeCell ref="A1:P1"/>
    <mergeCell ref="A3:A4"/>
    <mergeCell ref="B3:F3"/>
    <mergeCell ref="G3:K3"/>
    <mergeCell ref="M3:P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V32"/>
  <sheetViews>
    <sheetView workbookViewId="0">
      <selection activeCell="W5" sqref="W5"/>
    </sheetView>
  </sheetViews>
  <sheetFormatPr baseColWidth="10" defaultRowHeight="12.75" x14ac:dyDescent="0.2"/>
  <cols>
    <col min="1" max="1" width="15.7109375" customWidth="1"/>
    <col min="2" max="2" width="7.85546875" bestFit="1" customWidth="1"/>
    <col min="3" max="3" width="8.42578125" bestFit="1" customWidth="1"/>
    <col min="4" max="4" width="5.85546875" customWidth="1"/>
    <col min="5" max="5" width="9.42578125" bestFit="1" customWidth="1"/>
    <col min="6" max="6" width="6.85546875" customWidth="1"/>
    <col min="7" max="7" width="6.5703125" bestFit="1" customWidth="1"/>
    <col min="8" max="8" width="7.7109375" bestFit="1" customWidth="1"/>
    <col min="9" max="9" width="6.85546875" customWidth="1"/>
    <col min="10" max="10" width="6.5703125" bestFit="1" customWidth="1"/>
    <col min="11" max="11" width="7.7109375" bestFit="1" customWidth="1"/>
    <col min="12" max="12" width="7" customWidth="1"/>
    <col min="13" max="13" width="6.5703125" bestFit="1" customWidth="1"/>
    <col min="14" max="14" width="7.7109375" bestFit="1" customWidth="1"/>
    <col min="15" max="15" width="7.5703125" bestFit="1" customWidth="1"/>
    <col min="16" max="16" width="6.140625" bestFit="1" customWidth="1"/>
    <col min="17" max="17" width="7.7109375" bestFit="1" customWidth="1"/>
    <col min="18" max="18" width="6.42578125" customWidth="1"/>
    <col min="19" max="19" width="6.140625" bestFit="1" customWidth="1"/>
    <col min="20" max="20" width="7.7109375" bestFit="1" customWidth="1"/>
    <col min="21" max="21" width="6" customWidth="1"/>
    <col min="22" max="22" width="6.140625" bestFit="1" customWidth="1"/>
  </cols>
  <sheetData>
    <row r="1" spans="1:22" x14ac:dyDescent="0.2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73" t="s">
        <v>8</v>
      </c>
      <c r="B3" s="73" t="s">
        <v>1</v>
      </c>
      <c r="C3" s="73"/>
      <c r="D3" s="73"/>
      <c r="E3" s="72" t="s">
        <v>16</v>
      </c>
      <c r="F3" s="72"/>
      <c r="G3" s="72"/>
      <c r="H3" s="72" t="s">
        <v>17</v>
      </c>
      <c r="I3" s="72"/>
      <c r="J3" s="72"/>
      <c r="K3" s="72" t="s">
        <v>18</v>
      </c>
      <c r="L3" s="72"/>
      <c r="M3" s="72"/>
      <c r="N3" s="72" t="s">
        <v>19</v>
      </c>
      <c r="O3" s="72"/>
      <c r="P3" s="72"/>
      <c r="Q3" s="72" t="s">
        <v>20</v>
      </c>
      <c r="R3" s="72"/>
      <c r="S3" s="72"/>
      <c r="T3" s="72" t="s">
        <v>21</v>
      </c>
      <c r="U3" s="72"/>
      <c r="V3" s="72"/>
    </row>
    <row r="4" spans="1:22" x14ac:dyDescent="0.2">
      <c r="A4" s="73"/>
      <c r="B4" s="73"/>
      <c r="C4" s="73"/>
      <c r="D4" s="73"/>
      <c r="E4" s="72" t="s">
        <v>22</v>
      </c>
      <c r="F4" s="72"/>
      <c r="G4" s="72"/>
      <c r="H4" s="72" t="s">
        <v>23</v>
      </c>
      <c r="I4" s="72"/>
      <c r="J4" s="72"/>
      <c r="K4" s="72" t="s">
        <v>24</v>
      </c>
      <c r="L4" s="72"/>
      <c r="M4" s="72"/>
      <c r="N4" s="72" t="s">
        <v>25</v>
      </c>
      <c r="O4" s="72"/>
      <c r="P4" s="72"/>
      <c r="Q4" s="72" t="s">
        <v>26</v>
      </c>
      <c r="R4" s="72"/>
      <c r="S4" s="72"/>
      <c r="T4" s="72" t="s">
        <v>27</v>
      </c>
      <c r="U4" s="72"/>
      <c r="V4" s="72"/>
    </row>
    <row r="5" spans="1:22" x14ac:dyDescent="0.2">
      <c r="A5" s="73"/>
      <c r="B5" s="5" t="s">
        <v>33</v>
      </c>
      <c r="C5" s="5" t="s">
        <v>34</v>
      </c>
      <c r="D5" s="5" t="s">
        <v>28</v>
      </c>
      <c r="E5" s="5" t="s">
        <v>33</v>
      </c>
      <c r="F5" s="5" t="s">
        <v>34</v>
      </c>
      <c r="G5" s="5" t="s">
        <v>28</v>
      </c>
      <c r="H5" s="5" t="s">
        <v>33</v>
      </c>
      <c r="I5" s="5" t="s">
        <v>34</v>
      </c>
      <c r="J5" s="5" t="s">
        <v>28</v>
      </c>
      <c r="K5" s="5" t="s">
        <v>33</v>
      </c>
      <c r="L5" s="5" t="s">
        <v>34</v>
      </c>
      <c r="M5" s="5" t="s">
        <v>28</v>
      </c>
      <c r="N5" s="5" t="s">
        <v>33</v>
      </c>
      <c r="O5" s="5" t="s">
        <v>34</v>
      </c>
      <c r="P5" s="5" t="s">
        <v>28</v>
      </c>
      <c r="Q5" s="5" t="s">
        <v>33</v>
      </c>
      <c r="R5" s="5" t="s">
        <v>34</v>
      </c>
      <c r="S5" s="5" t="s">
        <v>28</v>
      </c>
      <c r="T5" s="5" t="s">
        <v>33</v>
      </c>
      <c r="U5" s="5" t="s">
        <v>34</v>
      </c>
      <c r="V5" s="5" t="s">
        <v>28</v>
      </c>
    </row>
    <row r="6" spans="1:22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">
      <c r="A7" s="45" t="s">
        <v>64</v>
      </c>
      <c r="B7" s="3">
        <f>+E7+H7+K7+N7+Q7+T7</f>
        <v>1101742.2361674705</v>
      </c>
      <c r="C7" s="3">
        <f>+F7+I7+L7+O7+R7+U7</f>
        <v>55180.82789539887</v>
      </c>
      <c r="D7" s="19">
        <f>+C7/B7*100</f>
        <v>5.0085061717658519</v>
      </c>
      <c r="E7" s="3">
        <v>198182.33861637782</v>
      </c>
      <c r="F7" s="3">
        <v>9735.0710212853992</v>
      </c>
      <c r="G7" s="19">
        <f>+F7/E7*100</f>
        <v>4.912178900123692</v>
      </c>
      <c r="H7" s="3">
        <v>188773.74224458906</v>
      </c>
      <c r="I7" s="3">
        <v>14078.99890113354</v>
      </c>
      <c r="J7" s="19">
        <f>+I7/H7*100</f>
        <v>7.4581341312245435</v>
      </c>
      <c r="K7" s="3">
        <v>171762.25919055977</v>
      </c>
      <c r="L7" s="3">
        <v>11836.795681231377</v>
      </c>
      <c r="M7" s="19">
        <f>+L7/K7*100</f>
        <v>6.891383320767325</v>
      </c>
      <c r="N7" s="3">
        <v>180398.19000844879</v>
      </c>
      <c r="O7" s="3">
        <v>8026.9579664046141</v>
      </c>
      <c r="P7" s="19">
        <f>+O7/N7*100</f>
        <v>4.4495778843616325</v>
      </c>
      <c r="Q7" s="3">
        <v>183581.0020516708</v>
      </c>
      <c r="R7" s="3">
        <v>7253.883439672557</v>
      </c>
      <c r="S7" s="19">
        <f>+R7/Q7*100</f>
        <v>3.9513257682463649</v>
      </c>
      <c r="T7" s="3">
        <v>179044.7040558242</v>
      </c>
      <c r="U7" s="3">
        <v>4249.1208856713874</v>
      </c>
      <c r="V7" s="19">
        <f>+U7/T7*100</f>
        <v>2.3732178553276602</v>
      </c>
    </row>
    <row r="8" spans="1:22" x14ac:dyDescent="0.2">
      <c r="A8" s="45"/>
      <c r="B8" s="9"/>
      <c r="C8" s="9"/>
      <c r="D8" s="20"/>
      <c r="E8" s="9"/>
      <c r="F8" s="9"/>
      <c r="G8" s="20"/>
      <c r="H8" s="9"/>
      <c r="I8" s="9"/>
      <c r="J8" s="20"/>
      <c r="K8" s="9"/>
      <c r="L8" s="9"/>
      <c r="M8" s="20"/>
      <c r="N8" s="9"/>
      <c r="O8" s="9"/>
      <c r="P8" s="20"/>
      <c r="Q8" s="9"/>
      <c r="R8" s="9"/>
      <c r="S8" s="20"/>
      <c r="T8" s="9"/>
      <c r="U8" s="9"/>
      <c r="V8" s="20"/>
    </row>
    <row r="9" spans="1:22" x14ac:dyDescent="0.2">
      <c r="A9" s="45" t="s">
        <v>32</v>
      </c>
      <c r="B9" s="9"/>
      <c r="C9" s="9"/>
      <c r="D9" s="20"/>
      <c r="E9" s="9"/>
      <c r="F9" s="9"/>
      <c r="G9" s="20"/>
      <c r="H9" s="9"/>
      <c r="I9" s="9"/>
      <c r="J9" s="20"/>
      <c r="K9" s="9"/>
      <c r="L9" s="9"/>
      <c r="M9" s="20"/>
      <c r="N9" s="9"/>
      <c r="O9" s="9"/>
      <c r="P9" s="20"/>
      <c r="Q9" s="9"/>
      <c r="R9" s="9"/>
      <c r="S9" s="20"/>
      <c r="T9" s="9"/>
      <c r="U9" s="9"/>
      <c r="V9" s="20"/>
    </row>
    <row r="10" spans="1:22" x14ac:dyDescent="0.2">
      <c r="A10" s="46" t="s">
        <v>44</v>
      </c>
      <c r="B10" s="17">
        <f t="shared" ref="B10:B30" si="0">+E10+H10+K10+N10+Q10+T10</f>
        <v>529593.7653044709</v>
      </c>
      <c r="C10" s="17">
        <f t="shared" ref="C10:C30" si="1">+F10+I10+L10+O10+R10+U10</f>
        <v>17684.091951834307</v>
      </c>
      <c r="D10" s="20">
        <f t="shared" ref="D10:D30" si="2">+C10/B10*100</f>
        <v>3.3391805399498002</v>
      </c>
      <c r="E10" s="23">
        <v>101054.09403350124</v>
      </c>
      <c r="F10" s="17">
        <v>1853.9836636889049</v>
      </c>
      <c r="G10" s="20">
        <f t="shared" ref="G10:G30" si="3">+F10/E10*100</f>
        <v>1.8346447825006238</v>
      </c>
      <c r="H10" s="23">
        <v>91152.929701862595</v>
      </c>
      <c r="I10" s="17">
        <v>1672.4434124171853</v>
      </c>
      <c r="J10" s="20">
        <f t="shared" ref="J10:J30" si="4">+I10/H10*100</f>
        <v>1.8347664939429928</v>
      </c>
      <c r="K10" s="23">
        <v>78913.198758877756</v>
      </c>
      <c r="L10" s="17">
        <v>6418.5481228837871</v>
      </c>
      <c r="M10" s="20">
        <f t="shared" ref="M10:M30" si="5">+L10/K10*100</f>
        <v>8.1336813408057402</v>
      </c>
      <c r="N10" s="23">
        <v>89580.972411147319</v>
      </c>
      <c r="O10" s="17">
        <v>2270.0699356603004</v>
      </c>
      <c r="P10" s="20">
        <f t="shared" ref="P10:P30" si="6">+O10/N10*100</f>
        <v>2.534098340930508</v>
      </c>
      <c r="Q10" s="23">
        <v>89377.379730402114</v>
      </c>
      <c r="R10" s="17">
        <v>3590.4092382898116</v>
      </c>
      <c r="S10" s="20">
        <f t="shared" ref="S10:S30" si="7">+R10/Q10*100</f>
        <v>4.017134144142422</v>
      </c>
      <c r="T10" s="23">
        <v>79515.190668679847</v>
      </c>
      <c r="U10" s="17">
        <v>1878.6375788943174</v>
      </c>
      <c r="V10" s="20">
        <f t="shared" ref="V10:V30" si="8">+U10/T10*100</f>
        <v>2.3626146942439417</v>
      </c>
    </row>
    <row r="11" spans="1:22" x14ac:dyDescent="0.2">
      <c r="A11" s="47" t="s">
        <v>35</v>
      </c>
      <c r="B11" s="17">
        <f t="shared" si="0"/>
        <v>91794.037242304868</v>
      </c>
      <c r="C11" s="17">
        <f t="shared" si="1"/>
        <v>2837.0666248129992</v>
      </c>
      <c r="D11" s="20">
        <f t="shared" si="2"/>
        <v>3.090687271248473</v>
      </c>
      <c r="E11" s="17">
        <v>13718.710323931282</v>
      </c>
      <c r="F11" s="23">
        <v>410.62806411767087</v>
      </c>
      <c r="G11" s="20">
        <f t="shared" si="3"/>
        <v>2.9931972789115635</v>
      </c>
      <c r="H11" s="17">
        <v>16574.441860749637</v>
      </c>
      <c r="I11" s="23">
        <v>559.94736016046033</v>
      </c>
      <c r="J11" s="20">
        <f t="shared" si="4"/>
        <v>3.3783783783783758</v>
      </c>
      <c r="K11" s="17">
        <v>11030.96299516107</v>
      </c>
      <c r="L11" s="23">
        <v>1119.8947203209207</v>
      </c>
      <c r="M11" s="20">
        <f t="shared" si="5"/>
        <v>10.152284263959389</v>
      </c>
      <c r="N11" s="17">
        <v>17209.048868931499</v>
      </c>
      <c r="O11" s="23">
        <v>373.29824010697354</v>
      </c>
      <c r="P11" s="20">
        <f t="shared" si="6"/>
        <v>2.1691973969631211</v>
      </c>
      <c r="Q11" s="17">
        <v>16574.441860749645</v>
      </c>
      <c r="R11" s="23">
        <v>186.64912005348677</v>
      </c>
      <c r="S11" s="20">
        <f t="shared" si="7"/>
        <v>1.1261261261261248</v>
      </c>
      <c r="T11" s="17">
        <v>16686.431332781733</v>
      </c>
      <c r="U11" s="23">
        <v>186.64912005348677</v>
      </c>
      <c r="V11" s="20">
        <f t="shared" si="8"/>
        <v>1.1185682326621915</v>
      </c>
    </row>
    <row r="12" spans="1:22" x14ac:dyDescent="0.2">
      <c r="A12" s="47" t="s">
        <v>29</v>
      </c>
      <c r="B12" s="17">
        <f t="shared" si="0"/>
        <v>61778.563699473831</v>
      </c>
      <c r="C12" s="17">
        <f t="shared" si="1"/>
        <v>491.86754537797674</v>
      </c>
      <c r="D12" s="20">
        <f t="shared" si="2"/>
        <v>0.7961783439490453</v>
      </c>
      <c r="E12" s="17">
        <v>11460.513807306848</v>
      </c>
      <c r="F12" s="17">
        <v>0</v>
      </c>
      <c r="G12" s="20">
        <f t="shared" si="3"/>
        <v>0</v>
      </c>
      <c r="H12" s="17">
        <v>11214.58003461786</v>
      </c>
      <c r="I12" s="17">
        <v>0</v>
      </c>
      <c r="J12" s="20">
        <f t="shared" si="4"/>
        <v>0</v>
      </c>
      <c r="K12" s="17">
        <v>8279.7703471959358</v>
      </c>
      <c r="L12" s="17">
        <v>327.91169691865116</v>
      </c>
      <c r="M12" s="20">
        <f t="shared" si="5"/>
        <v>3.960396039603963</v>
      </c>
      <c r="N12" s="17">
        <v>10640.734565010223</v>
      </c>
      <c r="O12" s="17">
        <v>0</v>
      </c>
      <c r="P12" s="20">
        <f t="shared" si="6"/>
        <v>0</v>
      </c>
      <c r="Q12" s="17">
        <v>10001.306756018852</v>
      </c>
      <c r="R12" s="17">
        <v>0</v>
      </c>
      <c r="S12" s="20">
        <f t="shared" si="7"/>
        <v>0</v>
      </c>
      <c r="T12" s="17">
        <v>10181.658189324113</v>
      </c>
      <c r="U12" s="17">
        <v>163.95584845932558</v>
      </c>
      <c r="V12" s="20">
        <f t="shared" si="8"/>
        <v>1.610305958132046</v>
      </c>
    </row>
    <row r="13" spans="1:22" x14ac:dyDescent="0.2">
      <c r="A13" s="47" t="s">
        <v>30</v>
      </c>
      <c r="B13" s="17">
        <f t="shared" si="0"/>
        <v>376021.16436269204</v>
      </c>
      <c r="C13" s="17">
        <f t="shared" si="1"/>
        <v>14355.157781643331</v>
      </c>
      <c r="D13" s="20">
        <f t="shared" si="2"/>
        <v>3.8176462237101716</v>
      </c>
      <c r="E13" s="17">
        <v>75874.869902263104</v>
      </c>
      <c r="F13" s="17">
        <v>1443.3555995712341</v>
      </c>
      <c r="G13" s="20">
        <f t="shared" si="3"/>
        <v>1.9022841178251344</v>
      </c>
      <c r="H13" s="17">
        <v>63363.907806495088</v>
      </c>
      <c r="I13" s="17">
        <v>1112.4960522567249</v>
      </c>
      <c r="J13" s="20">
        <f t="shared" si="4"/>
        <v>1.7557251292867528</v>
      </c>
      <c r="K13" s="17">
        <v>59602.465416520747</v>
      </c>
      <c r="L13" s="17">
        <v>4970.7417056442137</v>
      </c>
      <c r="M13" s="20">
        <f t="shared" si="5"/>
        <v>8.3398256614170396</v>
      </c>
      <c r="N13" s="17">
        <v>61731.188977205587</v>
      </c>
      <c r="O13" s="17">
        <v>1896.7716955533269</v>
      </c>
      <c r="P13" s="20">
        <f t="shared" si="6"/>
        <v>3.0726310751178225</v>
      </c>
      <c r="Q13" s="17">
        <v>62801.631113633572</v>
      </c>
      <c r="R13" s="17">
        <v>3403.7601182363246</v>
      </c>
      <c r="S13" s="20">
        <f t="shared" si="7"/>
        <v>5.4198594174688628</v>
      </c>
      <c r="T13" s="17">
        <v>52647.101146573987</v>
      </c>
      <c r="U13" s="17">
        <v>1528.032610381505</v>
      </c>
      <c r="V13" s="20">
        <f t="shared" si="8"/>
        <v>2.9024059769736095</v>
      </c>
    </row>
    <row r="14" spans="1:22" x14ac:dyDescent="0.2">
      <c r="A14" s="46" t="s">
        <v>31</v>
      </c>
      <c r="B14" s="17">
        <f t="shared" si="0"/>
        <v>572148.47086300771</v>
      </c>
      <c r="C14" s="17">
        <f t="shared" si="1"/>
        <v>37496.735943564556</v>
      </c>
      <c r="D14" s="20">
        <f t="shared" si="2"/>
        <v>6.5536723163842163</v>
      </c>
      <c r="E14" s="17">
        <v>97128.244582878062</v>
      </c>
      <c r="F14" s="17">
        <v>7881.0873575964933</v>
      </c>
      <c r="G14" s="20">
        <f t="shared" si="3"/>
        <v>8.1141045958796063</v>
      </c>
      <c r="H14" s="17">
        <v>97620.812542727857</v>
      </c>
      <c r="I14" s="17">
        <v>12406.555488716354</v>
      </c>
      <c r="J14" s="20">
        <f t="shared" si="4"/>
        <v>12.708924629454508</v>
      </c>
      <c r="K14" s="17">
        <v>92849.060431683174</v>
      </c>
      <c r="L14" s="17">
        <v>5418.247558347588</v>
      </c>
      <c r="M14" s="20">
        <f t="shared" si="5"/>
        <v>5.8355437665782803</v>
      </c>
      <c r="N14" s="17">
        <v>90817.217597302879</v>
      </c>
      <c r="O14" s="17">
        <v>5756.8880307443123</v>
      </c>
      <c r="P14" s="20">
        <f t="shared" si="6"/>
        <v>6.3389830508474878</v>
      </c>
      <c r="Q14" s="17">
        <v>94203.622321269999</v>
      </c>
      <c r="R14" s="17">
        <v>3663.474201382744</v>
      </c>
      <c r="S14" s="20">
        <f t="shared" si="7"/>
        <v>3.8888888888889119</v>
      </c>
      <c r="T14" s="17">
        <v>99529.513387145707</v>
      </c>
      <c r="U14" s="17">
        <v>2370.4833067770696</v>
      </c>
      <c r="V14" s="20">
        <f t="shared" si="8"/>
        <v>2.3816888339004167</v>
      </c>
    </row>
    <row r="15" spans="1:22" x14ac:dyDescent="0.2">
      <c r="A15" s="46"/>
      <c r="B15" s="17"/>
      <c r="C15" s="17"/>
      <c r="D15" s="20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</row>
    <row r="16" spans="1:22" x14ac:dyDescent="0.2">
      <c r="A16" s="45" t="s">
        <v>2</v>
      </c>
      <c r="B16" s="16">
        <f t="shared" si="0"/>
        <v>565615.98368230334</v>
      </c>
      <c r="C16" s="16">
        <f t="shared" si="1"/>
        <v>33099.925474685413</v>
      </c>
      <c r="D16" s="19">
        <f t="shared" si="2"/>
        <v>5.8520138096516492</v>
      </c>
      <c r="E16" s="24">
        <v>108219.96843032581</v>
      </c>
      <c r="F16" s="24">
        <v>5588.1754234950986</v>
      </c>
      <c r="G16" s="19">
        <f t="shared" si="3"/>
        <v>5.1637193251381133</v>
      </c>
      <c r="H16" s="24">
        <v>96055.799073732662</v>
      </c>
      <c r="I16" s="24">
        <v>9026.3050424536486</v>
      </c>
      <c r="J16" s="19">
        <f t="shared" si="4"/>
        <v>9.3969392056434149</v>
      </c>
      <c r="K16" s="24">
        <v>85393.729336679258</v>
      </c>
      <c r="L16" s="24">
        <v>4173.8150626780707</v>
      </c>
      <c r="M16" s="19">
        <f t="shared" si="5"/>
        <v>4.8877301589934046</v>
      </c>
      <c r="N16" s="24">
        <v>89528.225228124327</v>
      </c>
      <c r="O16" s="24">
        <v>4974.7780069669043</v>
      </c>
      <c r="P16" s="19">
        <f t="shared" si="6"/>
        <v>5.5566588015017766</v>
      </c>
      <c r="Q16" s="24">
        <v>95844.687480678767</v>
      </c>
      <c r="R16" s="24">
        <v>5087.7310534203079</v>
      </c>
      <c r="S16" s="19">
        <f t="shared" si="7"/>
        <v>5.3083078333850677</v>
      </c>
      <c r="T16" s="24">
        <v>90573.5741327625</v>
      </c>
      <c r="U16" s="24">
        <v>4249.1208856713874</v>
      </c>
      <c r="V16" s="19">
        <f t="shared" si="8"/>
        <v>4.6913472570300003</v>
      </c>
    </row>
    <row r="17" spans="1:22" x14ac:dyDescent="0.2">
      <c r="A17" s="45" t="s">
        <v>32</v>
      </c>
      <c r="B17" s="17"/>
      <c r="C17" s="17"/>
      <c r="D17" s="20"/>
      <c r="E17" s="23"/>
      <c r="F17" s="23"/>
      <c r="G17" s="20"/>
      <c r="H17" s="23"/>
      <c r="I17" s="23"/>
      <c r="J17" s="20"/>
      <c r="K17" s="23"/>
      <c r="L17" s="23"/>
      <c r="M17" s="20"/>
      <c r="N17" s="23"/>
      <c r="O17" s="23"/>
      <c r="P17" s="20"/>
      <c r="Q17" s="23"/>
      <c r="R17" s="23"/>
      <c r="S17" s="20"/>
      <c r="T17" s="23"/>
      <c r="U17" s="23"/>
      <c r="V17" s="20"/>
    </row>
    <row r="18" spans="1:22" x14ac:dyDescent="0.2">
      <c r="A18" s="46" t="s">
        <v>44</v>
      </c>
      <c r="B18" s="17">
        <f t="shared" si="0"/>
        <v>265826.80911873351</v>
      </c>
      <c r="C18" s="17">
        <f t="shared" si="1"/>
        <v>9025.6664370273793</v>
      </c>
      <c r="D18" s="20">
        <f t="shared" si="2"/>
        <v>3.3953183529340709</v>
      </c>
      <c r="E18" s="23">
        <v>53175.49891711356</v>
      </c>
      <c r="F18" s="23">
        <v>847.20880994095808</v>
      </c>
      <c r="G18" s="20">
        <f t="shared" si="3"/>
        <v>1.5932315205194989</v>
      </c>
      <c r="H18" s="23">
        <v>46521.933611339649</v>
      </c>
      <c r="I18" s="23">
        <v>1299.1451723102118</v>
      </c>
      <c r="J18" s="20">
        <f t="shared" si="4"/>
        <v>2.7925433692496977</v>
      </c>
      <c r="K18" s="23">
        <v>34197.447009793024</v>
      </c>
      <c r="L18" s="23">
        <v>910.55232867327265</v>
      </c>
      <c r="M18" s="20">
        <f t="shared" si="5"/>
        <v>2.6626324719869308</v>
      </c>
      <c r="N18" s="23">
        <v>42826.625534867431</v>
      </c>
      <c r="O18" s="23">
        <v>1372.8748005653822</v>
      </c>
      <c r="P18" s="20">
        <f t="shared" si="6"/>
        <v>3.2056571897023547</v>
      </c>
      <c r="Q18" s="23">
        <v>46403.17851075752</v>
      </c>
      <c r="R18" s="23">
        <v>2717.2477466432374</v>
      </c>
      <c r="S18" s="20">
        <f t="shared" si="7"/>
        <v>5.8557362530959072</v>
      </c>
      <c r="T18" s="23">
        <v>42702.125534862345</v>
      </c>
      <c r="U18" s="23">
        <v>1878.6375788943174</v>
      </c>
      <c r="V18" s="20">
        <f t="shared" si="8"/>
        <v>4.3994006278694089</v>
      </c>
    </row>
    <row r="19" spans="1:22" x14ac:dyDescent="0.2">
      <c r="A19" s="47" t="s">
        <v>35</v>
      </c>
      <c r="B19" s="17">
        <f t="shared" si="0"/>
        <v>46456.965981312853</v>
      </c>
      <c r="C19" s="17">
        <f t="shared" si="1"/>
        <v>1717.1719044920783</v>
      </c>
      <c r="D19" s="20">
        <f t="shared" si="2"/>
        <v>3.6962635596625151</v>
      </c>
      <c r="E19" s="17">
        <v>6868.6876179683122</v>
      </c>
      <c r="F19" s="17">
        <v>410.62806411767087</v>
      </c>
      <c r="G19" s="20">
        <f t="shared" si="3"/>
        <v>5.9782608695652177</v>
      </c>
      <c r="H19" s="17">
        <v>8753.8437305085299</v>
      </c>
      <c r="I19" s="17">
        <v>186.64912005348677</v>
      </c>
      <c r="J19" s="20">
        <f t="shared" si="4"/>
        <v>2.1321961620469083</v>
      </c>
      <c r="K19" s="17">
        <v>6532.719201872038</v>
      </c>
      <c r="L19" s="17">
        <v>746.59648021394707</v>
      </c>
      <c r="M19" s="20">
        <f t="shared" si="5"/>
        <v>11.428571428571427</v>
      </c>
      <c r="N19" s="17">
        <v>8305.8858423801594</v>
      </c>
      <c r="O19" s="17">
        <v>0</v>
      </c>
      <c r="P19" s="20">
        <f t="shared" si="6"/>
        <v>0</v>
      </c>
      <c r="Q19" s="17">
        <v>7353.9753301073761</v>
      </c>
      <c r="R19" s="17">
        <v>186.64912005348677</v>
      </c>
      <c r="S19" s="20">
        <f t="shared" si="7"/>
        <v>2.5380710659898487</v>
      </c>
      <c r="T19" s="17">
        <v>8641.8542584764364</v>
      </c>
      <c r="U19" s="17">
        <v>186.64912005348677</v>
      </c>
      <c r="V19" s="20">
        <f t="shared" si="8"/>
        <v>2.1598272138228944</v>
      </c>
    </row>
    <row r="20" spans="1:22" x14ac:dyDescent="0.2">
      <c r="A20" s="47" t="s">
        <v>29</v>
      </c>
      <c r="B20" s="17">
        <f t="shared" si="0"/>
        <v>31561.500828420154</v>
      </c>
      <c r="C20" s="17">
        <f t="shared" si="1"/>
        <v>327.91169691865116</v>
      </c>
      <c r="D20" s="20">
        <f t="shared" si="2"/>
        <v>1.0389610389610398</v>
      </c>
      <c r="E20" s="17">
        <v>5902.4105445357172</v>
      </c>
      <c r="F20" s="17">
        <v>0</v>
      </c>
      <c r="G20" s="20">
        <f t="shared" si="3"/>
        <v>0</v>
      </c>
      <c r="H20" s="17">
        <v>4820.3019447041697</v>
      </c>
      <c r="I20" s="17">
        <v>0</v>
      </c>
      <c r="J20" s="20">
        <f t="shared" si="4"/>
        <v>0</v>
      </c>
      <c r="K20" s="17">
        <v>2820.0405935003992</v>
      </c>
      <c r="L20" s="17">
        <v>163.95584845932558</v>
      </c>
      <c r="M20" s="20">
        <f t="shared" si="5"/>
        <v>5.8139534883720954</v>
      </c>
      <c r="N20" s="17">
        <v>6689.3986171404786</v>
      </c>
      <c r="O20" s="17">
        <v>0</v>
      </c>
      <c r="P20" s="20">
        <f t="shared" si="6"/>
        <v>0</v>
      </c>
      <c r="Q20" s="17">
        <v>5738.4546960763919</v>
      </c>
      <c r="R20" s="17">
        <v>0</v>
      </c>
      <c r="S20" s="20">
        <f t="shared" si="7"/>
        <v>0</v>
      </c>
      <c r="T20" s="17">
        <v>5590.8944324630011</v>
      </c>
      <c r="U20" s="17">
        <v>163.95584845932558</v>
      </c>
      <c r="V20" s="20">
        <f t="shared" si="8"/>
        <v>2.9325513196480943</v>
      </c>
    </row>
    <row r="21" spans="1:22" x14ac:dyDescent="0.2">
      <c r="A21" s="47" t="s">
        <v>30</v>
      </c>
      <c r="B21" s="17">
        <f t="shared" si="0"/>
        <v>187808.34230900055</v>
      </c>
      <c r="C21" s="17">
        <f t="shared" si="1"/>
        <v>6980.5828356166503</v>
      </c>
      <c r="D21" s="20">
        <f t="shared" si="2"/>
        <v>3.7168651561449364</v>
      </c>
      <c r="E21" s="17">
        <v>40404.400754609545</v>
      </c>
      <c r="F21" s="17">
        <v>436.5807458232872</v>
      </c>
      <c r="G21" s="20">
        <f t="shared" si="3"/>
        <v>1.0805277090354564</v>
      </c>
      <c r="H21" s="17">
        <v>32947.787936126973</v>
      </c>
      <c r="I21" s="17">
        <v>1112.4960522567249</v>
      </c>
      <c r="J21" s="20">
        <f t="shared" si="4"/>
        <v>3.3765424689919237</v>
      </c>
      <c r="K21" s="17">
        <v>24844.687214420566</v>
      </c>
      <c r="L21" s="17">
        <v>0</v>
      </c>
      <c r="M21" s="20">
        <f t="shared" si="5"/>
        <v>0</v>
      </c>
      <c r="N21" s="17">
        <v>27831.341075346791</v>
      </c>
      <c r="O21" s="17">
        <v>1372.8748005653822</v>
      </c>
      <c r="P21" s="20">
        <f t="shared" si="6"/>
        <v>4.9328373966911894</v>
      </c>
      <c r="Q21" s="17">
        <v>33310.748484573771</v>
      </c>
      <c r="R21" s="17">
        <v>2530.5986265897504</v>
      </c>
      <c r="S21" s="20">
        <f t="shared" si="7"/>
        <v>7.5969431541343848</v>
      </c>
      <c r="T21" s="17">
        <v>28469.376843922928</v>
      </c>
      <c r="U21" s="17">
        <v>1528.032610381505</v>
      </c>
      <c r="V21" s="20">
        <f t="shared" si="8"/>
        <v>5.367285061273404</v>
      </c>
    </row>
    <row r="22" spans="1:22" x14ac:dyDescent="0.2">
      <c r="A22" s="46" t="s">
        <v>31</v>
      </c>
      <c r="B22" s="17">
        <f t="shared" si="0"/>
        <v>299789.17456357286</v>
      </c>
      <c r="C22" s="17">
        <f t="shared" si="1"/>
        <v>24074.259037658034</v>
      </c>
      <c r="D22" s="20">
        <f t="shared" si="2"/>
        <v>8.0303963852947202</v>
      </c>
      <c r="E22" s="17">
        <v>55044.469513213</v>
      </c>
      <c r="F22" s="17">
        <v>4740.9666135541402</v>
      </c>
      <c r="G22" s="20">
        <f t="shared" si="3"/>
        <v>8.6129753914988818</v>
      </c>
      <c r="H22" s="17">
        <v>49533.86546239358</v>
      </c>
      <c r="I22" s="17">
        <v>7727.1598701434359</v>
      </c>
      <c r="J22" s="20">
        <f t="shared" si="4"/>
        <v>15.59975139838409</v>
      </c>
      <c r="K22" s="17">
        <v>51196.28232688659</v>
      </c>
      <c r="L22" s="17">
        <v>3263.262734004797</v>
      </c>
      <c r="M22" s="20">
        <f t="shared" si="5"/>
        <v>6.3740228502705945</v>
      </c>
      <c r="N22" s="17">
        <v>46701.599693257347</v>
      </c>
      <c r="O22" s="17">
        <v>3601.9032064015214</v>
      </c>
      <c r="P22" s="20">
        <f t="shared" si="6"/>
        <v>7.712590639419906</v>
      </c>
      <c r="Q22" s="17">
        <v>49441.508969921742</v>
      </c>
      <c r="R22" s="17">
        <v>2370.4833067770696</v>
      </c>
      <c r="S22" s="20">
        <f t="shared" si="7"/>
        <v>4.7945205479452051</v>
      </c>
      <c r="T22" s="17">
        <v>47871.448597900577</v>
      </c>
      <c r="U22" s="17">
        <v>2370.4833067770696</v>
      </c>
      <c r="V22" s="20">
        <f t="shared" si="8"/>
        <v>4.9517684887459792</v>
      </c>
    </row>
    <row r="23" spans="1:22" x14ac:dyDescent="0.2">
      <c r="A23" s="48"/>
      <c r="B23" s="17"/>
      <c r="C23" s="17"/>
      <c r="D23" s="20"/>
      <c r="E23" s="23"/>
      <c r="F23" s="23"/>
      <c r="G23" s="20"/>
      <c r="H23" s="23"/>
      <c r="I23" s="23"/>
      <c r="J23" s="20"/>
      <c r="K23" s="23"/>
      <c r="L23" s="23"/>
      <c r="M23" s="20"/>
      <c r="N23" s="23"/>
      <c r="O23" s="23"/>
      <c r="P23" s="20"/>
      <c r="Q23" s="23"/>
      <c r="R23" s="23"/>
      <c r="S23" s="20"/>
      <c r="T23" s="23"/>
      <c r="U23" s="23"/>
      <c r="V23" s="20"/>
    </row>
    <row r="24" spans="1:22" x14ac:dyDescent="0.2">
      <c r="A24" s="45" t="s">
        <v>3</v>
      </c>
      <c r="B24" s="16">
        <f t="shared" si="0"/>
        <v>536126.25248517271</v>
      </c>
      <c r="C24" s="16">
        <f t="shared" si="1"/>
        <v>22080.90242071345</v>
      </c>
      <c r="D24" s="19">
        <f t="shared" si="2"/>
        <v>4.118601228415713</v>
      </c>
      <c r="E24" s="24">
        <v>89962.370186052853</v>
      </c>
      <c r="F24" s="24">
        <v>4146.8955977902988</v>
      </c>
      <c r="G24" s="19">
        <f t="shared" si="3"/>
        <v>4.6095890862079631</v>
      </c>
      <c r="H24" s="24">
        <v>92717.94317085731</v>
      </c>
      <c r="I24" s="24">
        <v>5052.6938586798906</v>
      </c>
      <c r="J24" s="19">
        <f t="shared" si="4"/>
        <v>5.4495318660908678</v>
      </c>
      <c r="K24" s="24">
        <v>86368.529853881395</v>
      </c>
      <c r="L24" s="24">
        <v>7662.9806185533043</v>
      </c>
      <c r="M24" s="19">
        <f t="shared" si="5"/>
        <v>8.8724222022970221</v>
      </c>
      <c r="N24" s="24">
        <v>90869.96478032539</v>
      </c>
      <c r="O24" s="24">
        <v>3052.1799594377089</v>
      </c>
      <c r="P24" s="19">
        <f t="shared" si="6"/>
        <v>3.3588435593831645</v>
      </c>
      <c r="Q24" s="24">
        <v>87736.314570992923</v>
      </c>
      <c r="R24" s="24">
        <v>2166.1523862522486</v>
      </c>
      <c r="S24" s="19">
        <f t="shared" si="7"/>
        <v>2.4689347812751805</v>
      </c>
      <c r="T24" s="24">
        <v>88471.129923062777</v>
      </c>
      <c r="U24" s="24">
        <v>0</v>
      </c>
      <c r="V24" s="19">
        <f t="shared" si="8"/>
        <v>0</v>
      </c>
    </row>
    <row r="25" spans="1:22" x14ac:dyDescent="0.2">
      <c r="A25" s="45" t="s">
        <v>32</v>
      </c>
      <c r="B25" s="17"/>
      <c r="C25" s="17"/>
      <c r="D25" s="20"/>
      <c r="E25" s="23"/>
      <c r="F25" s="23"/>
      <c r="G25" s="20"/>
      <c r="H25" s="23"/>
      <c r="I25" s="23"/>
      <c r="J25" s="20"/>
      <c r="K25" s="23"/>
      <c r="L25" s="23"/>
      <c r="M25" s="20"/>
      <c r="N25" s="23"/>
      <c r="O25" s="23"/>
      <c r="P25" s="20"/>
      <c r="Q25" s="23"/>
      <c r="R25" s="23"/>
      <c r="S25" s="20"/>
      <c r="T25" s="23"/>
      <c r="U25" s="23"/>
      <c r="V25" s="20"/>
    </row>
    <row r="26" spans="1:22" x14ac:dyDescent="0.2">
      <c r="A26" s="46" t="s">
        <v>44</v>
      </c>
      <c r="B26" s="17">
        <f t="shared" si="0"/>
        <v>263766.9561857371</v>
      </c>
      <c r="C26" s="17">
        <f t="shared" si="1"/>
        <v>8658.425514806926</v>
      </c>
      <c r="D26" s="20">
        <f t="shared" si="2"/>
        <v>3.2826043261878155</v>
      </c>
      <c r="E26" s="17">
        <v>47878.59511638766</v>
      </c>
      <c r="F26" s="17">
        <v>1006.774853747947</v>
      </c>
      <c r="G26" s="20">
        <f t="shared" si="3"/>
        <v>2.1027660717708754</v>
      </c>
      <c r="H26" s="17">
        <v>44630.996090522916</v>
      </c>
      <c r="I26" s="17">
        <v>373.29824010697354</v>
      </c>
      <c r="J26" s="20">
        <f t="shared" si="4"/>
        <v>0.83641028165678966</v>
      </c>
      <c r="K26" s="17">
        <v>44715.751749084746</v>
      </c>
      <c r="L26" s="17">
        <v>5507.9957942105129</v>
      </c>
      <c r="M26" s="20">
        <f t="shared" si="5"/>
        <v>12.317797596510836</v>
      </c>
      <c r="N26" s="17">
        <v>46754.346876279844</v>
      </c>
      <c r="O26" s="17">
        <v>897.19513509491821</v>
      </c>
      <c r="P26" s="20">
        <f t="shared" si="6"/>
        <v>1.9189555518100876</v>
      </c>
      <c r="Q26" s="17">
        <v>42974.201219644528</v>
      </c>
      <c r="R26" s="17">
        <v>873.1614916465744</v>
      </c>
      <c r="S26" s="20">
        <f t="shared" si="7"/>
        <v>2.0318271587731842</v>
      </c>
      <c r="T26" s="17">
        <v>36813.065133817458</v>
      </c>
      <c r="U26" s="17">
        <v>0</v>
      </c>
      <c r="V26" s="20">
        <f t="shared" si="8"/>
        <v>0</v>
      </c>
    </row>
    <row r="27" spans="1:22" x14ac:dyDescent="0.2">
      <c r="A27" s="47" t="s">
        <v>35</v>
      </c>
      <c r="B27" s="17">
        <f t="shared" si="0"/>
        <v>45337.071260991936</v>
      </c>
      <c r="C27" s="17">
        <f t="shared" si="1"/>
        <v>1119.8947203209207</v>
      </c>
      <c r="D27" s="20">
        <f t="shared" si="2"/>
        <v>2.470152326060107</v>
      </c>
      <c r="E27" s="17">
        <v>6850.0227059629642</v>
      </c>
      <c r="F27" s="17">
        <v>0</v>
      </c>
      <c r="G27" s="20">
        <f t="shared" si="3"/>
        <v>0</v>
      </c>
      <c r="H27" s="17">
        <v>7820.5981302410937</v>
      </c>
      <c r="I27" s="17">
        <v>373.29824010697354</v>
      </c>
      <c r="J27" s="20">
        <f t="shared" si="4"/>
        <v>4.7732696897374716</v>
      </c>
      <c r="K27" s="17">
        <v>4498.2437932890325</v>
      </c>
      <c r="L27" s="17">
        <v>373.29824010697354</v>
      </c>
      <c r="M27" s="20">
        <f t="shared" si="5"/>
        <v>8.2987551867219889</v>
      </c>
      <c r="N27" s="17">
        <v>8903.1630265513195</v>
      </c>
      <c r="O27" s="17">
        <v>373.29824010697354</v>
      </c>
      <c r="P27" s="20">
        <f t="shared" si="6"/>
        <v>4.1928721174004187</v>
      </c>
      <c r="Q27" s="17">
        <v>9220.4665306422485</v>
      </c>
      <c r="R27" s="17">
        <v>0</v>
      </c>
      <c r="S27" s="20">
        <f t="shared" si="7"/>
        <v>0</v>
      </c>
      <c r="T27" s="17">
        <v>8044.577074305279</v>
      </c>
      <c r="U27" s="17">
        <v>0</v>
      </c>
      <c r="V27" s="20">
        <f t="shared" si="8"/>
        <v>0</v>
      </c>
    </row>
    <row r="28" spans="1:22" x14ac:dyDescent="0.2">
      <c r="A28" s="47" t="s">
        <v>29</v>
      </c>
      <c r="B28" s="17">
        <f t="shared" si="0"/>
        <v>30217.062871053688</v>
      </c>
      <c r="C28" s="17">
        <f t="shared" si="1"/>
        <v>163.95584845932558</v>
      </c>
      <c r="D28" s="20">
        <f t="shared" si="2"/>
        <v>0.54259359739555102</v>
      </c>
      <c r="E28" s="17">
        <v>5558.1032627711329</v>
      </c>
      <c r="F28" s="17">
        <v>0</v>
      </c>
      <c r="G28" s="20">
        <f t="shared" si="3"/>
        <v>0</v>
      </c>
      <c r="H28" s="17">
        <v>6394.2780899136933</v>
      </c>
      <c r="I28" s="17">
        <v>0</v>
      </c>
      <c r="J28" s="20">
        <f t="shared" si="4"/>
        <v>0</v>
      </c>
      <c r="K28" s="17">
        <v>5459.7297536955393</v>
      </c>
      <c r="L28" s="17">
        <v>163.95584845932558</v>
      </c>
      <c r="M28" s="20">
        <f t="shared" si="5"/>
        <v>3.0030030030030042</v>
      </c>
      <c r="N28" s="17">
        <v>3951.3359478697457</v>
      </c>
      <c r="O28" s="17">
        <v>0</v>
      </c>
      <c r="P28" s="20">
        <f t="shared" si="6"/>
        <v>0</v>
      </c>
      <c r="Q28" s="17">
        <v>4262.8520599424637</v>
      </c>
      <c r="R28" s="17">
        <v>0</v>
      </c>
      <c r="S28" s="20">
        <f t="shared" si="7"/>
        <v>0</v>
      </c>
      <c r="T28" s="17">
        <v>4590.7637568611144</v>
      </c>
      <c r="U28" s="17">
        <v>0</v>
      </c>
      <c r="V28" s="20">
        <f t="shared" si="8"/>
        <v>0</v>
      </c>
    </row>
    <row r="29" spans="1:22" x14ac:dyDescent="0.2">
      <c r="A29" s="47" t="s">
        <v>30</v>
      </c>
      <c r="B29" s="17">
        <f t="shared" si="0"/>
        <v>188212.82205369155</v>
      </c>
      <c r="C29" s="17">
        <f t="shared" si="1"/>
        <v>7374.5749460266798</v>
      </c>
      <c r="D29" s="20">
        <f t="shared" si="2"/>
        <v>3.9182107071976913</v>
      </c>
      <c r="E29" s="17">
        <v>35470.469147653559</v>
      </c>
      <c r="F29" s="17">
        <v>1006.774853747947</v>
      </c>
      <c r="G29" s="20">
        <f t="shared" si="3"/>
        <v>2.8383465963109402</v>
      </c>
      <c r="H29" s="17">
        <v>30416.119870368129</v>
      </c>
      <c r="I29" s="17">
        <v>0</v>
      </c>
      <c r="J29" s="20">
        <f t="shared" si="4"/>
        <v>0</v>
      </c>
      <c r="K29" s="17">
        <v>34757.778202100177</v>
      </c>
      <c r="L29" s="17">
        <v>4970.7417056442137</v>
      </c>
      <c r="M29" s="20">
        <f t="shared" si="5"/>
        <v>14.301091619670517</v>
      </c>
      <c r="N29" s="17">
        <v>33899.847901858797</v>
      </c>
      <c r="O29" s="17">
        <v>523.89689498794462</v>
      </c>
      <c r="P29" s="20">
        <f t="shared" si="6"/>
        <v>1.5454255031015001</v>
      </c>
      <c r="Q29" s="17">
        <v>29490.882629059837</v>
      </c>
      <c r="R29" s="17">
        <v>873.1614916465744</v>
      </c>
      <c r="S29" s="20">
        <f t="shared" si="7"/>
        <v>2.9607845334075393</v>
      </c>
      <c r="T29" s="17">
        <v>24177.724302651055</v>
      </c>
      <c r="U29" s="17">
        <v>0</v>
      </c>
      <c r="V29" s="20">
        <f t="shared" si="8"/>
        <v>0</v>
      </c>
    </row>
    <row r="30" spans="1:22" x14ac:dyDescent="0.2">
      <c r="A30" s="49" t="s">
        <v>31</v>
      </c>
      <c r="B30" s="18">
        <f t="shared" si="0"/>
        <v>272359.29629943817</v>
      </c>
      <c r="C30" s="18">
        <f t="shared" si="1"/>
        <v>13422.476905906522</v>
      </c>
      <c r="D30" s="21">
        <f t="shared" si="2"/>
        <v>4.9282242568102168</v>
      </c>
      <c r="E30" s="18">
        <v>42083.775069665644</v>
      </c>
      <c r="F30" s="18">
        <v>3140.1207440423518</v>
      </c>
      <c r="G30" s="21">
        <f t="shared" si="3"/>
        <v>7.4615947329919523</v>
      </c>
      <c r="H30" s="18">
        <v>48086.947080334845</v>
      </c>
      <c r="I30" s="18">
        <v>4679.3956185729166</v>
      </c>
      <c r="J30" s="21">
        <f t="shared" si="4"/>
        <v>9.7311139564660678</v>
      </c>
      <c r="K30" s="18">
        <v>41652.778104797093</v>
      </c>
      <c r="L30" s="18">
        <v>2154.98482434279</v>
      </c>
      <c r="M30" s="21">
        <f t="shared" si="5"/>
        <v>5.1736881005173663</v>
      </c>
      <c r="N30" s="18">
        <v>44115.61790404599</v>
      </c>
      <c r="O30" s="18">
        <v>2154.98482434279</v>
      </c>
      <c r="P30" s="21">
        <f t="shared" si="6"/>
        <v>4.8848569434752251</v>
      </c>
      <c r="Q30" s="18">
        <v>44762.113351348831</v>
      </c>
      <c r="R30" s="18">
        <v>1292.9908946056742</v>
      </c>
      <c r="S30" s="21">
        <f t="shared" si="7"/>
        <v>2.888583218707014</v>
      </c>
      <c r="T30" s="18">
        <v>51658.064789245756</v>
      </c>
      <c r="U30" s="18">
        <v>0</v>
      </c>
      <c r="V30" s="21">
        <f t="shared" si="8"/>
        <v>0</v>
      </c>
    </row>
    <row r="31" spans="1:22" x14ac:dyDescent="0.2">
      <c r="A31" s="1" t="str">
        <f>Cuadro01!A40</f>
        <v>Fuente: Instituto Nacional de Estadística (INE). Encuesta Permanente de Hogares de Propósitos Múltiples, LXI 2018.</v>
      </c>
    </row>
    <row r="32" spans="1:22" x14ac:dyDescent="0.2">
      <c r="A32" s="1" t="s">
        <v>89</v>
      </c>
    </row>
  </sheetData>
  <mergeCells count="15">
    <mergeCell ref="Q4:S4"/>
    <mergeCell ref="T4:V4"/>
    <mergeCell ref="E4:G4"/>
    <mergeCell ref="H4:J4"/>
    <mergeCell ref="A1:V1"/>
    <mergeCell ref="K3:M3"/>
    <mergeCell ref="N3:P3"/>
    <mergeCell ref="Q3:S3"/>
    <mergeCell ref="T3:V3"/>
    <mergeCell ref="E3:G3"/>
    <mergeCell ref="H3:J3"/>
    <mergeCell ref="A3:A5"/>
    <mergeCell ref="B3:D4"/>
    <mergeCell ref="K4:M4"/>
    <mergeCell ref="N4:P4"/>
  </mergeCells>
  <phoneticPr fontId="5" type="noConversion"/>
  <printOptions horizontalCentered="1" verticalCentered="1"/>
  <pageMargins left="0.54" right="0" top="0" bottom="0" header="0" footer="0"/>
  <pageSetup paperSize="9" scale="77" orientation="landscape" r:id="rId1"/>
  <headerFooter alignWithMargins="0">
    <oddFooter>&amp;L&amp;Z&amp;F+&amp;F+&amp;A&amp;R&amp;D+&amp;T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42"/>
  <sheetViews>
    <sheetView topLeftCell="A16" workbookViewId="0">
      <selection activeCell="B12" sqref="B12"/>
    </sheetView>
  </sheetViews>
  <sheetFormatPr baseColWidth="10" defaultColWidth="11.42578125" defaultRowHeight="11.25" x14ac:dyDescent="0.2"/>
  <cols>
    <col min="1" max="1" width="23.140625" style="15" customWidth="1"/>
    <col min="2" max="2" width="8.7109375" style="15" customWidth="1"/>
    <col min="3" max="3" width="6" style="15" customWidth="1"/>
    <col min="4" max="4" width="8.7109375" style="15" customWidth="1"/>
    <col min="5" max="5" width="6" style="15" customWidth="1"/>
    <col min="6" max="6" width="8.7109375" style="15" customWidth="1"/>
    <col min="7" max="7" width="6" style="15" customWidth="1"/>
    <col min="8" max="8" width="8.7109375" style="15" customWidth="1"/>
    <col min="9" max="9" width="6" style="15" customWidth="1"/>
    <col min="10" max="10" width="8.7109375" style="15" customWidth="1"/>
    <col min="11" max="11" width="6" style="15" customWidth="1"/>
    <col min="12" max="12" width="8.7109375" style="15" customWidth="1"/>
    <col min="13" max="13" width="6" style="15" customWidth="1"/>
    <col min="14" max="16384" width="11.42578125" style="15"/>
  </cols>
  <sheetData>
    <row r="1" spans="1:14" ht="22.5" customHeight="1" x14ac:dyDescent="0.2">
      <c r="A1" s="79" t="s">
        <v>94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57"/>
    </row>
    <row r="2" spans="1:14" x14ac:dyDescent="0.2">
      <c r="A2" s="2"/>
      <c r="B2" s="2"/>
      <c r="C2" s="2"/>
      <c r="D2" s="2"/>
      <c r="E2" s="2"/>
      <c r="F2" s="2"/>
      <c r="G2" s="2"/>
    </row>
    <row r="3" spans="1:14" x14ac:dyDescent="0.2">
      <c r="A3" s="73" t="s">
        <v>36</v>
      </c>
      <c r="B3" s="73" t="s">
        <v>37</v>
      </c>
      <c r="C3" s="73"/>
      <c r="D3" s="72" t="s">
        <v>38</v>
      </c>
      <c r="E3" s="72"/>
      <c r="F3" s="72"/>
      <c r="G3" s="72"/>
      <c r="H3" s="72"/>
      <c r="I3" s="72"/>
      <c r="J3" s="72"/>
      <c r="K3" s="72"/>
      <c r="L3" s="72"/>
      <c r="M3" s="72"/>
    </row>
    <row r="4" spans="1:14" x14ac:dyDescent="0.2">
      <c r="A4" s="73"/>
      <c r="B4" s="73"/>
      <c r="C4" s="73"/>
      <c r="D4" s="72" t="s">
        <v>0</v>
      </c>
      <c r="E4" s="72"/>
      <c r="F4" s="72"/>
      <c r="G4" s="72"/>
      <c r="H4" s="72"/>
      <c r="I4" s="72"/>
      <c r="J4" s="75" t="s">
        <v>39</v>
      </c>
      <c r="K4" s="75"/>
      <c r="L4" s="75"/>
      <c r="M4" s="75"/>
    </row>
    <row r="5" spans="1:14" ht="24" customHeight="1" x14ac:dyDescent="0.2">
      <c r="A5" s="73"/>
      <c r="B5" s="73"/>
      <c r="C5" s="73"/>
      <c r="D5" s="73" t="s">
        <v>1</v>
      </c>
      <c r="E5" s="73"/>
      <c r="F5" s="73" t="s">
        <v>6</v>
      </c>
      <c r="G5" s="73"/>
      <c r="H5" s="73" t="s">
        <v>3</v>
      </c>
      <c r="I5" s="73"/>
      <c r="J5" s="78" t="s">
        <v>40</v>
      </c>
      <c r="K5" s="78"/>
      <c r="L5" s="78" t="s">
        <v>41</v>
      </c>
      <c r="M5" s="78"/>
    </row>
    <row r="6" spans="1:14" x14ac:dyDescent="0.2">
      <c r="A6" s="73"/>
      <c r="B6" s="5" t="s">
        <v>42</v>
      </c>
      <c r="C6" s="5" t="s">
        <v>43</v>
      </c>
      <c r="D6" s="5" t="s">
        <v>42</v>
      </c>
      <c r="E6" s="5" t="s">
        <v>43</v>
      </c>
      <c r="F6" s="5" t="s">
        <v>42</v>
      </c>
      <c r="G6" s="5" t="s">
        <v>43</v>
      </c>
      <c r="H6" s="5" t="s">
        <v>42</v>
      </c>
      <c r="I6" s="5" t="s">
        <v>43</v>
      </c>
      <c r="J6" s="5" t="s">
        <v>42</v>
      </c>
      <c r="K6" s="5" t="s">
        <v>43</v>
      </c>
      <c r="L6" s="5" t="s">
        <v>42</v>
      </c>
      <c r="M6" s="5" t="s">
        <v>43</v>
      </c>
    </row>
    <row r="7" spans="1:14" x14ac:dyDescent="0.2">
      <c r="A7" s="6"/>
      <c r="B7" s="3"/>
      <c r="C7" s="3"/>
      <c r="D7" s="3"/>
      <c r="E7" s="3"/>
      <c r="F7" s="3"/>
      <c r="G7" s="3"/>
    </row>
    <row r="8" spans="1:14" x14ac:dyDescent="0.2">
      <c r="A8" s="50" t="s">
        <v>64</v>
      </c>
      <c r="B8" s="63">
        <f>SUM(B11,B15)</f>
        <v>1216479.4855752955</v>
      </c>
      <c r="C8" s="64">
        <f t="shared" ref="C8:M8" si="0">SUM(C11,C15)</f>
        <v>100.0000000000007</v>
      </c>
      <c r="D8" s="63">
        <f t="shared" si="0"/>
        <v>85353.358307314833</v>
      </c>
      <c r="E8" s="64">
        <f t="shared" si="0"/>
        <v>100.00000000000045</v>
      </c>
      <c r="F8" s="63">
        <f t="shared" si="0"/>
        <v>48956.819317603578</v>
      </c>
      <c r="G8" s="64">
        <f t="shared" si="0"/>
        <v>100.00000000000001</v>
      </c>
      <c r="H8" s="63">
        <f t="shared" si="0"/>
        <v>36396.538989711233</v>
      </c>
      <c r="I8" s="64">
        <f t="shared" si="0"/>
        <v>100</v>
      </c>
      <c r="J8" s="63">
        <f t="shared" si="0"/>
        <v>37492.361123153227</v>
      </c>
      <c r="K8" s="64">
        <f t="shared" si="0"/>
        <v>100</v>
      </c>
      <c r="L8" s="63">
        <f t="shared" si="0"/>
        <v>47245.287234349365</v>
      </c>
      <c r="M8" s="64">
        <f t="shared" si="0"/>
        <v>99.999999999999986</v>
      </c>
      <c r="N8" s="23"/>
    </row>
    <row r="9" spans="1:14" x14ac:dyDescent="0.2">
      <c r="A9" s="50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</row>
    <row r="10" spans="1:14" x14ac:dyDescent="0.2">
      <c r="A10" s="50" t="s">
        <v>32</v>
      </c>
      <c r="B10" s="28"/>
      <c r="C10" s="29"/>
      <c r="D10" s="28"/>
      <c r="E10" s="29"/>
      <c r="F10" s="28"/>
      <c r="G10" s="29"/>
      <c r="H10" s="28"/>
      <c r="I10" s="29"/>
      <c r="J10" s="28"/>
      <c r="K10" s="29"/>
      <c r="L10" s="28"/>
      <c r="M10" s="29"/>
    </row>
    <row r="11" spans="1:14" x14ac:dyDescent="0.2">
      <c r="A11" s="51" t="s">
        <v>44</v>
      </c>
      <c r="B11" s="23">
        <f>+B12+B13+B14</f>
        <v>595689.92867711943</v>
      </c>
      <c r="C11" s="8">
        <f t="shared" ref="C11:M11" si="1">+C12+C13+C14</f>
        <v>48.96834971248289</v>
      </c>
      <c r="D11" s="23">
        <f t="shared" si="1"/>
        <v>36773.843267130193</v>
      </c>
      <c r="E11" s="40">
        <f t="shared" si="1"/>
        <v>43.084237101399232</v>
      </c>
      <c r="F11" s="23">
        <f t="shared" si="1"/>
        <v>23097.001425490085</v>
      </c>
      <c r="G11" s="40">
        <f t="shared" si="1"/>
        <v>47.178312944822004</v>
      </c>
      <c r="H11" s="23">
        <f t="shared" si="1"/>
        <v>13676.841841640095</v>
      </c>
      <c r="I11" s="40">
        <f t="shared" si="1"/>
        <v>37.577314275696203</v>
      </c>
      <c r="J11" s="23">
        <f t="shared" si="1"/>
        <v>15419.159422384921</v>
      </c>
      <c r="K11" s="40">
        <f t="shared" si="1"/>
        <v>41.126135992707319</v>
      </c>
      <c r="L11" s="23">
        <f t="shared" si="1"/>
        <v>21354.683844745257</v>
      </c>
      <c r="M11" s="40">
        <f t="shared" si="1"/>
        <v>45.199606341306094</v>
      </c>
      <c r="N11" s="29"/>
    </row>
    <row r="12" spans="1:14" x14ac:dyDescent="0.2">
      <c r="A12" s="52" t="s">
        <v>35</v>
      </c>
      <c r="B12" s="28">
        <v>106315.33878246519</v>
      </c>
      <c r="C12" s="29">
        <v>8.7395915872915388</v>
      </c>
      <c r="D12" s="28">
        <v>5263.5051855083266</v>
      </c>
      <c r="E12" s="29">
        <v>6.1667230087855431</v>
      </c>
      <c r="F12" s="28">
        <v>2613.0876807488153</v>
      </c>
      <c r="G12" s="29">
        <v>5.3375356429849159</v>
      </c>
      <c r="H12" s="28">
        <v>2650.4175047595122</v>
      </c>
      <c r="I12" s="29">
        <v>7.2820591691664589</v>
      </c>
      <c r="J12" s="28">
        <v>597.27718417115761</v>
      </c>
      <c r="K12" s="29">
        <v>1.5930636702480496</v>
      </c>
      <c r="L12" s="28">
        <v>4666.2280013371683</v>
      </c>
      <c r="M12" s="29">
        <v>9.8765999203082817</v>
      </c>
      <c r="N12" s="29"/>
    </row>
    <row r="13" spans="1:14" x14ac:dyDescent="0.2">
      <c r="A13" s="52" t="s">
        <v>29</v>
      </c>
      <c r="B13" s="28">
        <v>73878.505315772534</v>
      </c>
      <c r="C13" s="29">
        <v>6.073140253642217</v>
      </c>
      <c r="D13" s="28">
        <v>4361.2255690180582</v>
      </c>
      <c r="E13" s="29">
        <v>5.1096121529459717</v>
      </c>
      <c r="F13" s="28">
        <v>2656.0847450410738</v>
      </c>
      <c r="G13" s="29">
        <v>5.4253621498772819</v>
      </c>
      <c r="H13" s="28">
        <v>1705.1408239769862</v>
      </c>
      <c r="I13" s="29">
        <v>4.6848982659010643</v>
      </c>
      <c r="J13" s="28">
        <v>1672.3496542851208</v>
      </c>
      <c r="K13" s="29">
        <v>4.460507698599887</v>
      </c>
      <c r="L13" s="28">
        <v>2688.8759147329392</v>
      </c>
      <c r="M13" s="29">
        <v>5.6913103340771105</v>
      </c>
      <c r="N13" s="29"/>
    </row>
    <row r="14" spans="1:14" x14ac:dyDescent="0.2">
      <c r="A14" s="52" t="s">
        <v>30</v>
      </c>
      <c r="B14" s="28">
        <v>415496.08457888174</v>
      </c>
      <c r="C14" s="29">
        <v>34.155617871549133</v>
      </c>
      <c r="D14" s="28">
        <v>27149.112512603806</v>
      </c>
      <c r="E14" s="29">
        <v>31.807901939667715</v>
      </c>
      <c r="F14" s="28">
        <v>17827.828999700196</v>
      </c>
      <c r="G14" s="29">
        <v>36.415415151959806</v>
      </c>
      <c r="H14" s="28">
        <v>9321.2835129035957</v>
      </c>
      <c r="I14" s="29">
        <v>25.610356840628679</v>
      </c>
      <c r="J14" s="28">
        <v>13149.532583928643</v>
      </c>
      <c r="K14" s="29">
        <v>35.072564623859378</v>
      </c>
      <c r="L14" s="28">
        <v>13999.57992867515</v>
      </c>
      <c r="M14" s="29">
        <v>29.631696086920705</v>
      </c>
      <c r="N14" s="29"/>
    </row>
    <row r="15" spans="1:14" x14ac:dyDescent="0.2">
      <c r="A15" s="51" t="s">
        <v>31</v>
      </c>
      <c r="B15" s="28">
        <v>620789.55689817609</v>
      </c>
      <c r="C15" s="29">
        <v>51.031650287517806</v>
      </c>
      <c r="D15" s="28">
        <v>48579.515040184633</v>
      </c>
      <c r="E15" s="29">
        <v>56.915762898601216</v>
      </c>
      <c r="F15" s="28">
        <v>25859.817892113493</v>
      </c>
      <c r="G15" s="29">
        <v>52.82168705517801</v>
      </c>
      <c r="H15" s="28">
        <v>22719.69714807114</v>
      </c>
      <c r="I15" s="29">
        <v>62.422685724303797</v>
      </c>
      <c r="J15" s="28">
        <v>22073.201700768303</v>
      </c>
      <c r="K15" s="29">
        <v>58.873864007292688</v>
      </c>
      <c r="L15" s="28">
        <v>25890.603389604104</v>
      </c>
      <c r="M15" s="29">
        <v>54.800393658693892</v>
      </c>
      <c r="N15" s="29"/>
    </row>
    <row r="16" spans="1:14" x14ac:dyDescent="0.2">
      <c r="A16" s="55"/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9"/>
    </row>
    <row r="17" spans="1:14" x14ac:dyDescent="0.2">
      <c r="A17" s="50" t="s">
        <v>45</v>
      </c>
      <c r="B17" s="63"/>
      <c r="C17" s="64"/>
      <c r="D17" s="63"/>
      <c r="E17" s="64"/>
      <c r="F17" s="63"/>
      <c r="G17" s="64"/>
      <c r="H17" s="63"/>
      <c r="I17" s="64"/>
      <c r="J17" s="63"/>
      <c r="K17" s="64"/>
      <c r="L17" s="63"/>
      <c r="M17" s="64"/>
      <c r="N17" s="29"/>
    </row>
    <row r="18" spans="1:14" x14ac:dyDescent="0.2">
      <c r="A18" s="56">
        <v>1</v>
      </c>
      <c r="B18" s="28">
        <v>211742.11733223702</v>
      </c>
      <c r="C18" s="29">
        <v>17.406139589119476</v>
      </c>
      <c r="D18" s="28">
        <v>7444.452845191453</v>
      </c>
      <c r="E18" s="29">
        <v>8.7219214250337149</v>
      </c>
      <c r="F18" s="28">
        <v>4706.4641662539652</v>
      </c>
      <c r="G18" s="29">
        <v>9.6135006968511245</v>
      </c>
      <c r="H18" s="28">
        <v>2737.9886789374877</v>
      </c>
      <c r="I18" s="29">
        <v>7.5226621951924519</v>
      </c>
      <c r="J18" s="28">
        <v>2405.5917370602101</v>
      </c>
      <c r="K18" s="29">
        <v>6.4162183041991687</v>
      </c>
      <c r="L18" s="28">
        <v>4731.006133225128</v>
      </c>
      <c r="M18" s="29">
        <v>10.013710171255944</v>
      </c>
      <c r="N18" s="29"/>
    </row>
    <row r="19" spans="1:14" x14ac:dyDescent="0.2">
      <c r="A19" s="51">
        <v>2</v>
      </c>
      <c r="B19" s="28">
        <v>202132.31268642997</v>
      </c>
      <c r="C19" s="29">
        <v>16.616171097274137</v>
      </c>
      <c r="D19" s="28">
        <v>6840.6864558374664</v>
      </c>
      <c r="E19" s="29">
        <v>8.0145486850178784</v>
      </c>
      <c r="F19" s="28">
        <v>3718.2475122664473</v>
      </c>
      <c r="G19" s="29">
        <v>7.5949531936390811</v>
      </c>
      <c r="H19" s="28">
        <v>3122.4389435710177</v>
      </c>
      <c r="I19" s="29">
        <v>8.5789446750793683</v>
      </c>
      <c r="J19" s="28">
        <v>2104.581391271026</v>
      </c>
      <c r="K19" s="29">
        <v>5.6133605039116938</v>
      </c>
      <c r="L19" s="28">
        <v>4428.250089660326</v>
      </c>
      <c r="M19" s="29">
        <v>9.372892724082746</v>
      </c>
      <c r="N19" s="29"/>
    </row>
    <row r="20" spans="1:14" x14ac:dyDescent="0.2">
      <c r="A20" s="51">
        <v>3</v>
      </c>
      <c r="B20" s="28">
        <v>209066.22172525147</v>
      </c>
      <c r="C20" s="29">
        <v>17.186169121987422</v>
      </c>
      <c r="D20" s="28">
        <v>7578.8522822637069</v>
      </c>
      <c r="E20" s="29">
        <v>8.8793838140217964</v>
      </c>
      <c r="F20" s="28">
        <v>4729.382062222855</v>
      </c>
      <c r="G20" s="29">
        <v>9.6603131660603907</v>
      </c>
      <c r="H20" s="28">
        <v>2849.4702200408519</v>
      </c>
      <c r="I20" s="29">
        <v>7.8289592888113768</v>
      </c>
      <c r="J20" s="28">
        <v>1867.1865714492153</v>
      </c>
      <c r="K20" s="29">
        <v>4.9801786697721289</v>
      </c>
      <c r="L20" s="28">
        <v>5711.6657108144909</v>
      </c>
      <c r="M20" s="29">
        <v>12.089387206988686</v>
      </c>
      <c r="N20" s="29"/>
    </row>
    <row r="21" spans="1:14" x14ac:dyDescent="0.2">
      <c r="A21" s="51">
        <v>4</v>
      </c>
      <c r="B21" s="28">
        <v>215913.93888282665</v>
      </c>
      <c r="C21" s="29">
        <v>17.749081792424839</v>
      </c>
      <c r="D21" s="28">
        <v>12122.53892272413</v>
      </c>
      <c r="E21" s="29">
        <v>14.202767369828583</v>
      </c>
      <c r="F21" s="28">
        <v>7079.3758174582072</v>
      </c>
      <c r="G21" s="29">
        <v>14.460448852960209</v>
      </c>
      <c r="H21" s="28">
        <v>5043.1631052659213</v>
      </c>
      <c r="I21" s="29">
        <v>13.85616117700518</v>
      </c>
      <c r="J21" s="28">
        <v>6334.9400967288066</v>
      </c>
      <c r="K21" s="29">
        <v>16.896615489006091</v>
      </c>
      <c r="L21" s="28">
        <v>5787.5988259953228</v>
      </c>
      <c r="M21" s="29">
        <v>12.250108243150839</v>
      </c>
      <c r="N21" s="29"/>
    </row>
    <row r="22" spans="1:14" x14ac:dyDescent="0.2">
      <c r="A22" s="51">
        <v>5</v>
      </c>
      <c r="B22" s="28">
        <v>202987.91433875472</v>
      </c>
      <c r="C22" s="29">
        <v>16.686505341498577</v>
      </c>
      <c r="D22" s="28">
        <v>8194.9131684941349</v>
      </c>
      <c r="E22" s="29">
        <v>9.6011607873569318</v>
      </c>
      <c r="F22" s="28">
        <v>3613.651980991307</v>
      </c>
      <c r="G22" s="29">
        <v>7.3813046504267774</v>
      </c>
      <c r="H22" s="28">
        <v>4581.2611875028279</v>
      </c>
      <c r="I22" s="29">
        <v>12.587079196727696</v>
      </c>
      <c r="J22" s="28">
        <v>3629.5493815700429</v>
      </c>
      <c r="K22" s="29">
        <v>9.680770356521057</v>
      </c>
      <c r="L22" s="28">
        <v>4565.363786924092</v>
      </c>
      <c r="M22" s="29">
        <v>9.6631093896808302</v>
      </c>
      <c r="N22" s="29"/>
    </row>
    <row r="23" spans="1:14" x14ac:dyDescent="0.2">
      <c r="A23" s="51">
        <v>6</v>
      </c>
      <c r="B23" s="28">
        <v>174636.98060978789</v>
      </c>
      <c r="C23" s="29">
        <v>14.355933057695589</v>
      </c>
      <c r="D23" s="28">
        <v>43171.914632803921</v>
      </c>
      <c r="E23" s="29">
        <v>50.580217918741532</v>
      </c>
      <c r="F23" s="28">
        <v>25109.697778410798</v>
      </c>
      <c r="G23" s="29">
        <v>51.289479440062436</v>
      </c>
      <c r="H23" s="28">
        <v>18062.216854393126</v>
      </c>
      <c r="I23" s="29">
        <v>49.626193467183924</v>
      </c>
      <c r="J23" s="28">
        <v>21150.511945073918</v>
      </c>
      <c r="K23" s="29">
        <v>56.41285667658984</v>
      </c>
      <c r="L23" s="28">
        <v>22021.402687730002</v>
      </c>
      <c r="M23" s="29">
        <v>46.610792264840953</v>
      </c>
      <c r="N23" s="29"/>
    </row>
    <row r="24" spans="1:14" x14ac:dyDescent="0.2">
      <c r="A24" s="53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9"/>
    </row>
    <row r="25" spans="1:14" x14ac:dyDescent="0.2">
      <c r="A25" s="50" t="s">
        <v>46</v>
      </c>
      <c r="B25" s="63"/>
      <c r="C25" s="64"/>
      <c r="D25" s="63"/>
      <c r="E25" s="64"/>
      <c r="F25" s="63"/>
      <c r="G25" s="64"/>
      <c r="H25" s="63"/>
      <c r="I25" s="64"/>
      <c r="J25" s="63"/>
      <c r="K25" s="64"/>
      <c r="L25" s="63"/>
      <c r="M25" s="64"/>
      <c r="N25" s="29"/>
    </row>
    <row r="26" spans="1:14" x14ac:dyDescent="0.2">
      <c r="A26" s="71" t="s">
        <v>66</v>
      </c>
      <c r="B26" s="28">
        <v>347976.78927948541</v>
      </c>
      <c r="C26" s="29">
        <v>28.605232838342786</v>
      </c>
      <c r="D26" s="28">
        <v>24477.449477982085</v>
      </c>
      <c r="E26" s="29">
        <v>28.677781359054581</v>
      </c>
      <c r="F26" s="28">
        <v>11982.855608134043</v>
      </c>
      <c r="G26" s="29">
        <v>24.476376887142518</v>
      </c>
      <c r="H26" s="28">
        <v>12494.59386984804</v>
      </c>
      <c r="I26" s="29">
        <v>34.329071435556216</v>
      </c>
      <c r="J26" s="28">
        <v>9276.46310568027</v>
      </c>
      <c r="K26" s="29">
        <v>24.742275033597807</v>
      </c>
      <c r="L26" s="28">
        <v>14893.1313973957</v>
      </c>
      <c r="M26" s="29">
        <v>31.522998947009789</v>
      </c>
      <c r="N26" s="29"/>
    </row>
    <row r="27" spans="1:14" x14ac:dyDescent="0.2">
      <c r="A27" s="71" t="s">
        <v>67</v>
      </c>
      <c r="B27" s="28">
        <v>300688.16050580842</v>
      </c>
      <c r="C27" s="29">
        <v>24.717898170194751</v>
      </c>
      <c r="D27" s="28">
        <v>23122.070038122714</v>
      </c>
      <c r="E27" s="29">
        <v>27.089818721451813</v>
      </c>
      <c r="F27" s="28">
        <v>13025.036712940102</v>
      </c>
      <c r="G27" s="29">
        <v>26.605153060375891</v>
      </c>
      <c r="H27" s="28">
        <v>10097.03332518261</v>
      </c>
      <c r="I27" s="29">
        <v>27.741740301287692</v>
      </c>
      <c r="J27" s="28">
        <v>11975.386441635526</v>
      </c>
      <c r="K27" s="29">
        <v>31.94087030768565</v>
      </c>
      <c r="L27" s="28">
        <v>11146.683596487184</v>
      </c>
      <c r="M27" s="29">
        <v>23.593217967321539</v>
      </c>
      <c r="N27" s="29"/>
    </row>
    <row r="28" spans="1:14" x14ac:dyDescent="0.2">
      <c r="A28" s="71" t="s">
        <v>68</v>
      </c>
      <c r="B28" s="28">
        <v>276173.14093854296</v>
      </c>
      <c r="C28" s="29">
        <v>22.702655015011413</v>
      </c>
      <c r="D28" s="28">
        <v>20295.309630030526</v>
      </c>
      <c r="E28" s="29">
        <v>23.777986048255233</v>
      </c>
      <c r="F28" s="28">
        <v>13913.326694860702</v>
      </c>
      <c r="G28" s="29">
        <v>28.419588708570043</v>
      </c>
      <c r="H28" s="28">
        <v>6381.9829351698254</v>
      </c>
      <c r="I28" s="29">
        <v>17.534587387481864</v>
      </c>
      <c r="J28" s="28">
        <v>8798.5650934348014</v>
      </c>
      <c r="K28" s="29">
        <v>23.46762068287369</v>
      </c>
      <c r="L28" s="28">
        <v>11188.889561689613</v>
      </c>
      <c r="M28" s="29">
        <v>23.682551671640187</v>
      </c>
      <c r="N28" s="29"/>
    </row>
    <row r="29" spans="1:14" x14ac:dyDescent="0.2">
      <c r="A29" s="71" t="s">
        <v>69</v>
      </c>
      <c r="B29" s="28">
        <v>183286.29675718755</v>
      </c>
      <c r="C29" s="29">
        <v>15.066945142154154</v>
      </c>
      <c r="D29" s="28">
        <v>6442.5852053199105</v>
      </c>
      <c r="E29" s="29">
        <v>7.5481332346917247</v>
      </c>
      <c r="F29" s="28">
        <v>2931.0355101951759</v>
      </c>
      <c r="G29" s="29">
        <v>5.9869810805728827</v>
      </c>
      <c r="H29" s="28">
        <v>3511.5496951247337</v>
      </c>
      <c r="I29" s="29">
        <v>9.6480319079717916</v>
      </c>
      <c r="J29" s="28">
        <v>2103.1995487209228</v>
      </c>
      <c r="K29" s="29">
        <v>5.6096748396624774</v>
      </c>
      <c r="L29" s="28">
        <v>4339.3856565989872</v>
      </c>
      <c r="M29" s="29">
        <v>9.1848010894175847</v>
      </c>
      <c r="N29" s="29"/>
    </row>
    <row r="30" spans="1:14" x14ac:dyDescent="0.2">
      <c r="A30" s="71" t="s">
        <v>70</v>
      </c>
      <c r="B30" s="28">
        <v>97271.817231550347</v>
      </c>
      <c r="C30" s="29">
        <v>7.9961740732150028</v>
      </c>
      <c r="D30" s="28">
        <v>8468.299540311622</v>
      </c>
      <c r="E30" s="29">
        <v>9.9214602778973759</v>
      </c>
      <c r="F30" s="28">
        <v>5984.6700711526328</v>
      </c>
      <c r="G30" s="29">
        <v>12.224384987773714</v>
      </c>
      <c r="H30" s="28">
        <v>2483.6294691589892</v>
      </c>
      <c r="I30" s="29">
        <v>6.8238067082726603</v>
      </c>
      <c r="J30" s="28">
        <v>5338.7469336816976</v>
      </c>
      <c r="K30" s="29">
        <v>14.239559136180358</v>
      </c>
      <c r="L30" s="28">
        <v>3129.5526066299253</v>
      </c>
      <c r="M30" s="29">
        <v>6.6240524501555056</v>
      </c>
      <c r="N30" s="29"/>
    </row>
    <row r="31" spans="1:14" x14ac:dyDescent="0.2">
      <c r="A31" s="51" t="s">
        <v>47</v>
      </c>
      <c r="B31" s="28">
        <v>11083.280862722731</v>
      </c>
      <c r="C31" s="29">
        <v>0.9110947610827419</v>
      </c>
      <c r="D31" s="28">
        <v>2547.6444155479544</v>
      </c>
      <c r="E31" s="29">
        <v>2.9848203586497095</v>
      </c>
      <c r="F31" s="28">
        <v>1119.8947203209207</v>
      </c>
      <c r="G31" s="29">
        <v>2.2875152755649637</v>
      </c>
      <c r="H31" s="28">
        <v>1427.7496952270335</v>
      </c>
      <c r="I31" s="29">
        <v>3.9227622594297697</v>
      </c>
      <c r="J31" s="28">
        <v>0</v>
      </c>
      <c r="K31" s="29">
        <v>0</v>
      </c>
      <c r="L31" s="28">
        <v>2547.6444155479544</v>
      </c>
      <c r="M31" s="29">
        <v>5.392377874455395</v>
      </c>
      <c r="N31" s="29"/>
    </row>
    <row r="32" spans="1:14" x14ac:dyDescent="0.2">
      <c r="A32" s="53"/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9"/>
    </row>
    <row r="33" spans="1:14" x14ac:dyDescent="0.2">
      <c r="A33" s="50" t="s">
        <v>48</v>
      </c>
      <c r="B33" s="63"/>
      <c r="C33" s="64"/>
      <c r="D33" s="63"/>
      <c r="E33" s="64"/>
      <c r="F33" s="63"/>
      <c r="G33" s="64"/>
      <c r="H33" s="63"/>
      <c r="I33" s="64"/>
      <c r="J33" s="63"/>
      <c r="K33" s="64"/>
      <c r="L33" s="63"/>
      <c r="M33" s="64"/>
      <c r="N33" s="29"/>
    </row>
    <row r="34" spans="1:14" x14ac:dyDescent="0.2">
      <c r="A34" s="51" t="s">
        <v>49</v>
      </c>
      <c r="B34" s="28">
        <v>204518.40213719214</v>
      </c>
      <c r="C34" s="29">
        <v>16.812318215170972</v>
      </c>
      <c r="D34" s="28">
        <v>20277.423534082915</v>
      </c>
      <c r="E34" s="29">
        <v>23.757030697109922</v>
      </c>
      <c r="F34" s="28">
        <v>11293.611959820933</v>
      </c>
      <c r="G34" s="29">
        <v>23.068516536081525</v>
      </c>
      <c r="H34" s="28">
        <v>8983.8115742619793</v>
      </c>
      <c r="I34" s="29">
        <v>24.683147968551545</v>
      </c>
      <c r="J34" s="28">
        <v>10043.534670180685</v>
      </c>
      <c r="K34" s="29">
        <v>26.788215970688356</v>
      </c>
      <c r="L34" s="28">
        <v>10233.888863902228</v>
      </c>
      <c r="M34" s="29">
        <v>21.66118456035494</v>
      </c>
      <c r="N34" s="29"/>
    </row>
    <row r="35" spans="1:14" x14ac:dyDescent="0.2">
      <c r="A35" s="51" t="s">
        <v>50</v>
      </c>
      <c r="B35" s="28">
        <v>765890.1567136629</v>
      </c>
      <c r="C35" s="29">
        <v>62.95956206375849</v>
      </c>
      <c r="D35" s="28">
        <v>55800.319787542496</v>
      </c>
      <c r="E35" s="29">
        <v>65.375658198044945</v>
      </c>
      <c r="F35" s="28">
        <v>32815.114565487253</v>
      </c>
      <c r="G35" s="29">
        <v>67.028689818678259</v>
      </c>
      <c r="H35" s="28">
        <v>22985.205222055247</v>
      </c>
      <c r="I35" s="29">
        <v>63.152172871582181</v>
      </c>
      <c r="J35" s="28">
        <v>26924.929557984597</v>
      </c>
      <c r="K35" s="29">
        <v>71.814440999175261</v>
      </c>
      <c r="L35" s="28">
        <v>28259.680279745684</v>
      </c>
      <c r="M35" s="29">
        <v>59.8148131464839</v>
      </c>
      <c r="N35" s="29"/>
    </row>
    <row r="36" spans="1:14" x14ac:dyDescent="0.2">
      <c r="A36" s="51" t="s">
        <v>51</v>
      </c>
      <c r="B36" s="28">
        <v>197262.80897587654</v>
      </c>
      <c r="C36" s="29">
        <v>16.215876331246861</v>
      </c>
      <c r="D36" s="28">
        <v>5424.0632793486593</v>
      </c>
      <c r="E36" s="29">
        <v>6.3548328817002604</v>
      </c>
      <c r="F36" s="28">
        <v>2653.6898948418698</v>
      </c>
      <c r="G36" s="29">
        <v>5.4204703896841462</v>
      </c>
      <c r="H36" s="28">
        <v>2770.3733845067882</v>
      </c>
      <c r="I36" s="29">
        <v>7.6116396267511375</v>
      </c>
      <c r="J36" s="28">
        <v>523.89689498794462</v>
      </c>
      <c r="K36" s="29">
        <v>1.3973430301363832</v>
      </c>
      <c r="L36" s="28">
        <v>4900.1663843607139</v>
      </c>
      <c r="M36" s="29">
        <v>10.371756996744601</v>
      </c>
      <c r="N36" s="29"/>
    </row>
    <row r="37" spans="1:14" x14ac:dyDescent="0.2">
      <c r="A37" s="54" t="s">
        <v>52</v>
      </c>
      <c r="B37" s="28">
        <v>43144.251277495496</v>
      </c>
      <c r="C37" s="29">
        <v>3.5466484876308524</v>
      </c>
      <c r="D37" s="28">
        <v>3851.5517063407392</v>
      </c>
      <c r="E37" s="29">
        <v>4.512478223145294</v>
      </c>
      <c r="F37" s="28">
        <v>2194.4028974535186</v>
      </c>
      <c r="G37" s="29">
        <v>4.4823232555560848</v>
      </c>
      <c r="H37" s="28">
        <v>1657.1488088872197</v>
      </c>
      <c r="I37" s="29">
        <v>4.5530395331151441</v>
      </c>
      <c r="J37" s="28">
        <v>0</v>
      </c>
      <c r="K37" s="29">
        <v>0</v>
      </c>
      <c r="L37" s="28">
        <v>3851.5517063407392</v>
      </c>
      <c r="M37" s="29">
        <v>8.1522452964165595</v>
      </c>
      <c r="N37" s="29"/>
    </row>
    <row r="38" spans="1:14" x14ac:dyDescent="0.2">
      <c r="A38" s="54" t="s">
        <v>53</v>
      </c>
      <c r="B38" s="28">
        <v>5663.8664710521898</v>
      </c>
      <c r="C38" s="29">
        <v>0.4655949021921798</v>
      </c>
      <c r="D38" s="28">
        <v>0</v>
      </c>
      <c r="E38" s="29">
        <v>0</v>
      </c>
      <c r="F38" s="28">
        <v>0</v>
      </c>
      <c r="G38" s="29">
        <v>0</v>
      </c>
      <c r="H38" s="28">
        <v>0</v>
      </c>
      <c r="I38" s="29">
        <v>0</v>
      </c>
      <c r="J38" s="28">
        <v>0</v>
      </c>
      <c r="K38" s="29">
        <v>0</v>
      </c>
      <c r="L38" s="28">
        <v>0</v>
      </c>
      <c r="M38" s="29">
        <v>0</v>
      </c>
      <c r="N38" s="29"/>
    </row>
    <row r="39" spans="1:14" x14ac:dyDescent="0.2">
      <c r="A39" s="12"/>
      <c r="B39" s="30"/>
      <c r="C39" s="30"/>
      <c r="D39" s="30"/>
      <c r="E39" s="30"/>
      <c r="F39" s="30"/>
      <c r="G39" s="30"/>
      <c r="H39" s="31"/>
      <c r="I39" s="31"/>
      <c r="J39" s="31"/>
      <c r="K39" s="31"/>
      <c r="L39" s="31"/>
      <c r="M39" s="31"/>
    </row>
    <row r="40" spans="1:14" x14ac:dyDescent="0.2">
      <c r="A40" s="32" t="str">
        <f>Cuadro01!A40</f>
        <v>Fuente: Instituto Nacional de Estadística (INE). Encuesta Permanente de Hogares de Propósitos Múltiples, LXI 2018.</v>
      </c>
    </row>
    <row r="41" spans="1:14" x14ac:dyDescent="0.2">
      <c r="A41" s="33" t="s">
        <v>54</v>
      </c>
    </row>
    <row r="42" spans="1:14" x14ac:dyDescent="0.2">
      <c r="A42" s="32"/>
    </row>
  </sheetData>
  <mergeCells count="11">
    <mergeCell ref="H5:I5"/>
    <mergeCell ref="J5:K5"/>
    <mergeCell ref="L5:M5"/>
    <mergeCell ref="A1:M1"/>
    <mergeCell ref="A3:A6"/>
    <mergeCell ref="B3:C5"/>
    <mergeCell ref="D3:M3"/>
    <mergeCell ref="D4:I4"/>
    <mergeCell ref="J4:M4"/>
    <mergeCell ref="D5:E5"/>
    <mergeCell ref="F5:G5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41"/>
  <sheetViews>
    <sheetView workbookViewId="0">
      <selection activeCell="C12" sqref="C12"/>
    </sheetView>
  </sheetViews>
  <sheetFormatPr baseColWidth="10" defaultColWidth="11.42578125" defaultRowHeight="11.25" x14ac:dyDescent="0.2"/>
  <cols>
    <col min="1" max="1" width="23.140625" style="15" customWidth="1"/>
    <col min="2" max="7" width="8.7109375" style="15" customWidth="1"/>
    <col min="8" max="8" width="0.5703125" style="15" customWidth="1"/>
    <col min="9" max="12" width="8.7109375" style="15" customWidth="1"/>
    <col min="13" max="16384" width="11.42578125" style="15"/>
  </cols>
  <sheetData>
    <row r="1" spans="1:13" ht="22.5" customHeight="1" x14ac:dyDescent="0.2">
      <c r="A1" s="80" t="s">
        <v>95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 x14ac:dyDescent="0.2">
      <c r="A2" s="2"/>
      <c r="B2" s="2"/>
      <c r="C2" s="2"/>
      <c r="D2" s="2"/>
      <c r="E2" s="2"/>
      <c r="F2" s="2"/>
      <c r="G2" s="2"/>
      <c r="H2" s="2"/>
    </row>
    <row r="3" spans="1:13" ht="12.75" customHeight="1" x14ac:dyDescent="0.2">
      <c r="A3" s="73" t="s">
        <v>36</v>
      </c>
      <c r="B3" s="73" t="s">
        <v>1</v>
      </c>
      <c r="C3" s="73"/>
      <c r="D3" s="73"/>
      <c r="E3" s="73"/>
      <c r="F3" s="73"/>
      <c r="G3" s="73"/>
      <c r="H3" s="34"/>
      <c r="I3" s="75" t="s">
        <v>55</v>
      </c>
      <c r="J3" s="75"/>
      <c r="K3" s="75"/>
      <c r="L3" s="75"/>
    </row>
    <row r="4" spans="1:13" ht="11.25" customHeight="1" x14ac:dyDescent="0.2">
      <c r="A4" s="73"/>
      <c r="B4" s="73" t="s">
        <v>56</v>
      </c>
      <c r="C4" s="73"/>
      <c r="D4" s="73" t="s">
        <v>57</v>
      </c>
      <c r="E4" s="73"/>
      <c r="F4" s="73" t="s">
        <v>55</v>
      </c>
      <c r="G4" s="73"/>
      <c r="H4" s="22"/>
      <c r="I4" s="73" t="s">
        <v>58</v>
      </c>
      <c r="J4" s="73"/>
      <c r="K4" s="78" t="s">
        <v>59</v>
      </c>
      <c r="L4" s="78"/>
    </row>
    <row r="5" spans="1:13" x14ac:dyDescent="0.2">
      <c r="A5" s="73"/>
      <c r="B5" s="5" t="s">
        <v>42</v>
      </c>
      <c r="C5" s="5" t="s">
        <v>43</v>
      </c>
      <c r="D5" s="5" t="s">
        <v>42</v>
      </c>
      <c r="E5" s="5" t="s">
        <v>60</v>
      </c>
      <c r="F5" s="5" t="s">
        <v>42</v>
      </c>
      <c r="G5" s="5" t="s">
        <v>60</v>
      </c>
      <c r="H5" s="25"/>
      <c r="I5" s="5" t="s">
        <v>42</v>
      </c>
      <c r="J5" s="5" t="s">
        <v>60</v>
      </c>
      <c r="K5" s="5" t="s">
        <v>42</v>
      </c>
      <c r="L5" s="5" t="s">
        <v>60</v>
      </c>
    </row>
    <row r="6" spans="1:13" x14ac:dyDescent="0.2">
      <c r="A6" s="6"/>
      <c r="B6" s="3"/>
      <c r="C6" s="3"/>
      <c r="D6" s="3"/>
      <c r="E6" s="3"/>
      <c r="F6" s="3"/>
      <c r="G6" s="3"/>
      <c r="H6" s="3"/>
    </row>
    <row r="7" spans="1:13" x14ac:dyDescent="0.2">
      <c r="A7" s="3" t="s">
        <v>64</v>
      </c>
      <c r="B7" s="35">
        <f>SUM(B10,B14)</f>
        <v>1216479.4855752955</v>
      </c>
      <c r="C7" s="35">
        <f t="shared" ref="C7:K7" si="0">SUM(C10,C14)</f>
        <v>100</v>
      </c>
      <c r="D7" s="35">
        <f t="shared" si="0"/>
        <v>15283.942241722787</v>
      </c>
      <c r="E7" s="36">
        <f>+D7/B7*100</f>
        <v>1.2564077259794257</v>
      </c>
      <c r="F7" s="35">
        <f t="shared" si="0"/>
        <v>1201195.5433335789</v>
      </c>
      <c r="G7" s="36">
        <f>F7/$B7*100</f>
        <v>98.743592274021069</v>
      </c>
      <c r="H7" s="35">
        <f t="shared" si="0"/>
        <v>0</v>
      </c>
      <c r="I7" s="35">
        <f t="shared" si="0"/>
        <v>1146320.1666193604</v>
      </c>
      <c r="J7" s="36">
        <f>+I7/F7*100</f>
        <v>95.431603370594658</v>
      </c>
      <c r="K7" s="35">
        <f t="shared" si="0"/>
        <v>54875.376714218306</v>
      </c>
      <c r="L7" s="36">
        <f>+K7/F7*100</f>
        <v>4.568396629405334</v>
      </c>
      <c r="M7" s="62"/>
    </row>
    <row r="8" spans="1:13" x14ac:dyDescent="0.2">
      <c r="A8" s="3"/>
      <c r="B8" s="35"/>
      <c r="C8" s="36"/>
      <c r="D8" s="35"/>
      <c r="E8" s="36"/>
      <c r="F8" s="35"/>
      <c r="G8" s="36"/>
      <c r="I8" s="35"/>
      <c r="J8" s="36"/>
      <c r="K8" s="35"/>
      <c r="L8" s="36"/>
    </row>
    <row r="9" spans="1:13" x14ac:dyDescent="0.2">
      <c r="A9" s="3" t="s">
        <v>32</v>
      </c>
      <c r="B9" s="65"/>
      <c r="C9" s="66"/>
      <c r="D9" s="65"/>
      <c r="E9" s="66"/>
      <c r="F9" s="65"/>
      <c r="G9" s="66"/>
      <c r="H9" s="67"/>
      <c r="I9" s="65"/>
      <c r="J9" s="66"/>
      <c r="K9" s="65"/>
      <c r="L9" s="66"/>
    </row>
    <row r="10" spans="1:13" x14ac:dyDescent="0.2">
      <c r="A10" s="58" t="s">
        <v>44</v>
      </c>
      <c r="B10" s="23">
        <f>+B11+B12+B13</f>
        <v>595689.92867711943</v>
      </c>
      <c r="C10" s="38">
        <f t="shared" ref="C10:C14" si="1">B10/B$7*100</f>
        <v>48.968349712482549</v>
      </c>
      <c r="D10" s="23">
        <f t="shared" ref="D10:K10" si="2">+D11+D12+D13</f>
        <v>8849.7732661850259</v>
      </c>
      <c r="E10" s="38">
        <f>+D10/B10*100</f>
        <v>1.4856341932518806</v>
      </c>
      <c r="F10" s="23">
        <f t="shared" si="2"/>
        <v>586840.15541093471</v>
      </c>
      <c r="G10" s="38">
        <f>+F10/B10*100</f>
        <v>98.514365806748174</v>
      </c>
      <c r="H10" s="23">
        <f t="shared" si="2"/>
        <v>0</v>
      </c>
      <c r="I10" s="23">
        <f t="shared" si="2"/>
        <v>568938.16118294047</v>
      </c>
      <c r="J10" s="38">
        <f>+I10/F10*100</f>
        <v>96.949425825255872</v>
      </c>
      <c r="K10" s="23">
        <f t="shared" si="2"/>
        <v>17901.994227994135</v>
      </c>
      <c r="L10" s="38">
        <f>+K10/F10*100</f>
        <v>3.0505741747441038</v>
      </c>
      <c r="M10" s="38"/>
    </row>
    <row r="11" spans="1:13" x14ac:dyDescent="0.2">
      <c r="A11" s="59" t="s">
        <v>35</v>
      </c>
      <c r="B11" s="37">
        <v>106315.33878246519</v>
      </c>
      <c r="C11" s="38">
        <f t="shared" si="1"/>
        <v>8.7395915872914784</v>
      </c>
      <c r="D11" s="37">
        <v>559.94736016046033</v>
      </c>
      <c r="E11" s="38">
        <v>0.52668539325843133</v>
      </c>
      <c r="F11" s="37">
        <f t="shared" ref="F11:F37" si="3">+I11+K11</f>
        <v>105755.39142230479</v>
      </c>
      <c r="G11" s="38">
        <f t="shared" ref="G11:G37" si="4">F11/$B11*100</f>
        <v>99.473314606741624</v>
      </c>
      <c r="I11" s="37">
        <v>103104.97391754529</v>
      </c>
      <c r="J11" s="38">
        <v>96.980337078651729</v>
      </c>
      <c r="K11" s="37">
        <v>2650.4175047595127</v>
      </c>
      <c r="L11" s="38">
        <v>2.4929775280899085</v>
      </c>
      <c r="M11" s="38"/>
    </row>
    <row r="12" spans="1:13" x14ac:dyDescent="0.2">
      <c r="A12" s="59" t="s">
        <v>29</v>
      </c>
      <c r="B12" s="37">
        <v>73878.505315772534</v>
      </c>
      <c r="C12" s="38">
        <f t="shared" si="1"/>
        <v>6.0731402536421761</v>
      </c>
      <c r="D12" s="37">
        <v>196.74701815119067</v>
      </c>
      <c r="E12" s="38">
        <v>0.26631158455392651</v>
      </c>
      <c r="F12" s="37">
        <f t="shared" si="3"/>
        <v>73681.758297621316</v>
      </c>
      <c r="G12" s="38">
        <f t="shared" si="4"/>
        <v>99.733688415446025</v>
      </c>
      <c r="I12" s="37">
        <v>72698.023206865357</v>
      </c>
      <c r="J12" s="38">
        <v>98.402130492676392</v>
      </c>
      <c r="K12" s="37">
        <v>983.73509075595348</v>
      </c>
      <c r="L12" s="38">
        <v>1.3315579227696328</v>
      </c>
      <c r="M12" s="38"/>
    </row>
    <row r="13" spans="1:13" x14ac:dyDescent="0.2">
      <c r="A13" s="59" t="s">
        <v>30</v>
      </c>
      <c r="B13" s="37">
        <v>415496.08457888174</v>
      </c>
      <c r="C13" s="38">
        <f t="shared" si="1"/>
        <v>34.155617871548898</v>
      </c>
      <c r="D13" s="37">
        <v>8093.0788878733747</v>
      </c>
      <c r="E13" s="38">
        <v>1.9478111077932208</v>
      </c>
      <c r="F13" s="37">
        <f t="shared" si="3"/>
        <v>407403.00569100853</v>
      </c>
      <c r="G13" s="38">
        <f t="shared" si="4"/>
        <v>98.052188892206814</v>
      </c>
      <c r="I13" s="37">
        <v>393135.16405852983</v>
      </c>
      <c r="J13" s="38">
        <v>94.618259629807241</v>
      </c>
      <c r="K13" s="37">
        <v>14267.84163247867</v>
      </c>
      <c r="L13" s="38">
        <v>3.4339292623995661</v>
      </c>
      <c r="M13" s="38"/>
    </row>
    <row r="14" spans="1:13" x14ac:dyDescent="0.2">
      <c r="A14" s="58" t="s">
        <v>31</v>
      </c>
      <c r="B14" s="37">
        <v>620789.55689817609</v>
      </c>
      <c r="C14" s="38">
        <f t="shared" si="1"/>
        <v>51.031650287517451</v>
      </c>
      <c r="D14" s="37">
        <v>6434.1689755377611</v>
      </c>
      <c r="E14" s="38">
        <v>1.0364492933300284</v>
      </c>
      <c r="F14" s="37">
        <f t="shared" si="3"/>
        <v>614355.38792264403</v>
      </c>
      <c r="G14" s="38">
        <f t="shared" si="4"/>
        <v>98.963550706670887</v>
      </c>
      <c r="I14" s="37">
        <v>577382.00543641986</v>
      </c>
      <c r="J14" s="38">
        <v>93.007686585669148</v>
      </c>
      <c r="K14" s="37">
        <v>36973.382486224174</v>
      </c>
      <c r="L14" s="38">
        <v>5.9558641210017438</v>
      </c>
      <c r="M14" s="38"/>
    </row>
    <row r="15" spans="1:13" x14ac:dyDescent="0.2">
      <c r="A15" s="9"/>
      <c r="B15" s="37"/>
      <c r="C15" s="38"/>
      <c r="D15" s="37"/>
      <c r="E15" s="38"/>
      <c r="F15" s="37"/>
      <c r="G15" s="38"/>
      <c r="I15" s="37"/>
      <c r="J15" s="38"/>
      <c r="K15" s="37"/>
      <c r="L15" s="38"/>
      <c r="M15" s="38"/>
    </row>
    <row r="16" spans="1:13" x14ac:dyDescent="0.2">
      <c r="A16" s="3" t="s">
        <v>45</v>
      </c>
      <c r="B16" s="65"/>
      <c r="C16" s="66"/>
      <c r="D16" s="65"/>
      <c r="E16" s="66"/>
      <c r="F16" s="65"/>
      <c r="G16" s="66"/>
      <c r="H16" s="68"/>
      <c r="I16" s="65"/>
      <c r="J16" s="66"/>
      <c r="K16" s="65"/>
      <c r="L16" s="66"/>
      <c r="M16" s="38"/>
    </row>
    <row r="17" spans="1:13" x14ac:dyDescent="0.2">
      <c r="A17" s="58">
        <v>1</v>
      </c>
      <c r="B17" s="37">
        <v>211742.11733223702</v>
      </c>
      <c r="C17" s="38">
        <f t="shared" ref="C17:C22" si="5">B17/B$7*100</f>
        <v>17.406139589119356</v>
      </c>
      <c r="D17" s="37">
        <v>2969.5631412397943</v>
      </c>
      <c r="E17" s="38">
        <v>1.4024433016225859</v>
      </c>
      <c r="F17" s="37">
        <f t="shared" si="3"/>
        <v>208772.55419099747</v>
      </c>
      <c r="G17" s="38">
        <f t="shared" si="4"/>
        <v>98.597556698377531</v>
      </c>
      <c r="I17" s="37">
        <v>199389.36086252859</v>
      </c>
      <c r="J17" s="38">
        <v>94.166131601335522</v>
      </c>
      <c r="K17" s="37">
        <v>9383.1933284688803</v>
      </c>
      <c r="L17" s="38">
        <v>4.4314250970420046</v>
      </c>
      <c r="M17" s="38"/>
    </row>
    <row r="18" spans="1:13" x14ac:dyDescent="0.2">
      <c r="A18" s="58">
        <v>2</v>
      </c>
      <c r="B18" s="37">
        <v>202132.31268642997</v>
      </c>
      <c r="C18" s="38">
        <f t="shared" si="5"/>
        <v>16.616171097274023</v>
      </c>
      <c r="D18" s="37">
        <v>1908.7008444179</v>
      </c>
      <c r="E18" s="38">
        <v>0.94428289027637458</v>
      </c>
      <c r="F18" s="37">
        <f t="shared" si="3"/>
        <v>200223.61184201232</v>
      </c>
      <c r="G18" s="38">
        <f t="shared" si="4"/>
        <v>99.055717109723744</v>
      </c>
      <c r="I18" s="37">
        <v>187489.1464694594</v>
      </c>
      <c r="J18" s="38">
        <v>92.755652957037768</v>
      </c>
      <c r="K18" s="37">
        <v>12734.465372552912</v>
      </c>
      <c r="L18" s="38">
        <v>6.3000641526859802</v>
      </c>
      <c r="M18" s="38"/>
    </row>
    <row r="19" spans="1:13" x14ac:dyDescent="0.2">
      <c r="A19" s="58">
        <v>3</v>
      </c>
      <c r="B19" s="37">
        <v>209066.22172525147</v>
      </c>
      <c r="C19" s="38">
        <f t="shared" si="5"/>
        <v>17.186169121987309</v>
      </c>
      <c r="D19" s="37">
        <v>1077.4924121713952</v>
      </c>
      <c r="E19" s="38">
        <v>0.51538330930732723</v>
      </c>
      <c r="F19" s="37">
        <f t="shared" si="3"/>
        <v>207988.72931308032</v>
      </c>
      <c r="G19" s="38">
        <f t="shared" si="4"/>
        <v>99.484616690692789</v>
      </c>
      <c r="I19" s="37">
        <v>194799.30787737187</v>
      </c>
      <c r="J19" s="38">
        <v>93.175887654090417</v>
      </c>
      <c r="K19" s="37">
        <v>13189.421435708455</v>
      </c>
      <c r="L19" s="38">
        <v>6.3087290366023812</v>
      </c>
      <c r="M19" s="38"/>
    </row>
    <row r="20" spans="1:13" x14ac:dyDescent="0.2">
      <c r="A20" s="58">
        <v>4</v>
      </c>
      <c r="B20" s="37">
        <v>215913.93888282665</v>
      </c>
      <c r="C20" s="38">
        <f t="shared" si="5"/>
        <v>17.749081792424718</v>
      </c>
      <c r="D20" s="37">
        <v>5288.1420605881449</v>
      </c>
      <c r="E20" s="38">
        <v>2.4491897503004392</v>
      </c>
      <c r="F20" s="37">
        <f t="shared" si="3"/>
        <v>210625.79682223866</v>
      </c>
      <c r="G20" s="38">
        <f t="shared" si="4"/>
        <v>97.550810249699623</v>
      </c>
      <c r="I20" s="37">
        <v>203217.24957466376</v>
      </c>
      <c r="J20" s="38">
        <v>94.119560147965615</v>
      </c>
      <c r="K20" s="37">
        <v>7408.5472475749011</v>
      </c>
      <c r="L20" s="38">
        <v>3.4312501017340118</v>
      </c>
      <c r="M20" s="38"/>
    </row>
    <row r="21" spans="1:13" x14ac:dyDescent="0.2">
      <c r="A21" s="58">
        <v>5</v>
      </c>
      <c r="B21" s="37">
        <v>202987.91433875472</v>
      </c>
      <c r="C21" s="38">
        <f t="shared" si="5"/>
        <v>16.686505341498464</v>
      </c>
      <c r="D21" s="37">
        <v>2364.5232217932657</v>
      </c>
      <c r="E21" s="38">
        <v>1.164859114640318</v>
      </c>
      <c r="F21" s="37">
        <f t="shared" si="3"/>
        <v>200623.39111696157</v>
      </c>
      <c r="G21" s="38">
        <f t="shared" si="4"/>
        <v>98.835140885359735</v>
      </c>
      <c r="I21" s="37">
        <v>194760.12652760127</v>
      </c>
      <c r="J21" s="38">
        <v>95.946661239435869</v>
      </c>
      <c r="K21" s="37">
        <v>5863.2645893603121</v>
      </c>
      <c r="L21" s="38">
        <v>2.8884796459238706</v>
      </c>
      <c r="M21" s="38"/>
    </row>
    <row r="22" spans="1:13" x14ac:dyDescent="0.2">
      <c r="A22" s="58">
        <v>6</v>
      </c>
      <c r="B22" s="37">
        <v>174636.98060978789</v>
      </c>
      <c r="C22" s="38">
        <f t="shared" si="5"/>
        <v>14.355933057695491</v>
      </c>
      <c r="D22" s="37">
        <v>1675.5205615122868</v>
      </c>
      <c r="E22" s="38">
        <v>0.95943056027526086</v>
      </c>
      <c r="F22" s="37">
        <f t="shared" si="3"/>
        <v>172961.46004827562</v>
      </c>
      <c r="G22" s="38">
        <f t="shared" si="4"/>
        <v>99.040569439724749</v>
      </c>
      <c r="I22" s="37">
        <v>166664.97530772278</v>
      </c>
      <c r="J22" s="38">
        <v>95.435098984058868</v>
      </c>
      <c r="K22" s="37">
        <v>6296.4847405528535</v>
      </c>
      <c r="L22" s="38">
        <v>3.6054704556658796</v>
      </c>
      <c r="M22" s="38"/>
    </row>
    <row r="23" spans="1:13" x14ac:dyDescent="0.2">
      <c r="A23" s="58"/>
      <c r="B23" s="37"/>
      <c r="C23" s="38"/>
      <c r="D23" s="37"/>
      <c r="E23" s="38"/>
      <c r="F23" s="37"/>
      <c r="G23" s="38"/>
      <c r="I23" s="37"/>
      <c r="J23" s="38"/>
      <c r="K23" s="37"/>
      <c r="L23" s="38"/>
      <c r="M23" s="38"/>
    </row>
    <row r="24" spans="1:13" x14ac:dyDescent="0.2">
      <c r="A24" s="3" t="s">
        <v>46</v>
      </c>
      <c r="B24" s="65"/>
      <c r="C24" s="66"/>
      <c r="D24" s="65"/>
      <c r="E24" s="66"/>
      <c r="F24" s="65"/>
      <c r="G24" s="66"/>
      <c r="H24" s="68"/>
      <c r="I24" s="65"/>
      <c r="J24" s="66"/>
      <c r="K24" s="65"/>
      <c r="L24" s="66"/>
      <c r="M24" s="38"/>
    </row>
    <row r="25" spans="1:13" x14ac:dyDescent="0.2">
      <c r="A25" s="58">
        <v>1</v>
      </c>
      <c r="B25" s="37">
        <v>347976.78927948541</v>
      </c>
      <c r="C25" s="38">
        <f t="shared" ref="C25:C30" si="6">B25/B$7*100</f>
        <v>28.605232838342587</v>
      </c>
      <c r="D25" s="37">
        <v>6405.4408406716548</v>
      </c>
      <c r="E25" s="38">
        <v>1.8407666942196483</v>
      </c>
      <c r="F25" s="37">
        <f t="shared" si="3"/>
        <v>341571.34843881184</v>
      </c>
      <c r="G25" s="38">
        <f t="shared" si="4"/>
        <v>98.159233305779807</v>
      </c>
      <c r="I25" s="37">
        <v>314511.76238273579</v>
      </c>
      <c r="J25" s="38">
        <v>90.382971529209826</v>
      </c>
      <c r="K25" s="37">
        <v>27059.586056076052</v>
      </c>
      <c r="L25" s="38">
        <v>7.7762617765699691</v>
      </c>
      <c r="M25" s="38"/>
    </row>
    <row r="26" spans="1:13" x14ac:dyDescent="0.2">
      <c r="A26" s="58">
        <v>2</v>
      </c>
      <c r="B26" s="37">
        <v>300688.16050580842</v>
      </c>
      <c r="C26" s="38">
        <f t="shared" si="6"/>
        <v>24.71789817019458</v>
      </c>
      <c r="D26" s="37">
        <v>3841.6729477645363</v>
      </c>
      <c r="E26" s="38">
        <v>1.277626941247767</v>
      </c>
      <c r="F26" s="37">
        <f t="shared" si="3"/>
        <v>296846.48755804281</v>
      </c>
      <c r="G26" s="38">
        <f t="shared" si="4"/>
        <v>98.722373058751884</v>
      </c>
      <c r="I26" s="37">
        <v>283517.83723531617</v>
      </c>
      <c r="J26" s="38">
        <v>94.28965768335911</v>
      </c>
      <c r="K26" s="37">
        <v>13328.650322726617</v>
      </c>
      <c r="L26" s="38">
        <v>4.4327153753927551</v>
      </c>
      <c r="M26" s="38"/>
    </row>
    <row r="27" spans="1:13" x14ac:dyDescent="0.2">
      <c r="A27" s="58">
        <v>3</v>
      </c>
      <c r="B27" s="37">
        <v>276173.14093854296</v>
      </c>
      <c r="C27" s="38">
        <f t="shared" si="6"/>
        <v>22.702655015011256</v>
      </c>
      <c r="D27" s="37">
        <v>1970.8152770466752</v>
      </c>
      <c r="E27" s="38">
        <v>0.71361583908887161</v>
      </c>
      <c r="F27" s="37">
        <f t="shared" si="3"/>
        <v>274202.32566149568</v>
      </c>
      <c r="G27" s="38">
        <f t="shared" si="4"/>
        <v>99.286384160910913</v>
      </c>
      <c r="I27" s="37">
        <v>266370.24419995968</v>
      </c>
      <c r="J27" s="38">
        <v>96.450452529428006</v>
      </c>
      <c r="K27" s="37">
        <v>7832.081461535975</v>
      </c>
      <c r="L27" s="38">
        <v>2.8359316314828948</v>
      </c>
      <c r="M27" s="38"/>
    </row>
    <row r="28" spans="1:13" x14ac:dyDescent="0.2">
      <c r="A28" s="58">
        <v>4</v>
      </c>
      <c r="B28" s="37">
        <v>183286.29675718755</v>
      </c>
      <c r="C28" s="38">
        <f t="shared" si="6"/>
        <v>15.066945142154047</v>
      </c>
      <c r="D28" s="37">
        <v>383.39613820467741</v>
      </c>
      <c r="E28" s="38">
        <v>0.20917883387244693</v>
      </c>
      <c r="F28" s="37">
        <f t="shared" si="3"/>
        <v>182902.900618983</v>
      </c>
      <c r="G28" s="38">
        <f t="shared" si="4"/>
        <v>99.790821166127614</v>
      </c>
      <c r="I28" s="37">
        <v>177279.59992862924</v>
      </c>
      <c r="J28" s="38">
        <v>96.722779097601702</v>
      </c>
      <c r="K28" s="37">
        <v>5623.3006903537716</v>
      </c>
      <c r="L28" s="38">
        <v>3.0680420685259193</v>
      </c>
      <c r="M28" s="38"/>
    </row>
    <row r="29" spans="1:13" x14ac:dyDescent="0.2">
      <c r="A29" s="58">
        <v>5</v>
      </c>
      <c r="B29" s="37">
        <v>97271.817231550347</v>
      </c>
      <c r="C29" s="38">
        <f t="shared" si="6"/>
        <v>7.9961740732149469</v>
      </c>
      <c r="D29" s="37">
        <v>2682.6170380352441</v>
      </c>
      <c r="E29" s="38">
        <v>2.7578564011500042</v>
      </c>
      <c r="F29" s="37">
        <f t="shared" si="3"/>
        <v>94589.200193515106</v>
      </c>
      <c r="G29" s="38">
        <f t="shared" si="4"/>
        <v>97.242143598849992</v>
      </c>
      <c r="I29" s="37">
        <v>93557.442009989201</v>
      </c>
      <c r="J29" s="38">
        <v>96.181447692378072</v>
      </c>
      <c r="K29" s="37">
        <v>1031.7581835258989</v>
      </c>
      <c r="L29" s="38">
        <v>1.0606959064719166</v>
      </c>
      <c r="M29" s="38"/>
    </row>
    <row r="30" spans="1:13" x14ac:dyDescent="0.2">
      <c r="A30" s="58" t="s">
        <v>47</v>
      </c>
      <c r="B30" s="37">
        <v>11083.280862722731</v>
      </c>
      <c r="C30" s="38">
        <f t="shared" si="6"/>
        <v>0.91109476108273568</v>
      </c>
      <c r="D30" s="37">
        <v>0</v>
      </c>
      <c r="E30" s="38">
        <v>0</v>
      </c>
      <c r="F30" s="37">
        <f t="shared" si="3"/>
        <v>11083.280862722731</v>
      </c>
      <c r="G30" s="38">
        <f t="shared" si="4"/>
        <v>100</v>
      </c>
      <c r="I30" s="37">
        <v>11083.280862722731</v>
      </c>
      <c r="J30" s="38">
        <v>100</v>
      </c>
      <c r="K30" s="37">
        <v>0</v>
      </c>
      <c r="L30" s="38">
        <v>0</v>
      </c>
      <c r="M30" s="38"/>
    </row>
    <row r="31" spans="1:13" x14ac:dyDescent="0.2">
      <c r="A31" s="9"/>
      <c r="B31" s="37"/>
      <c r="C31" s="38"/>
      <c r="D31" s="37"/>
      <c r="E31" s="38"/>
      <c r="F31" s="37"/>
      <c r="G31" s="38"/>
      <c r="I31" s="37"/>
      <c r="J31" s="38"/>
      <c r="K31" s="37"/>
      <c r="L31" s="38"/>
      <c r="M31" s="38"/>
    </row>
    <row r="32" spans="1:13" x14ac:dyDescent="0.2">
      <c r="A32" s="3" t="s">
        <v>48</v>
      </c>
      <c r="B32" s="65"/>
      <c r="C32" s="66"/>
      <c r="D32" s="65"/>
      <c r="E32" s="66"/>
      <c r="F32" s="65"/>
      <c r="G32" s="66"/>
      <c r="H32" s="68"/>
      <c r="I32" s="65"/>
      <c r="J32" s="66"/>
      <c r="K32" s="65"/>
      <c r="L32" s="66"/>
      <c r="M32" s="38"/>
    </row>
    <row r="33" spans="1:13" x14ac:dyDescent="0.2">
      <c r="A33" s="58" t="s">
        <v>49</v>
      </c>
      <c r="B33" s="37">
        <v>204518.40213719214</v>
      </c>
      <c r="C33" s="38">
        <f>B33/B$7*100</f>
        <v>16.812318215170858</v>
      </c>
      <c r="D33" s="37">
        <v>3726.9813314737858</v>
      </c>
      <c r="E33" s="38">
        <v>1.8223207753078889</v>
      </c>
      <c r="F33" s="37">
        <f t="shared" si="3"/>
        <v>200791.42080571881</v>
      </c>
      <c r="G33" s="38">
        <f t="shared" si="4"/>
        <v>98.177679224692341</v>
      </c>
      <c r="I33" s="37">
        <v>183051.9399889402</v>
      </c>
      <c r="J33" s="38">
        <v>89.503896997077007</v>
      </c>
      <c r="K33" s="37">
        <v>17739.480816778596</v>
      </c>
      <c r="L33" s="38">
        <v>8.673782227615316</v>
      </c>
      <c r="M33" s="38"/>
    </row>
    <row r="34" spans="1:13" x14ac:dyDescent="0.2">
      <c r="A34" s="58" t="s">
        <v>50</v>
      </c>
      <c r="B34" s="37">
        <v>765890.1567136629</v>
      </c>
      <c r="C34" s="38">
        <f>B34/B$7*100</f>
        <v>62.959562063758057</v>
      </c>
      <c r="D34" s="37">
        <v>11033.064015261058</v>
      </c>
      <c r="E34" s="38">
        <v>1.4405543560714411</v>
      </c>
      <c r="F34" s="37">
        <f t="shared" si="3"/>
        <v>754857.09269840515</v>
      </c>
      <c r="G34" s="38">
        <f t="shared" si="4"/>
        <v>98.559445643928996</v>
      </c>
      <c r="I34" s="37">
        <v>723639.95418269408</v>
      </c>
      <c r="J34" s="38">
        <v>94.483516707897238</v>
      </c>
      <c r="K34" s="37">
        <v>31217.138515711016</v>
      </c>
      <c r="L34" s="38">
        <v>4.0759289360317386</v>
      </c>
      <c r="M34" s="38"/>
    </row>
    <row r="35" spans="1:13" x14ac:dyDescent="0.2">
      <c r="A35" s="58" t="s">
        <v>51</v>
      </c>
      <c r="B35" s="37">
        <v>197262.80897587654</v>
      </c>
      <c r="C35" s="38">
        <f>B35/B$7*100</f>
        <v>16.215876331246747</v>
      </c>
      <c r="D35" s="37">
        <v>523.89689498794462</v>
      </c>
      <c r="E35" s="38">
        <v>0.26558320735056168</v>
      </c>
      <c r="F35" s="37">
        <f t="shared" si="3"/>
        <v>196738.91208088875</v>
      </c>
      <c r="G35" s="38">
        <f t="shared" si="4"/>
        <v>99.734416792649512</v>
      </c>
      <c r="I35" s="37">
        <v>191743.71962387839</v>
      </c>
      <c r="J35" s="38">
        <v>97.202164269762022</v>
      </c>
      <c r="K35" s="37">
        <v>4995.192457010362</v>
      </c>
      <c r="L35" s="38">
        <v>2.532252522887489</v>
      </c>
      <c r="M35" s="38"/>
    </row>
    <row r="36" spans="1:13" x14ac:dyDescent="0.2">
      <c r="A36" s="10" t="s">
        <v>52</v>
      </c>
      <c r="B36" s="37">
        <v>43144.251277495496</v>
      </c>
      <c r="C36" s="38">
        <f>B36/B$7*100</f>
        <v>3.5466484876308284</v>
      </c>
      <c r="D36" s="37">
        <v>0</v>
      </c>
      <c r="E36" s="38">
        <v>0</v>
      </c>
      <c r="F36" s="37">
        <f t="shared" si="3"/>
        <v>43144.251277495496</v>
      </c>
      <c r="G36" s="38">
        <f t="shared" si="4"/>
        <v>100</v>
      </c>
      <c r="I36" s="37">
        <v>43144.251277495496</v>
      </c>
      <c r="J36" s="38">
        <v>100</v>
      </c>
      <c r="K36" s="37">
        <v>0</v>
      </c>
      <c r="L36" s="38">
        <v>0</v>
      </c>
      <c r="M36" s="38"/>
    </row>
    <row r="37" spans="1:13" x14ac:dyDescent="0.2">
      <c r="A37" s="10" t="s">
        <v>53</v>
      </c>
      <c r="B37" s="37">
        <v>5663.8664710521898</v>
      </c>
      <c r="C37" s="38">
        <f>B37/B$7*100</f>
        <v>0.46559490219217659</v>
      </c>
      <c r="D37" s="37">
        <v>0</v>
      </c>
      <c r="E37" s="38">
        <v>0</v>
      </c>
      <c r="F37" s="37">
        <f t="shared" si="3"/>
        <v>5663.8664710521898</v>
      </c>
      <c r="G37" s="38">
        <f t="shared" si="4"/>
        <v>100</v>
      </c>
      <c r="I37" s="37">
        <v>4740.3015463338506</v>
      </c>
      <c r="J37" s="38">
        <v>83.693737671277304</v>
      </c>
      <c r="K37" s="37">
        <v>923.56492471833883</v>
      </c>
      <c r="L37" s="38">
        <v>16.306262328722696</v>
      </c>
      <c r="M37" s="38"/>
    </row>
    <row r="38" spans="1:13" x14ac:dyDescent="0.2">
      <c r="A38" s="12"/>
      <c r="B38" s="39"/>
      <c r="C38" s="39"/>
      <c r="D38" s="39"/>
      <c r="E38" s="39"/>
      <c r="F38" s="39"/>
      <c r="G38" s="39"/>
      <c r="H38" s="39"/>
      <c r="I38" s="31"/>
      <c r="J38" s="31"/>
      <c r="K38" s="31"/>
      <c r="L38" s="31"/>
    </row>
    <row r="39" spans="1:13" x14ac:dyDescent="0.2">
      <c r="A39" s="32" t="str">
        <f>Cuadro01!A40</f>
        <v>Fuente: Instituto Nacional de Estadística (INE). Encuesta Permanente de Hogares de Propósitos Múltiples, LXI 2018.</v>
      </c>
    </row>
    <row r="40" spans="1:13" x14ac:dyDescent="0.2">
      <c r="A40" s="33" t="s">
        <v>54</v>
      </c>
    </row>
    <row r="41" spans="1:13" x14ac:dyDescent="0.2">
      <c r="A41" s="33" t="s">
        <v>61</v>
      </c>
    </row>
  </sheetData>
  <mergeCells count="9">
    <mergeCell ref="A1:L1"/>
    <mergeCell ref="A3:A5"/>
    <mergeCell ref="B3:G3"/>
    <mergeCell ref="I3:L3"/>
    <mergeCell ref="B4:C4"/>
    <mergeCell ref="D4:E4"/>
    <mergeCell ref="F4:G4"/>
    <mergeCell ref="I4:J4"/>
    <mergeCell ref="K4:L4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ignoredErrors>
    <ignoredError sqref="E7:L10 C10 F11:H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Caratula</vt:lpstr>
      <vt:lpstr>Cuadro01</vt:lpstr>
      <vt:lpstr>Cuadro02</vt:lpstr>
      <vt:lpstr>Cuadro02a</vt:lpstr>
      <vt:lpstr>Cuadro03</vt:lpstr>
      <vt:lpstr>Cuadro04</vt:lpstr>
      <vt:lpstr>Cuadro05</vt:lpstr>
      <vt:lpstr>Caratula!Área_de_impresión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</dc:creator>
  <cp:lastModifiedBy>ine</cp:lastModifiedBy>
  <cp:lastPrinted>2011-12-08T18:35:15Z</cp:lastPrinted>
  <dcterms:created xsi:type="dcterms:W3CDTF">2006-11-13T16:32:12Z</dcterms:created>
  <dcterms:modified xsi:type="dcterms:W3CDTF">2018-11-15T16:15:23Z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