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350" yWindow="870" windowWidth="14775" windowHeight="8775" tabRatio="592"/>
  </bookViews>
  <sheets>
    <sheet name="Portada" sheetId="9" r:id="rId1"/>
    <sheet name="C01" sheetId="21" r:id="rId2"/>
    <sheet name="C02" sheetId="24" r:id="rId3"/>
    <sheet name="C03" sheetId="15" r:id="rId4"/>
    <sheet name="C04" sheetId="16" r:id="rId5"/>
    <sheet name="C05" sheetId="25" r:id="rId6"/>
    <sheet name="C06" sheetId="26" r:id="rId7"/>
    <sheet name="C07" sheetId="27" r:id="rId8"/>
    <sheet name="C08" sheetId="28" r:id="rId9"/>
  </sheets>
  <externalReferences>
    <externalReference r:id="rId10"/>
    <externalReference r:id="rId11"/>
  </externalReferences>
  <calcPr calcId="124519"/>
</workbook>
</file>

<file path=xl/calcChain.xml><?xml version="1.0" encoding="utf-8"?>
<calcChain xmlns="http://schemas.openxmlformats.org/spreadsheetml/2006/main">
  <c r="A42" i="21"/>
  <c r="S37" s="1"/>
  <c r="B47" i="28"/>
  <c r="D47"/>
  <c r="E47"/>
  <c r="F47"/>
  <c r="G47"/>
  <c r="H47"/>
  <c r="I47"/>
  <c r="L9" i="26"/>
  <c r="J9"/>
  <c r="H9"/>
  <c r="F9"/>
  <c r="B9"/>
  <c r="N9" i="24"/>
  <c r="L9"/>
  <c r="J9"/>
  <c r="H9"/>
  <c r="F9"/>
  <c r="B9"/>
  <c r="C47" i="28" l="1"/>
  <c r="D9" i="26"/>
  <c r="D9" i="24"/>
  <c r="A91" i="16" l="1"/>
  <c r="A43" i="25"/>
  <c r="A92" i="28" s="1"/>
  <c r="A42" i="25"/>
  <c r="A53" i="26" s="1"/>
  <c r="A89" i="16"/>
  <c r="A90"/>
  <c r="A51"/>
  <c r="A52"/>
  <c r="A52" i="15"/>
  <c r="A91" s="1"/>
  <c r="A95" i="24"/>
  <c r="A52"/>
  <c r="I89" i="28"/>
  <c r="H89"/>
  <c r="G89"/>
  <c r="F89"/>
  <c r="E89"/>
  <c r="D89"/>
  <c r="B89"/>
  <c r="I88"/>
  <c r="H88"/>
  <c r="G88"/>
  <c r="F88"/>
  <c r="E88"/>
  <c r="D88"/>
  <c r="B88"/>
  <c r="I87"/>
  <c r="H87"/>
  <c r="G87"/>
  <c r="F87"/>
  <c r="E87"/>
  <c r="D87"/>
  <c r="B87"/>
  <c r="I86"/>
  <c r="H86"/>
  <c r="G86"/>
  <c r="F86"/>
  <c r="E86"/>
  <c r="D86"/>
  <c r="B86"/>
  <c r="I85"/>
  <c r="H85"/>
  <c r="G85"/>
  <c r="F85"/>
  <c r="E85"/>
  <c r="D85"/>
  <c r="B85"/>
  <c r="I84"/>
  <c r="H84"/>
  <c r="G84"/>
  <c r="F84"/>
  <c r="E84"/>
  <c r="D84"/>
  <c r="B84"/>
  <c r="I83"/>
  <c r="H83"/>
  <c r="G83"/>
  <c r="F83"/>
  <c r="E83"/>
  <c r="D83"/>
  <c r="B83"/>
  <c r="I82"/>
  <c r="H82"/>
  <c r="G82"/>
  <c r="F82"/>
  <c r="E82"/>
  <c r="D82"/>
  <c r="B82"/>
  <c r="I81"/>
  <c r="H81"/>
  <c r="G81"/>
  <c r="F81"/>
  <c r="E81"/>
  <c r="D81"/>
  <c r="B81"/>
  <c r="I80"/>
  <c r="H80"/>
  <c r="G80"/>
  <c r="F80"/>
  <c r="E80"/>
  <c r="D80"/>
  <c r="B80"/>
  <c r="I79"/>
  <c r="H79"/>
  <c r="G79"/>
  <c r="F79"/>
  <c r="E79"/>
  <c r="D79"/>
  <c r="B79"/>
  <c r="I76"/>
  <c r="H76"/>
  <c r="G76"/>
  <c r="F76"/>
  <c r="E76"/>
  <c r="D76"/>
  <c r="B76"/>
  <c r="I75"/>
  <c r="H75"/>
  <c r="G75"/>
  <c r="F75"/>
  <c r="E75"/>
  <c r="D75"/>
  <c r="B75"/>
  <c r="I74"/>
  <c r="H74"/>
  <c r="G74"/>
  <c r="F74"/>
  <c r="E74"/>
  <c r="D74"/>
  <c r="B74"/>
  <c r="I73"/>
  <c r="H73"/>
  <c r="G73"/>
  <c r="F73"/>
  <c r="E73"/>
  <c r="D73"/>
  <c r="B73"/>
  <c r="I72"/>
  <c r="H72"/>
  <c r="G72"/>
  <c r="F72"/>
  <c r="E72"/>
  <c r="D72"/>
  <c r="B72"/>
  <c r="I71"/>
  <c r="H71"/>
  <c r="G71"/>
  <c r="F71"/>
  <c r="E71"/>
  <c r="D71"/>
  <c r="B71"/>
  <c r="I70"/>
  <c r="H70"/>
  <c r="G70"/>
  <c r="F70"/>
  <c r="E70"/>
  <c r="D70"/>
  <c r="B70"/>
  <c r="I69"/>
  <c r="H69"/>
  <c r="G69"/>
  <c r="F69"/>
  <c r="E69"/>
  <c r="D69"/>
  <c r="B69"/>
  <c r="I68"/>
  <c r="H68"/>
  <c r="G68"/>
  <c r="F68"/>
  <c r="E68"/>
  <c r="D68"/>
  <c r="B68"/>
  <c r="I67"/>
  <c r="H67"/>
  <c r="G67"/>
  <c r="F67"/>
  <c r="E67"/>
  <c r="D67"/>
  <c r="B67"/>
  <c r="I66"/>
  <c r="H66"/>
  <c r="I50"/>
  <c r="H50"/>
  <c r="G50"/>
  <c r="F50"/>
  <c r="E50"/>
  <c r="D50"/>
  <c r="B50"/>
  <c r="I49"/>
  <c r="H49"/>
  <c r="G49"/>
  <c r="F49"/>
  <c r="E49"/>
  <c r="D49"/>
  <c r="B49"/>
  <c r="I48"/>
  <c r="H48"/>
  <c r="G48"/>
  <c r="F48"/>
  <c r="E48"/>
  <c r="D48"/>
  <c r="B48"/>
  <c r="I44"/>
  <c r="H44"/>
  <c r="G44"/>
  <c r="F44"/>
  <c r="E44"/>
  <c r="D44"/>
  <c r="B44"/>
  <c r="I43"/>
  <c r="H43"/>
  <c r="G43"/>
  <c r="F43"/>
  <c r="E43"/>
  <c r="D43"/>
  <c r="B43"/>
  <c r="I42"/>
  <c r="H42"/>
  <c r="G42"/>
  <c r="F42"/>
  <c r="E42"/>
  <c r="D42"/>
  <c r="B42"/>
  <c r="I41"/>
  <c r="H41"/>
  <c r="G41"/>
  <c r="F41"/>
  <c r="E41"/>
  <c r="D41"/>
  <c r="B41"/>
  <c r="I40"/>
  <c r="H40"/>
  <c r="G40"/>
  <c r="F40"/>
  <c r="E40"/>
  <c r="D40"/>
  <c r="B40"/>
  <c r="I39"/>
  <c r="H39"/>
  <c r="G39"/>
  <c r="F39"/>
  <c r="E39"/>
  <c r="D39"/>
  <c r="B39"/>
  <c r="I38"/>
  <c r="H38"/>
  <c r="G38"/>
  <c r="F38"/>
  <c r="E38"/>
  <c r="D38"/>
  <c r="B38"/>
  <c r="I36"/>
  <c r="H36"/>
  <c r="G36"/>
  <c r="F36"/>
  <c r="E36"/>
  <c r="D36"/>
  <c r="B36"/>
  <c r="I33"/>
  <c r="H33"/>
  <c r="G33"/>
  <c r="F33"/>
  <c r="E33"/>
  <c r="D33"/>
  <c r="B33"/>
  <c r="I32"/>
  <c r="H32"/>
  <c r="G32"/>
  <c r="F32"/>
  <c r="E32"/>
  <c r="D32"/>
  <c r="B32"/>
  <c r="I31"/>
  <c r="H31"/>
  <c r="G31"/>
  <c r="F31"/>
  <c r="E31"/>
  <c r="D31"/>
  <c r="B31"/>
  <c r="I30"/>
  <c r="H30"/>
  <c r="G30"/>
  <c r="F30"/>
  <c r="E30"/>
  <c r="D30"/>
  <c r="B30"/>
  <c r="I29"/>
  <c r="H29"/>
  <c r="G29"/>
  <c r="F29"/>
  <c r="E29"/>
  <c r="D29"/>
  <c r="B29"/>
  <c r="I28"/>
  <c r="H28"/>
  <c r="G28"/>
  <c r="F28"/>
  <c r="E28"/>
  <c r="D28"/>
  <c r="B28"/>
  <c r="I27"/>
  <c r="H27"/>
  <c r="G27"/>
  <c r="F27"/>
  <c r="E27"/>
  <c r="D27"/>
  <c r="B27"/>
  <c r="I26"/>
  <c r="H26"/>
  <c r="G26"/>
  <c r="F26"/>
  <c r="E26"/>
  <c r="D26"/>
  <c r="B26"/>
  <c r="I25"/>
  <c r="H25"/>
  <c r="G25"/>
  <c r="F25"/>
  <c r="E25"/>
  <c r="D25"/>
  <c r="B25"/>
  <c r="I22"/>
  <c r="H22"/>
  <c r="G22"/>
  <c r="F22"/>
  <c r="E22"/>
  <c r="D22"/>
  <c r="B22"/>
  <c r="I21"/>
  <c r="H21"/>
  <c r="G21"/>
  <c r="F21"/>
  <c r="E21"/>
  <c r="D21"/>
  <c r="B21"/>
  <c r="I20"/>
  <c r="H20"/>
  <c r="G20"/>
  <c r="F20"/>
  <c r="E20"/>
  <c r="D20"/>
  <c r="B20"/>
  <c r="I19"/>
  <c r="H19"/>
  <c r="G19"/>
  <c r="F19"/>
  <c r="E19"/>
  <c r="D19"/>
  <c r="B19"/>
  <c r="I18"/>
  <c r="H18"/>
  <c r="G18"/>
  <c r="F18"/>
  <c r="E18"/>
  <c r="D18"/>
  <c r="B18"/>
  <c r="I15"/>
  <c r="H15"/>
  <c r="G15"/>
  <c r="F15"/>
  <c r="E15"/>
  <c r="D15"/>
  <c r="B15"/>
  <c r="I14"/>
  <c r="H14"/>
  <c r="G14"/>
  <c r="F14"/>
  <c r="E14"/>
  <c r="D14"/>
  <c r="B14"/>
  <c r="I13"/>
  <c r="H13"/>
  <c r="G13"/>
  <c r="F13"/>
  <c r="E13"/>
  <c r="D13"/>
  <c r="B13"/>
  <c r="I12"/>
  <c r="H12"/>
  <c r="G12"/>
  <c r="F12"/>
  <c r="E12"/>
  <c r="D12"/>
  <c r="B12"/>
  <c r="I10"/>
  <c r="H10"/>
  <c r="I8"/>
  <c r="I64" s="1"/>
  <c r="H8"/>
  <c r="H64" s="1"/>
  <c r="G8"/>
  <c r="G64" s="1"/>
  <c r="F8"/>
  <c r="F64" s="1"/>
  <c r="E8"/>
  <c r="E64" s="1"/>
  <c r="D8"/>
  <c r="B8"/>
  <c r="B64" s="1"/>
  <c r="G91" i="27"/>
  <c r="F91"/>
  <c r="E91"/>
  <c r="D91"/>
  <c r="B91"/>
  <c r="G90"/>
  <c r="F90"/>
  <c r="E90"/>
  <c r="D90"/>
  <c r="B90"/>
  <c r="G89"/>
  <c r="F89"/>
  <c r="E89"/>
  <c r="D89"/>
  <c r="B89"/>
  <c r="G88"/>
  <c r="F88"/>
  <c r="E88"/>
  <c r="D88"/>
  <c r="B88"/>
  <c r="G87"/>
  <c r="F87"/>
  <c r="E87"/>
  <c r="D87"/>
  <c r="B87"/>
  <c r="G86"/>
  <c r="F86"/>
  <c r="E86"/>
  <c r="D86"/>
  <c r="B86"/>
  <c r="G85"/>
  <c r="F85"/>
  <c r="E85"/>
  <c r="D85"/>
  <c r="B85"/>
  <c r="G84"/>
  <c r="F84"/>
  <c r="E84"/>
  <c r="D84"/>
  <c r="B84"/>
  <c r="G83"/>
  <c r="F83"/>
  <c r="E83"/>
  <c r="D83"/>
  <c r="B83"/>
  <c r="G82"/>
  <c r="F82"/>
  <c r="E82"/>
  <c r="D82"/>
  <c r="B82"/>
  <c r="G81"/>
  <c r="F81"/>
  <c r="E81"/>
  <c r="D81"/>
  <c r="B81"/>
  <c r="G78"/>
  <c r="F78"/>
  <c r="E78"/>
  <c r="D78"/>
  <c r="B78"/>
  <c r="G77"/>
  <c r="F77"/>
  <c r="E77"/>
  <c r="D77"/>
  <c r="B77"/>
  <c r="G76"/>
  <c r="F76"/>
  <c r="E76"/>
  <c r="D76"/>
  <c r="B76"/>
  <c r="G75"/>
  <c r="F75"/>
  <c r="E75"/>
  <c r="D75"/>
  <c r="B75"/>
  <c r="G74"/>
  <c r="F74"/>
  <c r="E74"/>
  <c r="D74"/>
  <c r="B74"/>
  <c r="G73"/>
  <c r="F73"/>
  <c r="E73"/>
  <c r="D73"/>
  <c r="B73"/>
  <c r="G72"/>
  <c r="F72"/>
  <c r="E72"/>
  <c r="D72"/>
  <c r="B72"/>
  <c r="G71"/>
  <c r="F71"/>
  <c r="E71"/>
  <c r="D71"/>
  <c r="B71"/>
  <c r="G70"/>
  <c r="F70"/>
  <c r="E70"/>
  <c r="D70"/>
  <c r="B70"/>
  <c r="G69"/>
  <c r="F69"/>
  <c r="E69"/>
  <c r="D69"/>
  <c r="B69"/>
  <c r="G68"/>
  <c r="F68"/>
  <c r="E68"/>
  <c r="D68"/>
  <c r="B68"/>
  <c r="G51"/>
  <c r="F51"/>
  <c r="E51"/>
  <c r="D51"/>
  <c r="B51"/>
  <c r="G50"/>
  <c r="F50"/>
  <c r="E50"/>
  <c r="D50"/>
  <c r="B50"/>
  <c r="G49"/>
  <c r="F49"/>
  <c r="E49"/>
  <c r="D49"/>
  <c r="B49"/>
  <c r="G48"/>
  <c r="F48"/>
  <c r="E48"/>
  <c r="D48"/>
  <c r="B48"/>
  <c r="G45"/>
  <c r="F45"/>
  <c r="E45"/>
  <c r="D45"/>
  <c r="B45"/>
  <c r="G44"/>
  <c r="F44"/>
  <c r="E44"/>
  <c r="D44"/>
  <c r="B44"/>
  <c r="G43"/>
  <c r="F43"/>
  <c r="E43"/>
  <c r="D43"/>
  <c r="B43"/>
  <c r="G42"/>
  <c r="F42"/>
  <c r="E42"/>
  <c r="D42"/>
  <c r="B42"/>
  <c r="G41"/>
  <c r="F41"/>
  <c r="E41"/>
  <c r="D41"/>
  <c r="B41"/>
  <c r="G40"/>
  <c r="F40"/>
  <c r="E40"/>
  <c r="D40"/>
  <c r="B40"/>
  <c r="G39"/>
  <c r="F39"/>
  <c r="E39"/>
  <c r="D39"/>
  <c r="B39"/>
  <c r="G34"/>
  <c r="F34"/>
  <c r="E34"/>
  <c r="D34"/>
  <c r="B34"/>
  <c r="G33"/>
  <c r="F33"/>
  <c r="E33"/>
  <c r="D33"/>
  <c r="B33"/>
  <c r="G32"/>
  <c r="F32"/>
  <c r="E32"/>
  <c r="D32"/>
  <c r="B32"/>
  <c r="G31"/>
  <c r="F31"/>
  <c r="E31"/>
  <c r="D31"/>
  <c r="B31"/>
  <c r="G30"/>
  <c r="F30"/>
  <c r="E30"/>
  <c r="D30"/>
  <c r="B30"/>
  <c r="G29"/>
  <c r="F29"/>
  <c r="E29"/>
  <c r="D29"/>
  <c r="B29"/>
  <c r="G28"/>
  <c r="F28"/>
  <c r="E28"/>
  <c r="D28"/>
  <c r="B28"/>
  <c r="G27"/>
  <c r="F27"/>
  <c r="E27"/>
  <c r="D27"/>
  <c r="B27"/>
  <c r="G26"/>
  <c r="F26"/>
  <c r="E26"/>
  <c r="D26"/>
  <c r="B26"/>
  <c r="G23"/>
  <c r="F23"/>
  <c r="E23"/>
  <c r="D23"/>
  <c r="B23"/>
  <c r="G22"/>
  <c r="F22"/>
  <c r="E22"/>
  <c r="D22"/>
  <c r="B22"/>
  <c r="G21"/>
  <c r="F21"/>
  <c r="E21"/>
  <c r="D21"/>
  <c r="B21"/>
  <c r="G20"/>
  <c r="F20"/>
  <c r="E20"/>
  <c r="D20"/>
  <c r="B20"/>
  <c r="G19"/>
  <c r="F19"/>
  <c r="E19"/>
  <c r="D19"/>
  <c r="B19"/>
  <c r="G16"/>
  <c r="F16"/>
  <c r="E16"/>
  <c r="D16"/>
  <c r="B16"/>
  <c r="G15"/>
  <c r="F15"/>
  <c r="E15"/>
  <c r="D15"/>
  <c r="B15"/>
  <c r="G14"/>
  <c r="F14"/>
  <c r="E14"/>
  <c r="D14"/>
  <c r="B14"/>
  <c r="G13"/>
  <c r="F13"/>
  <c r="E13"/>
  <c r="D13"/>
  <c r="B13"/>
  <c r="G9"/>
  <c r="G65" s="1"/>
  <c r="F9"/>
  <c r="F65" s="1"/>
  <c r="E9"/>
  <c r="E65" s="1"/>
  <c r="D9"/>
  <c r="D65" s="1"/>
  <c r="B9"/>
  <c r="B65" s="1"/>
  <c r="A98" i="26"/>
  <c r="D95"/>
  <c r="B95"/>
  <c r="N94"/>
  <c r="L94"/>
  <c r="J94"/>
  <c r="H94"/>
  <c r="F94"/>
  <c r="B94"/>
  <c r="N93"/>
  <c r="L93"/>
  <c r="J93"/>
  <c r="H93"/>
  <c r="F93"/>
  <c r="B93"/>
  <c r="N92"/>
  <c r="L92"/>
  <c r="J92"/>
  <c r="H92"/>
  <c r="F92"/>
  <c r="B92"/>
  <c r="N91"/>
  <c r="L91"/>
  <c r="J91"/>
  <c r="H91"/>
  <c r="F91"/>
  <c r="B91"/>
  <c r="N90"/>
  <c r="L90"/>
  <c r="J90"/>
  <c r="H90"/>
  <c r="F90"/>
  <c r="B90"/>
  <c r="N89"/>
  <c r="L89"/>
  <c r="J89"/>
  <c r="H89"/>
  <c r="F89"/>
  <c r="B89"/>
  <c r="N88"/>
  <c r="L88"/>
  <c r="J88"/>
  <c r="H88"/>
  <c r="F88"/>
  <c r="B88"/>
  <c r="N87"/>
  <c r="L87"/>
  <c r="J87"/>
  <c r="H87"/>
  <c r="F87"/>
  <c r="B87"/>
  <c r="N86"/>
  <c r="L86"/>
  <c r="J86"/>
  <c r="H86"/>
  <c r="F86"/>
  <c r="B86"/>
  <c r="N85"/>
  <c r="L85"/>
  <c r="J85"/>
  <c r="H85"/>
  <c r="F85"/>
  <c r="B85"/>
  <c r="N84"/>
  <c r="L84"/>
  <c r="J84"/>
  <c r="H84"/>
  <c r="F84"/>
  <c r="B84"/>
  <c r="D82"/>
  <c r="N81"/>
  <c r="L81"/>
  <c r="J81"/>
  <c r="H81"/>
  <c r="F81"/>
  <c r="B81"/>
  <c r="N80"/>
  <c r="L80"/>
  <c r="J80"/>
  <c r="H80"/>
  <c r="F80"/>
  <c r="B80"/>
  <c r="N79"/>
  <c r="L79"/>
  <c r="J79"/>
  <c r="H79"/>
  <c r="F79"/>
  <c r="B79"/>
  <c r="N78"/>
  <c r="L78"/>
  <c r="J78"/>
  <c r="H78"/>
  <c r="F78"/>
  <c r="B78"/>
  <c r="N77"/>
  <c r="L77"/>
  <c r="J77"/>
  <c r="H77"/>
  <c r="F77"/>
  <c r="B77"/>
  <c r="N76"/>
  <c r="L76"/>
  <c r="J76"/>
  <c r="H76"/>
  <c r="F76"/>
  <c r="B76"/>
  <c r="N75"/>
  <c r="L75"/>
  <c r="J75"/>
  <c r="H75"/>
  <c r="F75"/>
  <c r="B75"/>
  <c r="N74"/>
  <c r="L74"/>
  <c r="J74"/>
  <c r="H74"/>
  <c r="F74"/>
  <c r="B74"/>
  <c r="N73"/>
  <c r="L73"/>
  <c r="J73"/>
  <c r="H73"/>
  <c r="F73"/>
  <c r="B73"/>
  <c r="N72"/>
  <c r="L72"/>
  <c r="J72"/>
  <c r="H72"/>
  <c r="F72"/>
  <c r="B72"/>
  <c r="N71"/>
  <c r="N68" s="1"/>
  <c r="L71"/>
  <c r="L70" s="1"/>
  <c r="J71"/>
  <c r="H71"/>
  <c r="F71"/>
  <c r="B71"/>
  <c r="D69"/>
  <c r="A54"/>
  <c r="N51"/>
  <c r="L51"/>
  <c r="J51"/>
  <c r="H51"/>
  <c r="F51"/>
  <c r="B51"/>
  <c r="N50"/>
  <c r="L50"/>
  <c r="J50"/>
  <c r="H50"/>
  <c r="F50"/>
  <c r="B50"/>
  <c r="N49"/>
  <c r="L49"/>
  <c r="J49"/>
  <c r="H49"/>
  <c r="F49"/>
  <c r="B49"/>
  <c r="N48"/>
  <c r="L48"/>
  <c r="J48"/>
  <c r="H48"/>
  <c r="F48"/>
  <c r="B48"/>
  <c r="N47"/>
  <c r="L47"/>
  <c r="J47"/>
  <c r="H47"/>
  <c r="F47"/>
  <c r="B47"/>
  <c r="D45"/>
  <c r="N44"/>
  <c r="L44"/>
  <c r="J44"/>
  <c r="H44"/>
  <c r="F44"/>
  <c r="G44" s="1"/>
  <c r="B44"/>
  <c r="N43"/>
  <c r="L43"/>
  <c r="J43"/>
  <c r="H43"/>
  <c r="F43"/>
  <c r="B43"/>
  <c r="N42"/>
  <c r="L42"/>
  <c r="J42"/>
  <c r="H42"/>
  <c r="F42"/>
  <c r="B42"/>
  <c r="N41"/>
  <c r="L41"/>
  <c r="J41"/>
  <c r="H41"/>
  <c r="F41"/>
  <c r="G41" s="1"/>
  <c r="B41"/>
  <c r="N40"/>
  <c r="L40"/>
  <c r="J40"/>
  <c r="H40"/>
  <c r="F40"/>
  <c r="G40" s="1"/>
  <c r="B40"/>
  <c r="N39"/>
  <c r="L39"/>
  <c r="J39"/>
  <c r="H39"/>
  <c r="F39"/>
  <c r="B39"/>
  <c r="N38"/>
  <c r="N37" s="1"/>
  <c r="L38"/>
  <c r="L37" s="1"/>
  <c r="J38"/>
  <c r="H38"/>
  <c r="H37" s="1"/>
  <c r="F38"/>
  <c r="F37" s="1"/>
  <c r="G37" s="1"/>
  <c r="B38"/>
  <c r="D35"/>
  <c r="N34"/>
  <c r="L34"/>
  <c r="J34"/>
  <c r="H34"/>
  <c r="F34"/>
  <c r="B34"/>
  <c r="N33"/>
  <c r="L33"/>
  <c r="J33"/>
  <c r="H33"/>
  <c r="F33"/>
  <c r="B33"/>
  <c r="N32"/>
  <c r="L32"/>
  <c r="J32"/>
  <c r="H32"/>
  <c r="F32"/>
  <c r="B32"/>
  <c r="N31"/>
  <c r="L31"/>
  <c r="J31"/>
  <c r="H31"/>
  <c r="F31"/>
  <c r="B31"/>
  <c r="N30"/>
  <c r="L30"/>
  <c r="J30"/>
  <c r="H30"/>
  <c r="F30"/>
  <c r="B30"/>
  <c r="N29"/>
  <c r="L29"/>
  <c r="J29"/>
  <c r="H29"/>
  <c r="F29"/>
  <c r="B29"/>
  <c r="N28"/>
  <c r="L28"/>
  <c r="J28"/>
  <c r="H28"/>
  <c r="F28"/>
  <c r="B28"/>
  <c r="N27"/>
  <c r="L27"/>
  <c r="J27"/>
  <c r="H27"/>
  <c r="F27"/>
  <c r="B27"/>
  <c r="N26"/>
  <c r="L26"/>
  <c r="J26"/>
  <c r="H26"/>
  <c r="F26"/>
  <c r="B26"/>
  <c r="D24"/>
  <c r="N23"/>
  <c r="L23"/>
  <c r="J23"/>
  <c r="H23"/>
  <c r="F23"/>
  <c r="B23"/>
  <c r="N22"/>
  <c r="L22"/>
  <c r="J22"/>
  <c r="H22"/>
  <c r="F22"/>
  <c r="G22" s="1"/>
  <c r="B22"/>
  <c r="N21"/>
  <c r="L21"/>
  <c r="J21"/>
  <c r="H21"/>
  <c r="F21"/>
  <c r="G21" s="1"/>
  <c r="B21"/>
  <c r="N20"/>
  <c r="L20"/>
  <c r="J20"/>
  <c r="H20"/>
  <c r="F20"/>
  <c r="G20" s="1"/>
  <c r="B20"/>
  <c r="N19"/>
  <c r="L19"/>
  <c r="J19"/>
  <c r="H19"/>
  <c r="F19"/>
  <c r="B19"/>
  <c r="D17"/>
  <c r="N16"/>
  <c r="L16"/>
  <c r="J16"/>
  <c r="H16"/>
  <c r="F16"/>
  <c r="B16"/>
  <c r="N15"/>
  <c r="L15"/>
  <c r="J15"/>
  <c r="H15"/>
  <c r="F15"/>
  <c r="B15"/>
  <c r="N14"/>
  <c r="L14"/>
  <c r="J14"/>
  <c r="H14"/>
  <c r="F14"/>
  <c r="B14"/>
  <c r="N13"/>
  <c r="L13"/>
  <c r="L12" s="1"/>
  <c r="J13"/>
  <c r="J12" s="1"/>
  <c r="H13"/>
  <c r="H12" s="1"/>
  <c r="F13"/>
  <c r="B13"/>
  <c r="B12" s="1"/>
  <c r="R40" i="25"/>
  <c r="P40"/>
  <c r="N40"/>
  <c r="M40"/>
  <c r="K40"/>
  <c r="J40"/>
  <c r="H40"/>
  <c r="G40"/>
  <c r="E40"/>
  <c r="D40"/>
  <c r="B40"/>
  <c r="R39"/>
  <c r="P39"/>
  <c r="N39"/>
  <c r="M39"/>
  <c r="K39"/>
  <c r="J39"/>
  <c r="H39"/>
  <c r="G39"/>
  <c r="E39"/>
  <c r="D39"/>
  <c r="B39"/>
  <c r="R38"/>
  <c r="P38"/>
  <c r="N38"/>
  <c r="M38"/>
  <c r="K38"/>
  <c r="J38"/>
  <c r="H38"/>
  <c r="G38"/>
  <c r="E38"/>
  <c r="D38"/>
  <c r="B38"/>
  <c r="R37"/>
  <c r="P37"/>
  <c r="N37"/>
  <c r="M37"/>
  <c r="K37"/>
  <c r="J37"/>
  <c r="H37"/>
  <c r="G37"/>
  <c r="E37"/>
  <c r="D37"/>
  <c r="B37"/>
  <c r="R36"/>
  <c r="P36"/>
  <c r="N36"/>
  <c r="M36"/>
  <c r="K36"/>
  <c r="J36"/>
  <c r="H36"/>
  <c r="G36"/>
  <c r="E36"/>
  <c r="D36"/>
  <c r="B36"/>
  <c r="S38"/>
  <c r="AD35"/>
  <c r="AB35"/>
  <c r="Z35"/>
  <c r="Y35"/>
  <c r="W35"/>
  <c r="V35"/>
  <c r="T35"/>
  <c r="AD34"/>
  <c r="AB34"/>
  <c r="Z34"/>
  <c r="Y34"/>
  <c r="W34"/>
  <c r="V34"/>
  <c r="T34"/>
  <c r="AD33"/>
  <c r="AB33"/>
  <c r="Z33"/>
  <c r="Y33"/>
  <c r="W33"/>
  <c r="V33"/>
  <c r="T33"/>
  <c r="R33"/>
  <c r="P33"/>
  <c r="N33"/>
  <c r="M33"/>
  <c r="K33"/>
  <c r="J33"/>
  <c r="H33"/>
  <c r="G33"/>
  <c r="E33"/>
  <c r="D33"/>
  <c r="B33"/>
  <c r="AD32"/>
  <c r="AB32"/>
  <c r="Z32"/>
  <c r="Y32"/>
  <c r="W32"/>
  <c r="V32"/>
  <c r="T32"/>
  <c r="R32"/>
  <c r="P32"/>
  <c r="N32"/>
  <c r="M32"/>
  <c r="K32"/>
  <c r="J32"/>
  <c r="H32"/>
  <c r="G32"/>
  <c r="E32"/>
  <c r="D32"/>
  <c r="B32"/>
  <c r="AD31"/>
  <c r="AB31"/>
  <c r="Z31"/>
  <c r="Y31"/>
  <c r="W31"/>
  <c r="V31"/>
  <c r="T31"/>
  <c r="R31"/>
  <c r="P31"/>
  <c r="N31"/>
  <c r="M31"/>
  <c r="K31"/>
  <c r="J31"/>
  <c r="H31"/>
  <c r="G31"/>
  <c r="E31"/>
  <c r="D31"/>
  <c r="B31"/>
  <c r="AD30"/>
  <c r="AB30"/>
  <c r="Z30"/>
  <c r="Y30"/>
  <c r="W30"/>
  <c r="V30"/>
  <c r="T30"/>
  <c r="R30"/>
  <c r="P30"/>
  <c r="N30"/>
  <c r="M30"/>
  <c r="K30"/>
  <c r="J30"/>
  <c r="H30"/>
  <c r="G30"/>
  <c r="E30"/>
  <c r="D30"/>
  <c r="B30"/>
  <c r="AD29"/>
  <c r="AB29"/>
  <c r="Z29"/>
  <c r="Y29"/>
  <c r="W29"/>
  <c r="V29"/>
  <c r="T29"/>
  <c r="R29"/>
  <c r="P29"/>
  <c r="N29"/>
  <c r="M29"/>
  <c r="K29"/>
  <c r="J29"/>
  <c r="H29"/>
  <c r="G29"/>
  <c r="E29"/>
  <c r="D29"/>
  <c r="B29"/>
  <c r="AD28"/>
  <c r="AB28"/>
  <c r="Z28"/>
  <c r="Y28"/>
  <c r="W28"/>
  <c r="V28"/>
  <c r="T28"/>
  <c r="R28"/>
  <c r="P28"/>
  <c r="N28"/>
  <c r="M28"/>
  <c r="K28"/>
  <c r="J28"/>
  <c r="H28"/>
  <c r="G28"/>
  <c r="E28"/>
  <c r="D28"/>
  <c r="B28"/>
  <c r="AD27"/>
  <c r="AB27"/>
  <c r="Z27"/>
  <c r="Y27"/>
  <c r="W27"/>
  <c r="V27"/>
  <c r="T27"/>
  <c r="R27"/>
  <c r="P27"/>
  <c r="N27"/>
  <c r="M27"/>
  <c r="K27"/>
  <c r="J27"/>
  <c r="H27"/>
  <c r="G27"/>
  <c r="E27"/>
  <c r="D27"/>
  <c r="B27"/>
  <c r="AD26"/>
  <c r="AB26"/>
  <c r="Z26"/>
  <c r="Y26"/>
  <c r="W26"/>
  <c r="V26"/>
  <c r="T26"/>
  <c r="R26"/>
  <c r="P26"/>
  <c r="N26"/>
  <c r="M26"/>
  <c r="K26"/>
  <c r="J26"/>
  <c r="H26"/>
  <c r="G26"/>
  <c r="E26"/>
  <c r="D26"/>
  <c r="B26"/>
  <c r="AD25"/>
  <c r="AB25"/>
  <c r="Z25"/>
  <c r="Y25"/>
  <c r="W25"/>
  <c r="V25"/>
  <c r="T25"/>
  <c r="R25"/>
  <c r="P25"/>
  <c r="N25"/>
  <c r="M25"/>
  <c r="K25"/>
  <c r="J25"/>
  <c r="H25"/>
  <c r="G25"/>
  <c r="E25"/>
  <c r="D25"/>
  <c r="B25"/>
  <c r="AD24"/>
  <c r="AB24"/>
  <c r="Z24"/>
  <c r="Y24"/>
  <c r="W24"/>
  <c r="V24"/>
  <c r="T24"/>
  <c r="R22"/>
  <c r="P22"/>
  <c r="N22"/>
  <c r="M22"/>
  <c r="K22"/>
  <c r="J22"/>
  <c r="H22"/>
  <c r="G22"/>
  <c r="E22"/>
  <c r="D22"/>
  <c r="B22"/>
  <c r="AD21"/>
  <c r="AB21"/>
  <c r="Z21"/>
  <c r="Y21"/>
  <c r="W21"/>
  <c r="V21"/>
  <c r="T21"/>
  <c r="R21"/>
  <c r="P21"/>
  <c r="N21"/>
  <c r="M21"/>
  <c r="K21"/>
  <c r="J21"/>
  <c r="H21"/>
  <c r="G21"/>
  <c r="E21"/>
  <c r="D21"/>
  <c r="B21"/>
  <c r="AD20"/>
  <c r="AB20"/>
  <c r="Z20"/>
  <c r="Y20"/>
  <c r="W20"/>
  <c r="V20"/>
  <c r="T20"/>
  <c r="R20"/>
  <c r="P20"/>
  <c r="N20"/>
  <c r="M20"/>
  <c r="K20"/>
  <c r="J20"/>
  <c r="H20"/>
  <c r="G20"/>
  <c r="E20"/>
  <c r="D20"/>
  <c r="B20"/>
  <c r="AD19"/>
  <c r="AB19"/>
  <c r="Z19"/>
  <c r="Y19"/>
  <c r="W19"/>
  <c r="V19"/>
  <c r="T19"/>
  <c r="R19"/>
  <c r="P19"/>
  <c r="N19"/>
  <c r="M19"/>
  <c r="K19"/>
  <c r="J19"/>
  <c r="H19"/>
  <c r="G19"/>
  <c r="E19"/>
  <c r="D19"/>
  <c r="B19"/>
  <c r="AD18"/>
  <c r="AB18"/>
  <c r="Z18"/>
  <c r="Y18"/>
  <c r="W18"/>
  <c r="V18"/>
  <c r="T18"/>
  <c r="R18"/>
  <c r="P18"/>
  <c r="N18"/>
  <c r="M18"/>
  <c r="K18"/>
  <c r="J18"/>
  <c r="H18"/>
  <c r="G18"/>
  <c r="E18"/>
  <c r="D18"/>
  <c r="B18"/>
  <c r="AD17"/>
  <c r="AB17"/>
  <c r="Z17"/>
  <c r="Y17"/>
  <c r="W17"/>
  <c r="V17"/>
  <c r="T17"/>
  <c r="AD16"/>
  <c r="AB16"/>
  <c r="Z16"/>
  <c r="Y16"/>
  <c r="W16"/>
  <c r="V16"/>
  <c r="T16"/>
  <c r="AD15"/>
  <c r="AB15"/>
  <c r="Z15"/>
  <c r="Y15"/>
  <c r="W15"/>
  <c r="V15"/>
  <c r="T15"/>
  <c r="R15"/>
  <c r="P15"/>
  <c r="N15"/>
  <c r="M15"/>
  <c r="K15"/>
  <c r="J15"/>
  <c r="H15"/>
  <c r="G15"/>
  <c r="E15"/>
  <c r="D15"/>
  <c r="B15"/>
  <c r="AD14"/>
  <c r="AB14"/>
  <c r="Z14"/>
  <c r="Y14"/>
  <c r="W14"/>
  <c r="V14"/>
  <c r="T14"/>
  <c r="R14"/>
  <c r="P14"/>
  <c r="N14"/>
  <c r="M14"/>
  <c r="K14"/>
  <c r="J14"/>
  <c r="H14"/>
  <c r="G14"/>
  <c r="E14"/>
  <c r="D14"/>
  <c r="B14"/>
  <c r="AD13"/>
  <c r="AB13"/>
  <c r="Z13"/>
  <c r="Y13"/>
  <c r="W13"/>
  <c r="V13"/>
  <c r="T13"/>
  <c r="R13"/>
  <c r="P13"/>
  <c r="N13"/>
  <c r="M13"/>
  <c r="K13"/>
  <c r="J13"/>
  <c r="H13"/>
  <c r="G13"/>
  <c r="E13"/>
  <c r="D13"/>
  <c r="B13"/>
  <c r="AD12"/>
  <c r="AB12"/>
  <c r="Z12"/>
  <c r="Y12"/>
  <c r="W12"/>
  <c r="V12"/>
  <c r="T12"/>
  <c r="R12"/>
  <c r="R11" s="1"/>
  <c r="P12"/>
  <c r="N12"/>
  <c r="M12"/>
  <c r="K12"/>
  <c r="J12"/>
  <c r="J11" s="1"/>
  <c r="H12"/>
  <c r="G12"/>
  <c r="E12"/>
  <c r="D12"/>
  <c r="B12"/>
  <c r="AD11"/>
  <c r="AB11"/>
  <c r="Z11"/>
  <c r="Y11"/>
  <c r="W11"/>
  <c r="V11"/>
  <c r="T11"/>
  <c r="R8"/>
  <c r="AD8" s="1"/>
  <c r="P8"/>
  <c r="AB8" s="1"/>
  <c r="N8"/>
  <c r="O39" s="1"/>
  <c r="M8"/>
  <c r="Y8" s="1"/>
  <c r="K8"/>
  <c r="W8" s="1"/>
  <c r="J8"/>
  <c r="V8" s="1"/>
  <c r="H8"/>
  <c r="I37" s="1"/>
  <c r="G8"/>
  <c r="E8"/>
  <c r="F40" s="1"/>
  <c r="D8"/>
  <c r="B8"/>
  <c r="C39" s="1"/>
  <c r="I87" i="16"/>
  <c r="H87"/>
  <c r="G87"/>
  <c r="F87"/>
  <c r="E87"/>
  <c r="D87"/>
  <c r="B87"/>
  <c r="I86"/>
  <c r="H86"/>
  <c r="G86"/>
  <c r="F86"/>
  <c r="E86"/>
  <c r="D86"/>
  <c r="B86"/>
  <c r="I85"/>
  <c r="H85"/>
  <c r="G85"/>
  <c r="F85"/>
  <c r="E85"/>
  <c r="D85"/>
  <c r="B85"/>
  <c r="I84"/>
  <c r="H84"/>
  <c r="G84"/>
  <c r="F84"/>
  <c r="E84"/>
  <c r="D84"/>
  <c r="B84"/>
  <c r="I83"/>
  <c r="H83"/>
  <c r="G83"/>
  <c r="F83"/>
  <c r="E83"/>
  <c r="D83"/>
  <c r="B83"/>
  <c r="I82"/>
  <c r="H82"/>
  <c r="G82"/>
  <c r="F82"/>
  <c r="E82"/>
  <c r="D82"/>
  <c r="B82"/>
  <c r="I81"/>
  <c r="H81"/>
  <c r="G81"/>
  <c r="F81"/>
  <c r="E81"/>
  <c r="D81"/>
  <c r="B81"/>
  <c r="I80"/>
  <c r="H80"/>
  <c r="G80"/>
  <c r="F80"/>
  <c r="E80"/>
  <c r="D80"/>
  <c r="B80"/>
  <c r="I79"/>
  <c r="H79"/>
  <c r="G79"/>
  <c r="F79"/>
  <c r="E79"/>
  <c r="D79"/>
  <c r="B79"/>
  <c r="I78"/>
  <c r="H78"/>
  <c r="G78"/>
  <c r="F78"/>
  <c r="E78"/>
  <c r="D78"/>
  <c r="B78"/>
  <c r="I77"/>
  <c r="H77"/>
  <c r="G77"/>
  <c r="F77"/>
  <c r="E77"/>
  <c r="D77"/>
  <c r="B77"/>
  <c r="I74"/>
  <c r="H74"/>
  <c r="G74"/>
  <c r="F74"/>
  <c r="E74"/>
  <c r="D74"/>
  <c r="B74"/>
  <c r="I73"/>
  <c r="H73"/>
  <c r="G73"/>
  <c r="F73"/>
  <c r="E73"/>
  <c r="D73"/>
  <c r="B73"/>
  <c r="I72"/>
  <c r="H72"/>
  <c r="G72"/>
  <c r="F72"/>
  <c r="E72"/>
  <c r="D72"/>
  <c r="B72"/>
  <c r="I71"/>
  <c r="H71"/>
  <c r="G71"/>
  <c r="F71"/>
  <c r="E71"/>
  <c r="D71"/>
  <c r="B71"/>
  <c r="I70"/>
  <c r="H70"/>
  <c r="G70"/>
  <c r="F70"/>
  <c r="E70"/>
  <c r="D70"/>
  <c r="B70"/>
  <c r="I69"/>
  <c r="H69"/>
  <c r="G69"/>
  <c r="F69"/>
  <c r="E69"/>
  <c r="D69"/>
  <c r="B69"/>
  <c r="I68"/>
  <c r="H68"/>
  <c r="G68"/>
  <c r="F68"/>
  <c r="E68"/>
  <c r="D68"/>
  <c r="B68"/>
  <c r="I67"/>
  <c r="H67"/>
  <c r="G67"/>
  <c r="F67"/>
  <c r="E67"/>
  <c r="D67"/>
  <c r="B67"/>
  <c r="I66"/>
  <c r="H66"/>
  <c r="G66"/>
  <c r="F66"/>
  <c r="E66"/>
  <c r="D66"/>
  <c r="B66"/>
  <c r="I65"/>
  <c r="H65"/>
  <c r="G65"/>
  <c r="F65"/>
  <c r="E65"/>
  <c r="D65"/>
  <c r="B65"/>
  <c r="I49"/>
  <c r="H49"/>
  <c r="G49"/>
  <c r="F49"/>
  <c r="E49"/>
  <c r="D49"/>
  <c r="B49"/>
  <c r="I48"/>
  <c r="H48"/>
  <c r="G48"/>
  <c r="F48"/>
  <c r="E48"/>
  <c r="D48"/>
  <c r="B48"/>
  <c r="I47"/>
  <c r="H47"/>
  <c r="G47"/>
  <c r="F47"/>
  <c r="E47"/>
  <c r="D47"/>
  <c r="B47"/>
  <c r="I46"/>
  <c r="H46"/>
  <c r="G46"/>
  <c r="F46"/>
  <c r="E46"/>
  <c r="D46"/>
  <c r="B46"/>
  <c r="I43"/>
  <c r="H43"/>
  <c r="G43"/>
  <c r="F43"/>
  <c r="E43"/>
  <c r="D43"/>
  <c r="B43"/>
  <c r="I42"/>
  <c r="H42"/>
  <c r="G42"/>
  <c r="F42"/>
  <c r="E42"/>
  <c r="D42"/>
  <c r="B42"/>
  <c r="I41"/>
  <c r="H41"/>
  <c r="G41"/>
  <c r="F41"/>
  <c r="E41"/>
  <c r="D41"/>
  <c r="B41"/>
  <c r="I40"/>
  <c r="H40"/>
  <c r="G40"/>
  <c r="F40"/>
  <c r="E40"/>
  <c r="D40"/>
  <c r="B40"/>
  <c r="I39"/>
  <c r="H39"/>
  <c r="G39"/>
  <c r="F39"/>
  <c r="E39"/>
  <c r="D39"/>
  <c r="B39"/>
  <c r="I38"/>
  <c r="H38"/>
  <c r="G38"/>
  <c r="F38"/>
  <c r="E38"/>
  <c r="D38"/>
  <c r="B38"/>
  <c r="I37"/>
  <c r="H37"/>
  <c r="G37"/>
  <c r="F37"/>
  <c r="E37"/>
  <c r="D37"/>
  <c r="B37"/>
  <c r="I33"/>
  <c r="H33"/>
  <c r="G33"/>
  <c r="F33"/>
  <c r="E33"/>
  <c r="D33"/>
  <c r="B33"/>
  <c r="I32"/>
  <c r="H32"/>
  <c r="G32"/>
  <c r="F32"/>
  <c r="E32"/>
  <c r="D32"/>
  <c r="B32"/>
  <c r="I31"/>
  <c r="H31"/>
  <c r="G31"/>
  <c r="F31"/>
  <c r="E31"/>
  <c r="D31"/>
  <c r="B31"/>
  <c r="I30"/>
  <c r="H30"/>
  <c r="G30"/>
  <c r="F30"/>
  <c r="E30"/>
  <c r="D30"/>
  <c r="B30"/>
  <c r="I29"/>
  <c r="H29"/>
  <c r="G29"/>
  <c r="F29"/>
  <c r="E29"/>
  <c r="D29"/>
  <c r="B29"/>
  <c r="I28"/>
  <c r="H28"/>
  <c r="G28"/>
  <c r="F28"/>
  <c r="E28"/>
  <c r="D28"/>
  <c r="B28"/>
  <c r="I27"/>
  <c r="H27"/>
  <c r="G27"/>
  <c r="F27"/>
  <c r="E27"/>
  <c r="D27"/>
  <c r="B27"/>
  <c r="I26"/>
  <c r="H26"/>
  <c r="G26"/>
  <c r="F26"/>
  <c r="E26"/>
  <c r="D26"/>
  <c r="B26"/>
  <c r="I25"/>
  <c r="H25"/>
  <c r="G25"/>
  <c r="F25"/>
  <c r="E25"/>
  <c r="D25"/>
  <c r="B25"/>
  <c r="I22"/>
  <c r="H22"/>
  <c r="G22"/>
  <c r="F22"/>
  <c r="E22"/>
  <c r="D22"/>
  <c r="B22"/>
  <c r="I21"/>
  <c r="H21"/>
  <c r="G21"/>
  <c r="F21"/>
  <c r="E21"/>
  <c r="D21"/>
  <c r="B21"/>
  <c r="I20"/>
  <c r="H20"/>
  <c r="G20"/>
  <c r="F20"/>
  <c r="E20"/>
  <c r="D20"/>
  <c r="B20"/>
  <c r="I19"/>
  <c r="H19"/>
  <c r="G19"/>
  <c r="F19"/>
  <c r="E19"/>
  <c r="D19"/>
  <c r="B19"/>
  <c r="I18"/>
  <c r="H18"/>
  <c r="G18"/>
  <c r="F18"/>
  <c r="E18"/>
  <c r="D18"/>
  <c r="B18"/>
  <c r="I15"/>
  <c r="H15"/>
  <c r="G15"/>
  <c r="F15"/>
  <c r="E15"/>
  <c r="D15"/>
  <c r="B15"/>
  <c r="I14"/>
  <c r="H14"/>
  <c r="G14"/>
  <c r="F14"/>
  <c r="E14"/>
  <c r="D14"/>
  <c r="B14"/>
  <c r="I13"/>
  <c r="H13"/>
  <c r="G13"/>
  <c r="F13"/>
  <c r="E13"/>
  <c r="D13"/>
  <c r="B13"/>
  <c r="I12"/>
  <c r="H12"/>
  <c r="G12"/>
  <c r="F12"/>
  <c r="E12"/>
  <c r="D12"/>
  <c r="B12"/>
  <c r="I10"/>
  <c r="H10"/>
  <c r="I8"/>
  <c r="H8"/>
  <c r="G8"/>
  <c r="F8"/>
  <c r="E8"/>
  <c r="D8"/>
  <c r="B8"/>
  <c r="G89" i="15"/>
  <c r="F89"/>
  <c r="E89"/>
  <c r="D89"/>
  <c r="B89"/>
  <c r="G88"/>
  <c r="F88"/>
  <c r="E88"/>
  <c r="D88"/>
  <c r="C88" s="1"/>
  <c r="B88"/>
  <c r="G87"/>
  <c r="F87"/>
  <c r="E87"/>
  <c r="C87" s="1"/>
  <c r="D87"/>
  <c r="B87"/>
  <c r="G86"/>
  <c r="F86"/>
  <c r="E86"/>
  <c r="D86"/>
  <c r="B86"/>
  <c r="G85"/>
  <c r="F85"/>
  <c r="E85"/>
  <c r="C85" s="1"/>
  <c r="D85"/>
  <c r="B85"/>
  <c r="G84"/>
  <c r="F84"/>
  <c r="E84"/>
  <c r="D84"/>
  <c r="C84" s="1"/>
  <c r="B84"/>
  <c r="G83"/>
  <c r="F83"/>
  <c r="E83"/>
  <c r="C83" s="1"/>
  <c r="D83"/>
  <c r="B83"/>
  <c r="G82"/>
  <c r="F82"/>
  <c r="E82"/>
  <c r="D82"/>
  <c r="C82" s="1"/>
  <c r="B82"/>
  <c r="G81"/>
  <c r="F81"/>
  <c r="E81"/>
  <c r="D81"/>
  <c r="B81"/>
  <c r="G80"/>
  <c r="F80"/>
  <c r="E80"/>
  <c r="D80"/>
  <c r="C80" s="1"/>
  <c r="B80"/>
  <c r="G79"/>
  <c r="F79"/>
  <c r="E79"/>
  <c r="D79"/>
  <c r="B79"/>
  <c r="G76"/>
  <c r="F76"/>
  <c r="E76"/>
  <c r="D76"/>
  <c r="C76" s="1"/>
  <c r="B76"/>
  <c r="G75"/>
  <c r="F75"/>
  <c r="E75"/>
  <c r="C75" s="1"/>
  <c r="D75"/>
  <c r="B75"/>
  <c r="G74"/>
  <c r="F74"/>
  <c r="E74"/>
  <c r="D74"/>
  <c r="B74"/>
  <c r="G73"/>
  <c r="F73"/>
  <c r="E73"/>
  <c r="C73" s="1"/>
  <c r="D73"/>
  <c r="B73"/>
  <c r="G72"/>
  <c r="F72"/>
  <c r="E72"/>
  <c r="D72"/>
  <c r="C72" s="1"/>
  <c r="B72"/>
  <c r="G71"/>
  <c r="F71"/>
  <c r="E71"/>
  <c r="C71" s="1"/>
  <c r="D71"/>
  <c r="B71"/>
  <c r="G70"/>
  <c r="F70"/>
  <c r="E70"/>
  <c r="D70"/>
  <c r="C70" s="1"/>
  <c r="B70"/>
  <c r="G69"/>
  <c r="F69"/>
  <c r="E69"/>
  <c r="D69"/>
  <c r="B69"/>
  <c r="G68"/>
  <c r="F68"/>
  <c r="E68"/>
  <c r="D68"/>
  <c r="C68" s="1"/>
  <c r="B68"/>
  <c r="G67"/>
  <c r="F67"/>
  <c r="E67"/>
  <c r="C67" s="1"/>
  <c r="D67"/>
  <c r="B67"/>
  <c r="G50"/>
  <c r="F50"/>
  <c r="E50"/>
  <c r="D50"/>
  <c r="C50" s="1"/>
  <c r="B50"/>
  <c r="G49"/>
  <c r="F49"/>
  <c r="E49"/>
  <c r="C49" s="1"/>
  <c r="D49"/>
  <c r="B49"/>
  <c r="G48"/>
  <c r="F48"/>
  <c r="E48"/>
  <c r="D48"/>
  <c r="B48"/>
  <c r="G47"/>
  <c r="F47"/>
  <c r="E47"/>
  <c r="C47" s="1"/>
  <c r="D47"/>
  <c r="B47"/>
  <c r="G44"/>
  <c r="F44"/>
  <c r="E44"/>
  <c r="D44"/>
  <c r="C44" s="1"/>
  <c r="B44"/>
  <c r="G43"/>
  <c r="F43"/>
  <c r="E43"/>
  <c r="D43"/>
  <c r="B43"/>
  <c r="G42"/>
  <c r="F42"/>
  <c r="E42"/>
  <c r="D42"/>
  <c r="B42"/>
  <c r="G41"/>
  <c r="F41"/>
  <c r="E41"/>
  <c r="C41" s="1"/>
  <c r="D41"/>
  <c r="B41"/>
  <c r="G40"/>
  <c r="F40"/>
  <c r="E40"/>
  <c r="D40"/>
  <c r="B40"/>
  <c r="G39"/>
  <c r="G37" s="1"/>
  <c r="F39"/>
  <c r="E39"/>
  <c r="C39" s="1"/>
  <c r="D39"/>
  <c r="B39"/>
  <c r="G38"/>
  <c r="F38"/>
  <c r="F37" s="1"/>
  <c r="E38"/>
  <c r="D38"/>
  <c r="C38" s="1"/>
  <c r="B38"/>
  <c r="G34"/>
  <c r="F34"/>
  <c r="E34"/>
  <c r="C34" s="1"/>
  <c r="D34"/>
  <c r="B34"/>
  <c r="G33"/>
  <c r="F33"/>
  <c r="E33"/>
  <c r="D33"/>
  <c r="C33" s="1"/>
  <c r="B33"/>
  <c r="G32"/>
  <c r="F32"/>
  <c r="E32"/>
  <c r="C32" s="1"/>
  <c r="D32"/>
  <c r="B32"/>
  <c r="G31"/>
  <c r="F31"/>
  <c r="E31"/>
  <c r="D31"/>
  <c r="B31"/>
  <c r="G30"/>
  <c r="F30"/>
  <c r="E30"/>
  <c r="C30" s="1"/>
  <c r="D30"/>
  <c r="B30"/>
  <c r="G29"/>
  <c r="F29"/>
  <c r="E29"/>
  <c r="D29"/>
  <c r="C29" s="1"/>
  <c r="B29"/>
  <c r="G28"/>
  <c r="F28"/>
  <c r="E28"/>
  <c r="C28" s="1"/>
  <c r="D28"/>
  <c r="B28"/>
  <c r="G27"/>
  <c r="F27"/>
  <c r="E27"/>
  <c r="D27"/>
  <c r="C27" s="1"/>
  <c r="B27"/>
  <c r="G26"/>
  <c r="F26"/>
  <c r="E26"/>
  <c r="C26" s="1"/>
  <c r="D26"/>
  <c r="B26"/>
  <c r="G23"/>
  <c r="F23"/>
  <c r="E23"/>
  <c r="D23"/>
  <c r="C23" s="1"/>
  <c r="B23"/>
  <c r="G22"/>
  <c r="F22"/>
  <c r="E22"/>
  <c r="C22" s="1"/>
  <c r="D22"/>
  <c r="B22"/>
  <c r="G21"/>
  <c r="F21"/>
  <c r="E21"/>
  <c r="D21"/>
  <c r="B21"/>
  <c r="G20"/>
  <c r="F20"/>
  <c r="E20"/>
  <c r="C20" s="1"/>
  <c r="D20"/>
  <c r="B20"/>
  <c r="G19"/>
  <c r="F19"/>
  <c r="E19"/>
  <c r="D19"/>
  <c r="B19"/>
  <c r="G16"/>
  <c r="F16"/>
  <c r="E16"/>
  <c r="C16" s="1"/>
  <c r="D16"/>
  <c r="B16"/>
  <c r="G15"/>
  <c r="F15"/>
  <c r="E15"/>
  <c r="D15"/>
  <c r="B15"/>
  <c r="G14"/>
  <c r="F14"/>
  <c r="E14"/>
  <c r="E12" s="1"/>
  <c r="D14"/>
  <c r="B14"/>
  <c r="B12" s="1"/>
  <c r="G13"/>
  <c r="F13"/>
  <c r="F12" s="1"/>
  <c r="E13"/>
  <c r="D13"/>
  <c r="C13" s="1"/>
  <c r="B13"/>
  <c r="G9"/>
  <c r="F9"/>
  <c r="E9"/>
  <c r="C9" s="1"/>
  <c r="C64" s="1"/>
  <c r="D9"/>
  <c r="B9"/>
  <c r="N93" i="24"/>
  <c r="L93"/>
  <c r="J93"/>
  <c r="H93"/>
  <c r="D93" s="1"/>
  <c r="F93"/>
  <c r="N92"/>
  <c r="L92"/>
  <c r="J92"/>
  <c r="H92"/>
  <c r="F92"/>
  <c r="D92" s="1"/>
  <c r="N91"/>
  <c r="L91"/>
  <c r="J91"/>
  <c r="H91"/>
  <c r="D91" s="1"/>
  <c r="F91"/>
  <c r="N90"/>
  <c r="L90"/>
  <c r="J90"/>
  <c r="H90"/>
  <c r="F90"/>
  <c r="D90" s="1"/>
  <c r="N89"/>
  <c r="L89"/>
  <c r="J89"/>
  <c r="H89"/>
  <c r="F89"/>
  <c r="N88"/>
  <c r="L88"/>
  <c r="J88"/>
  <c r="H88"/>
  <c r="F88"/>
  <c r="D88" s="1"/>
  <c r="N87"/>
  <c r="L87"/>
  <c r="J87"/>
  <c r="H87"/>
  <c r="D87" s="1"/>
  <c r="F87"/>
  <c r="N86"/>
  <c r="L86"/>
  <c r="J86"/>
  <c r="H86"/>
  <c r="F86"/>
  <c r="D86" s="1"/>
  <c r="N85"/>
  <c r="L85"/>
  <c r="J85"/>
  <c r="H85"/>
  <c r="D85" s="1"/>
  <c r="F85"/>
  <c r="N84"/>
  <c r="L84"/>
  <c r="J84"/>
  <c r="H84"/>
  <c r="F84"/>
  <c r="N83"/>
  <c r="L83"/>
  <c r="J83"/>
  <c r="H83"/>
  <c r="D83" s="1"/>
  <c r="F83"/>
  <c r="N80"/>
  <c r="L80"/>
  <c r="J80"/>
  <c r="H80"/>
  <c r="F80"/>
  <c r="N79"/>
  <c r="L79"/>
  <c r="J79"/>
  <c r="H79"/>
  <c r="F79"/>
  <c r="N78"/>
  <c r="L78"/>
  <c r="J78"/>
  <c r="H78"/>
  <c r="F78"/>
  <c r="D78" s="1"/>
  <c r="N77"/>
  <c r="L77"/>
  <c r="J77"/>
  <c r="H77"/>
  <c r="D77" s="1"/>
  <c r="F77"/>
  <c r="N76"/>
  <c r="L76"/>
  <c r="J76"/>
  <c r="H76"/>
  <c r="F76"/>
  <c r="N75"/>
  <c r="L75"/>
  <c r="J75"/>
  <c r="H75"/>
  <c r="D75" s="1"/>
  <c r="F75"/>
  <c r="N74"/>
  <c r="L74"/>
  <c r="J74"/>
  <c r="H74"/>
  <c r="F74"/>
  <c r="D74" s="1"/>
  <c r="N73"/>
  <c r="L73"/>
  <c r="J73"/>
  <c r="H73"/>
  <c r="D73" s="1"/>
  <c r="F73"/>
  <c r="N72"/>
  <c r="L72"/>
  <c r="J72"/>
  <c r="H72"/>
  <c r="F72"/>
  <c r="D72" s="1"/>
  <c r="N71"/>
  <c r="L71"/>
  <c r="J71"/>
  <c r="H71"/>
  <c r="F71"/>
  <c r="B93"/>
  <c r="B92"/>
  <c r="B91"/>
  <c r="B90"/>
  <c r="B89"/>
  <c r="B88"/>
  <c r="B87"/>
  <c r="B86"/>
  <c r="B85"/>
  <c r="B84"/>
  <c r="B83"/>
  <c r="B80"/>
  <c r="B79"/>
  <c r="B78"/>
  <c r="B77"/>
  <c r="B76"/>
  <c r="B75"/>
  <c r="B74"/>
  <c r="B73"/>
  <c r="B72"/>
  <c r="B71"/>
  <c r="N50"/>
  <c r="L50"/>
  <c r="M50" s="1"/>
  <c r="J50"/>
  <c r="H50"/>
  <c r="D50" s="1"/>
  <c r="F50"/>
  <c r="N49"/>
  <c r="L49"/>
  <c r="J49"/>
  <c r="H49"/>
  <c r="F49"/>
  <c r="D49" s="1"/>
  <c r="N48"/>
  <c r="L48"/>
  <c r="M48" s="1"/>
  <c r="J48"/>
  <c r="H48"/>
  <c r="D48" s="1"/>
  <c r="F48"/>
  <c r="N47"/>
  <c r="L47"/>
  <c r="J47"/>
  <c r="H47"/>
  <c r="F47"/>
  <c r="G47" s="1"/>
  <c r="N44"/>
  <c r="L44"/>
  <c r="J44"/>
  <c r="H44"/>
  <c r="D44" s="1"/>
  <c r="F44"/>
  <c r="N43"/>
  <c r="L43"/>
  <c r="J43"/>
  <c r="H43"/>
  <c r="F43"/>
  <c r="D43" s="1"/>
  <c r="N42"/>
  <c r="L42"/>
  <c r="J42"/>
  <c r="H42"/>
  <c r="I42" s="1"/>
  <c r="F42"/>
  <c r="N41"/>
  <c r="L41"/>
  <c r="J41"/>
  <c r="H41"/>
  <c r="F41"/>
  <c r="G41" s="1"/>
  <c r="N40"/>
  <c r="L40"/>
  <c r="J40"/>
  <c r="H40"/>
  <c r="D40" s="1"/>
  <c r="F40"/>
  <c r="N39"/>
  <c r="L39"/>
  <c r="J39"/>
  <c r="J37" s="1"/>
  <c r="H39"/>
  <c r="F39"/>
  <c r="D39" s="1"/>
  <c r="N38"/>
  <c r="L38"/>
  <c r="L37" s="1"/>
  <c r="M37" s="1"/>
  <c r="J38"/>
  <c r="H38"/>
  <c r="H37" s="1"/>
  <c r="I37" s="1"/>
  <c r="F38"/>
  <c r="N36"/>
  <c r="L36"/>
  <c r="J36"/>
  <c r="H36"/>
  <c r="F36"/>
  <c r="G36" s="1"/>
  <c r="N34"/>
  <c r="L34"/>
  <c r="M34" s="1"/>
  <c r="J34"/>
  <c r="H34"/>
  <c r="D34" s="1"/>
  <c r="F34"/>
  <c r="N33"/>
  <c r="L33"/>
  <c r="J33"/>
  <c r="H33"/>
  <c r="F33"/>
  <c r="D33" s="1"/>
  <c r="N32"/>
  <c r="L32"/>
  <c r="J32"/>
  <c r="H32"/>
  <c r="I32" s="1"/>
  <c r="F32"/>
  <c r="N31"/>
  <c r="L31"/>
  <c r="J31"/>
  <c r="H31"/>
  <c r="F31"/>
  <c r="G31" s="1"/>
  <c r="N30"/>
  <c r="L30"/>
  <c r="J30"/>
  <c r="H30"/>
  <c r="D30" s="1"/>
  <c r="F30"/>
  <c r="N29"/>
  <c r="L29"/>
  <c r="J29"/>
  <c r="H29"/>
  <c r="F29"/>
  <c r="D29" s="1"/>
  <c r="N28"/>
  <c r="L28"/>
  <c r="M28" s="1"/>
  <c r="J28"/>
  <c r="H28"/>
  <c r="D28" s="1"/>
  <c r="F28"/>
  <c r="N27"/>
  <c r="L27"/>
  <c r="J27"/>
  <c r="H27"/>
  <c r="F27"/>
  <c r="D27" s="1"/>
  <c r="N26"/>
  <c r="L26"/>
  <c r="M26" s="1"/>
  <c r="J26"/>
  <c r="H26"/>
  <c r="I26" s="1"/>
  <c r="F26"/>
  <c r="N23"/>
  <c r="L23"/>
  <c r="J23"/>
  <c r="H23"/>
  <c r="F23"/>
  <c r="D23" s="1"/>
  <c r="N22"/>
  <c r="L22"/>
  <c r="M22" s="1"/>
  <c r="J22"/>
  <c r="H22"/>
  <c r="D22" s="1"/>
  <c r="F22"/>
  <c r="N21"/>
  <c r="L21"/>
  <c r="J21"/>
  <c r="H21"/>
  <c r="F21"/>
  <c r="G21" s="1"/>
  <c r="N20"/>
  <c r="L20"/>
  <c r="J20"/>
  <c r="H20"/>
  <c r="D20" s="1"/>
  <c r="F20"/>
  <c r="N19"/>
  <c r="L19"/>
  <c r="J19"/>
  <c r="H19"/>
  <c r="F19"/>
  <c r="G19" s="1"/>
  <c r="N16"/>
  <c r="L16"/>
  <c r="M16" s="1"/>
  <c r="J16"/>
  <c r="H16"/>
  <c r="I16" s="1"/>
  <c r="F16"/>
  <c r="N15"/>
  <c r="L15"/>
  <c r="J15"/>
  <c r="H15"/>
  <c r="F15"/>
  <c r="D15" s="1"/>
  <c r="N14"/>
  <c r="L14"/>
  <c r="M14" s="1"/>
  <c r="J14"/>
  <c r="H14"/>
  <c r="D14" s="1"/>
  <c r="F14"/>
  <c r="N13"/>
  <c r="N12" s="1"/>
  <c r="L13"/>
  <c r="J13"/>
  <c r="J12" s="1"/>
  <c r="H13"/>
  <c r="F13"/>
  <c r="G13" s="1"/>
  <c r="B50"/>
  <c r="B49"/>
  <c r="B48"/>
  <c r="B47"/>
  <c r="B44"/>
  <c r="B43"/>
  <c r="B42"/>
  <c r="B41"/>
  <c r="B40"/>
  <c r="B39"/>
  <c r="B38"/>
  <c r="B36"/>
  <c r="B34"/>
  <c r="B33"/>
  <c r="B32"/>
  <c r="B31"/>
  <c r="B30"/>
  <c r="B29"/>
  <c r="B28"/>
  <c r="B27"/>
  <c r="B26"/>
  <c r="B23"/>
  <c r="B22"/>
  <c r="B21"/>
  <c r="B20"/>
  <c r="B19"/>
  <c r="B16"/>
  <c r="B15"/>
  <c r="B14"/>
  <c r="B13"/>
  <c r="R40" i="21"/>
  <c r="P40"/>
  <c r="N40"/>
  <c r="M40"/>
  <c r="K40"/>
  <c r="J40"/>
  <c r="H40"/>
  <c r="G40"/>
  <c r="E40"/>
  <c r="D40"/>
  <c r="B40"/>
  <c r="R39"/>
  <c r="P39"/>
  <c r="N39"/>
  <c r="M39"/>
  <c r="K39"/>
  <c r="J39"/>
  <c r="H39"/>
  <c r="G39"/>
  <c r="E39"/>
  <c r="D39"/>
  <c r="B39"/>
  <c r="R38"/>
  <c r="P38"/>
  <c r="N38"/>
  <c r="M38"/>
  <c r="K38"/>
  <c r="J38"/>
  <c r="H38"/>
  <c r="G38"/>
  <c r="E38"/>
  <c r="D38"/>
  <c r="B38"/>
  <c r="R37"/>
  <c r="P37"/>
  <c r="N37"/>
  <c r="M37"/>
  <c r="K37"/>
  <c r="J37"/>
  <c r="H37"/>
  <c r="G37"/>
  <c r="E37"/>
  <c r="D37"/>
  <c r="B37"/>
  <c r="R36"/>
  <c r="P36"/>
  <c r="N36"/>
  <c r="M36"/>
  <c r="K36"/>
  <c r="J36"/>
  <c r="H36"/>
  <c r="G36"/>
  <c r="E36"/>
  <c r="D36"/>
  <c r="B36"/>
  <c r="AD35"/>
  <c r="AB35"/>
  <c r="Z35"/>
  <c r="Y35"/>
  <c r="W35"/>
  <c r="V35"/>
  <c r="T35"/>
  <c r="AD34"/>
  <c r="AB34"/>
  <c r="Z34"/>
  <c r="Y34"/>
  <c r="W34"/>
  <c r="V34"/>
  <c r="T34"/>
  <c r="AD33"/>
  <c r="AB33"/>
  <c r="Z33"/>
  <c r="Y33"/>
  <c r="W33"/>
  <c r="V33"/>
  <c r="T33"/>
  <c r="R33"/>
  <c r="P33"/>
  <c r="N33"/>
  <c r="M33"/>
  <c r="K33"/>
  <c r="J33"/>
  <c r="H33"/>
  <c r="G33"/>
  <c r="E33"/>
  <c r="D33"/>
  <c r="B33"/>
  <c r="AD32"/>
  <c r="AB32"/>
  <c r="Z32"/>
  <c r="Y32"/>
  <c r="W32"/>
  <c r="V32"/>
  <c r="T32"/>
  <c r="R32"/>
  <c r="P32"/>
  <c r="N32"/>
  <c r="M32"/>
  <c r="K32"/>
  <c r="J32"/>
  <c r="H32"/>
  <c r="G32"/>
  <c r="E32"/>
  <c r="D32"/>
  <c r="B32"/>
  <c r="AD31"/>
  <c r="AB31"/>
  <c r="Z31"/>
  <c r="Y31"/>
  <c r="W31"/>
  <c r="V31"/>
  <c r="T31"/>
  <c r="R31"/>
  <c r="P31"/>
  <c r="N31"/>
  <c r="M31"/>
  <c r="K31"/>
  <c r="J31"/>
  <c r="H31"/>
  <c r="G31"/>
  <c r="E31"/>
  <c r="D31"/>
  <c r="B31"/>
  <c r="AD30"/>
  <c r="AB30"/>
  <c r="Z30"/>
  <c r="Y30"/>
  <c r="W30"/>
  <c r="V30"/>
  <c r="T30"/>
  <c r="R30"/>
  <c r="P30"/>
  <c r="N30"/>
  <c r="M30"/>
  <c r="K30"/>
  <c r="J30"/>
  <c r="H30"/>
  <c r="G30"/>
  <c r="E30"/>
  <c r="D30"/>
  <c r="B30"/>
  <c r="AD29"/>
  <c r="AB29"/>
  <c r="Z29"/>
  <c r="Y29"/>
  <c r="W29"/>
  <c r="V29"/>
  <c r="T29"/>
  <c r="R29"/>
  <c r="P29"/>
  <c r="N29"/>
  <c r="M29"/>
  <c r="K29"/>
  <c r="J29"/>
  <c r="H29"/>
  <c r="G29"/>
  <c r="E29"/>
  <c r="D29"/>
  <c r="B29"/>
  <c r="AD28"/>
  <c r="AB28"/>
  <c r="Z28"/>
  <c r="Y28"/>
  <c r="W28"/>
  <c r="V28"/>
  <c r="T28"/>
  <c r="R28"/>
  <c r="P28"/>
  <c r="N28"/>
  <c r="M28"/>
  <c r="K28"/>
  <c r="J28"/>
  <c r="H28"/>
  <c r="G28"/>
  <c r="E28"/>
  <c r="D28"/>
  <c r="B28"/>
  <c r="AD27"/>
  <c r="AB27"/>
  <c r="Z27"/>
  <c r="Y27"/>
  <c r="W27"/>
  <c r="V27"/>
  <c r="T27"/>
  <c r="R27"/>
  <c r="P27"/>
  <c r="N27"/>
  <c r="M27"/>
  <c r="K27"/>
  <c r="J27"/>
  <c r="H27"/>
  <c r="G27"/>
  <c r="E27"/>
  <c r="D27"/>
  <c r="B27"/>
  <c r="AD26"/>
  <c r="AB26"/>
  <c r="Z26"/>
  <c r="Y26"/>
  <c r="W26"/>
  <c r="V26"/>
  <c r="T26"/>
  <c r="R26"/>
  <c r="P26"/>
  <c r="N26"/>
  <c r="M26"/>
  <c r="K26"/>
  <c r="J26"/>
  <c r="H26"/>
  <c r="G26"/>
  <c r="E26"/>
  <c r="D26"/>
  <c r="B26"/>
  <c r="AD25"/>
  <c r="AB25"/>
  <c r="Z25"/>
  <c r="Y25"/>
  <c r="W25"/>
  <c r="V25"/>
  <c r="T25"/>
  <c r="R25"/>
  <c r="P25"/>
  <c r="N25"/>
  <c r="M25"/>
  <c r="K25"/>
  <c r="J25"/>
  <c r="H25"/>
  <c r="G25"/>
  <c r="E25"/>
  <c r="D25"/>
  <c r="B25"/>
  <c r="AD24"/>
  <c r="AB24"/>
  <c r="Z24"/>
  <c r="Y24"/>
  <c r="W24"/>
  <c r="V24"/>
  <c r="T24"/>
  <c r="R22"/>
  <c r="P22"/>
  <c r="N22"/>
  <c r="M22"/>
  <c r="K22"/>
  <c r="J22"/>
  <c r="H22"/>
  <c r="G22"/>
  <c r="E22"/>
  <c r="D22"/>
  <c r="B22"/>
  <c r="AD21"/>
  <c r="AB21"/>
  <c r="Z21"/>
  <c r="Y21"/>
  <c r="W21"/>
  <c r="V21"/>
  <c r="T21"/>
  <c r="R21"/>
  <c r="P21"/>
  <c r="N21"/>
  <c r="M21"/>
  <c r="K21"/>
  <c r="J21"/>
  <c r="H21"/>
  <c r="G21"/>
  <c r="E21"/>
  <c r="D21"/>
  <c r="B21"/>
  <c r="AD20"/>
  <c r="AB20"/>
  <c r="Z20"/>
  <c r="Y20"/>
  <c r="W20"/>
  <c r="V20"/>
  <c r="T20"/>
  <c r="R20"/>
  <c r="P20"/>
  <c r="N20"/>
  <c r="M20"/>
  <c r="K20"/>
  <c r="J20"/>
  <c r="H20"/>
  <c r="G20"/>
  <c r="E20"/>
  <c r="D20"/>
  <c r="B20"/>
  <c r="AD19"/>
  <c r="AB19"/>
  <c r="Z19"/>
  <c r="Y19"/>
  <c r="W19"/>
  <c r="V19"/>
  <c r="T19"/>
  <c r="R19"/>
  <c r="P19"/>
  <c r="N19"/>
  <c r="M19"/>
  <c r="K19"/>
  <c r="J19"/>
  <c r="H19"/>
  <c r="G19"/>
  <c r="E19"/>
  <c r="D19"/>
  <c r="B19"/>
  <c r="AD18"/>
  <c r="AB18"/>
  <c r="Z18"/>
  <c r="Y18"/>
  <c r="W18"/>
  <c r="V18"/>
  <c r="T18"/>
  <c r="R18"/>
  <c r="P18"/>
  <c r="N18"/>
  <c r="M18"/>
  <c r="K18"/>
  <c r="J18"/>
  <c r="H18"/>
  <c r="G18"/>
  <c r="E18"/>
  <c r="D18"/>
  <c r="B18"/>
  <c r="AD17"/>
  <c r="AB17"/>
  <c r="Z17"/>
  <c r="Y17"/>
  <c r="W17"/>
  <c r="V17"/>
  <c r="T17"/>
  <c r="AD16"/>
  <c r="AB16"/>
  <c r="Z16"/>
  <c r="Y16"/>
  <c r="W16"/>
  <c r="V16"/>
  <c r="T16"/>
  <c r="AD15"/>
  <c r="AB15"/>
  <c r="Z15"/>
  <c r="Y15"/>
  <c r="W15"/>
  <c r="V15"/>
  <c r="T15"/>
  <c r="R15"/>
  <c r="P15"/>
  <c r="N15"/>
  <c r="M15"/>
  <c r="K15"/>
  <c r="J15"/>
  <c r="H15"/>
  <c r="G15"/>
  <c r="E15"/>
  <c r="D15"/>
  <c r="B15"/>
  <c r="AD14"/>
  <c r="AB14"/>
  <c r="Z14"/>
  <c r="Y14"/>
  <c r="W14"/>
  <c r="V14"/>
  <c r="T14"/>
  <c r="R14"/>
  <c r="P14"/>
  <c r="N14"/>
  <c r="M14"/>
  <c r="K14"/>
  <c r="J14"/>
  <c r="H14"/>
  <c r="G14"/>
  <c r="E14"/>
  <c r="D14"/>
  <c r="B14"/>
  <c r="AD13"/>
  <c r="AB13"/>
  <c r="Z13"/>
  <c r="Y13"/>
  <c r="W13"/>
  <c r="V13"/>
  <c r="T13"/>
  <c r="R13"/>
  <c r="P13"/>
  <c r="N13"/>
  <c r="M13"/>
  <c r="K13"/>
  <c r="J13"/>
  <c r="H13"/>
  <c r="G13"/>
  <c r="E13"/>
  <c r="D13"/>
  <c r="B13"/>
  <c r="AD12"/>
  <c r="AB12"/>
  <c r="Z12"/>
  <c r="Y12"/>
  <c r="W12"/>
  <c r="V12"/>
  <c r="T12"/>
  <c r="R12"/>
  <c r="P12"/>
  <c r="P11" s="1"/>
  <c r="N12"/>
  <c r="N11" s="1"/>
  <c r="M12"/>
  <c r="M11" s="1"/>
  <c r="K12"/>
  <c r="J12"/>
  <c r="J11" s="1"/>
  <c r="H12"/>
  <c r="G12"/>
  <c r="G11" s="1"/>
  <c r="E12"/>
  <c r="D12"/>
  <c r="D11" s="1"/>
  <c r="B12"/>
  <c r="AD11"/>
  <c r="AB11"/>
  <c r="Z11"/>
  <c r="Y11"/>
  <c r="W11"/>
  <c r="V11"/>
  <c r="T11"/>
  <c r="R8"/>
  <c r="AD8" s="1"/>
  <c r="P8"/>
  <c r="AB8" s="1"/>
  <c r="N8"/>
  <c r="M8"/>
  <c r="Y8" s="1"/>
  <c r="K8"/>
  <c r="W8" s="1"/>
  <c r="J8"/>
  <c r="V8" s="1"/>
  <c r="H8"/>
  <c r="T8" s="1"/>
  <c r="G8"/>
  <c r="E8"/>
  <c r="D8"/>
  <c r="B8"/>
  <c r="C48" i="15"/>
  <c r="C31"/>
  <c r="G12"/>
  <c r="E36" i="16"/>
  <c r="E11"/>
  <c r="I62"/>
  <c r="H62"/>
  <c r="G62"/>
  <c r="F62"/>
  <c r="E62"/>
  <c r="D62"/>
  <c r="B62"/>
  <c r="G64" i="15"/>
  <c r="F64"/>
  <c r="E64"/>
  <c r="D64"/>
  <c r="B64"/>
  <c r="C86"/>
  <c r="C81"/>
  <c r="C69"/>
  <c r="C43"/>
  <c r="C15"/>
  <c r="D81" i="24"/>
  <c r="D69"/>
  <c r="D45"/>
  <c r="D35"/>
  <c r="D24"/>
  <c r="D17"/>
  <c r="D84"/>
  <c r="D36"/>
  <c r="D19"/>
  <c r="R11" i="21"/>
  <c r="E11"/>
  <c r="F11" s="1"/>
  <c r="C32"/>
  <c r="C18"/>
  <c r="A53" i="15"/>
  <c r="A92"/>
  <c r="A53" i="24"/>
  <c r="A96"/>
  <c r="S38" i="21"/>
  <c r="C30"/>
  <c r="C40"/>
  <c r="C36"/>
  <c r="D47" i="24"/>
  <c r="D71"/>
  <c r="D79"/>
  <c r="D89"/>
  <c r="M20"/>
  <c r="M31"/>
  <c r="M44"/>
  <c r="F12" i="21"/>
  <c r="F14"/>
  <c r="F19"/>
  <c r="F21"/>
  <c r="F26"/>
  <c r="F28"/>
  <c r="F30"/>
  <c r="F32"/>
  <c r="F36"/>
  <c r="F38"/>
  <c r="F40"/>
  <c r="I12"/>
  <c r="I14"/>
  <c r="I19"/>
  <c r="I21"/>
  <c r="I26"/>
  <c r="I28"/>
  <c r="I30"/>
  <c r="I32"/>
  <c r="I36"/>
  <c r="I38"/>
  <c r="I40"/>
  <c r="L12"/>
  <c r="L14"/>
  <c r="L19"/>
  <c r="L21"/>
  <c r="L26"/>
  <c r="L28"/>
  <c r="L30"/>
  <c r="L32"/>
  <c r="L36"/>
  <c r="L38"/>
  <c r="L40"/>
  <c r="Q12"/>
  <c r="Q14"/>
  <c r="O19"/>
  <c r="O21"/>
  <c r="Q26"/>
  <c r="Q28"/>
  <c r="Q30"/>
  <c r="Q32"/>
  <c r="Q36"/>
  <c r="Q38"/>
  <c r="Q40"/>
  <c r="N37" i="24"/>
  <c r="G16"/>
  <c r="D13"/>
  <c r="D31"/>
  <c r="D42"/>
  <c r="F13" i="21"/>
  <c r="F15"/>
  <c r="F18"/>
  <c r="F20"/>
  <c r="F22"/>
  <c r="F25"/>
  <c r="F27"/>
  <c r="F29"/>
  <c r="F31"/>
  <c r="F33"/>
  <c r="I13"/>
  <c r="I15"/>
  <c r="I18"/>
  <c r="I20"/>
  <c r="I22"/>
  <c r="I25"/>
  <c r="I27"/>
  <c r="I29"/>
  <c r="I31"/>
  <c r="I33"/>
  <c r="I39"/>
  <c r="L13"/>
  <c r="L15"/>
  <c r="L18"/>
  <c r="L20"/>
  <c r="L22"/>
  <c r="L25"/>
  <c r="L27"/>
  <c r="L29"/>
  <c r="L31"/>
  <c r="L33"/>
  <c r="Q8"/>
  <c r="AC8" s="1"/>
  <c r="Q13"/>
  <c r="Q15"/>
  <c r="Q18"/>
  <c r="Q20"/>
  <c r="Q22"/>
  <c r="Q25"/>
  <c r="Q27"/>
  <c r="Q29"/>
  <c r="Q31"/>
  <c r="Q33"/>
  <c r="B37" i="24"/>
  <c r="L68"/>
  <c r="M92" s="1"/>
  <c r="O12" i="21"/>
  <c r="O14"/>
  <c r="O18"/>
  <c r="O20"/>
  <c r="O22"/>
  <c r="O26"/>
  <c r="O28"/>
  <c r="O30"/>
  <c r="O32"/>
  <c r="O36"/>
  <c r="O38"/>
  <c r="O40"/>
  <c r="Q19"/>
  <c r="Q21"/>
  <c r="Z8"/>
  <c r="AA16" s="1"/>
  <c r="O13"/>
  <c r="O15"/>
  <c r="O25"/>
  <c r="O27"/>
  <c r="O29"/>
  <c r="O31"/>
  <c r="O33"/>
  <c r="O37"/>
  <c r="G30" i="24"/>
  <c r="G32"/>
  <c r="G28"/>
  <c r="G23"/>
  <c r="G14"/>
  <c r="G44"/>
  <c r="G40"/>
  <c r="G29"/>
  <c r="G50"/>
  <c r="G42"/>
  <c r="G38"/>
  <c r="G27"/>
  <c r="G48"/>
  <c r="I21"/>
  <c r="I36"/>
  <c r="I41"/>
  <c r="I48"/>
  <c r="I13"/>
  <c r="I20"/>
  <c r="I27"/>
  <c r="I31"/>
  <c r="I47"/>
  <c r="I19"/>
  <c r="I23"/>
  <c r="I28"/>
  <c r="I39"/>
  <c r="I43"/>
  <c r="I15"/>
  <c r="I29"/>
  <c r="I33"/>
  <c r="I44"/>
  <c r="I49"/>
  <c r="I38"/>
  <c r="H68"/>
  <c r="I84" s="1"/>
  <c r="C14" i="21"/>
  <c r="C29"/>
  <c r="C27"/>
  <c r="D41" i="24"/>
  <c r="D76"/>
  <c r="C21" i="15"/>
  <c r="C42"/>
  <c r="C79"/>
  <c r="H36" i="16"/>
  <c r="C15" i="21"/>
  <c r="C13"/>
  <c r="C22"/>
  <c r="C31"/>
  <c r="C28"/>
  <c r="C38"/>
  <c r="C21"/>
  <c r="D80" i="24"/>
  <c r="C19" i="15"/>
  <c r="C40"/>
  <c r="C74"/>
  <c r="G26" i="24"/>
  <c r="B11" i="21"/>
  <c r="C11" s="1"/>
  <c r="B11" i="16"/>
  <c r="AC14" i="21"/>
  <c r="AC16"/>
  <c r="AC18"/>
  <c r="AA26"/>
  <c r="AA30"/>
  <c r="AC34"/>
  <c r="D37" i="15"/>
  <c r="G22" i="24"/>
  <c r="G34"/>
  <c r="C26" i="21"/>
  <c r="C12"/>
  <c r="H11"/>
  <c r="I11" s="1"/>
  <c r="K11"/>
  <c r="L11" s="1"/>
  <c r="B12" i="24"/>
  <c r="B37" i="15"/>
  <c r="I86" i="24"/>
  <c r="F68"/>
  <c r="G91" s="1"/>
  <c r="G20"/>
  <c r="C22" i="27"/>
  <c r="C16"/>
  <c r="C21"/>
  <c r="C28"/>
  <c r="D20" i="26"/>
  <c r="D27"/>
  <c r="D29"/>
  <c r="D47"/>
  <c r="D71"/>
  <c r="D81"/>
  <c r="F12"/>
  <c r="J37"/>
  <c r="D72"/>
  <c r="D74"/>
  <c r="D77"/>
  <c r="D86"/>
  <c r="D33"/>
  <c r="G13"/>
  <c r="D15"/>
  <c r="D32"/>
  <c r="D39"/>
  <c r="D79"/>
  <c r="D89"/>
  <c r="D31"/>
  <c r="D76"/>
  <c r="D88"/>
  <c r="D22"/>
  <c r="D50"/>
  <c r="G14"/>
  <c r="G15"/>
  <c r="AC33" i="25"/>
  <c r="Q37"/>
  <c r="AC14"/>
  <c r="AC15"/>
  <c r="Q18"/>
  <c r="Q22"/>
  <c r="Q27"/>
  <c r="Q29"/>
  <c r="Q31"/>
  <c r="F12"/>
  <c r="Q14"/>
  <c r="AC18"/>
  <c r="AC20"/>
  <c r="AC25"/>
  <c r="AC27"/>
  <c r="AC29"/>
  <c r="AC31"/>
  <c r="AC35"/>
  <c r="Q36"/>
  <c r="Q40"/>
  <c r="AC11"/>
  <c r="AC12"/>
  <c r="AC17"/>
  <c r="AC19"/>
  <c r="AC21"/>
  <c r="AC24"/>
  <c r="AC26"/>
  <c r="AC28"/>
  <c r="AC30"/>
  <c r="AC32"/>
  <c r="AC34"/>
  <c r="Q38"/>
  <c r="G79" i="24"/>
  <c r="M47"/>
  <c r="M42"/>
  <c r="M33"/>
  <c r="M29"/>
  <c r="M15"/>
  <c r="M41"/>
  <c r="M36"/>
  <c r="M30"/>
  <c r="M21"/>
  <c r="C37" i="25"/>
  <c r="C29"/>
  <c r="C25"/>
  <c r="C19"/>
  <c r="I32"/>
  <c r="I28"/>
  <c r="I22"/>
  <c r="I18"/>
  <c r="O31"/>
  <c r="O29"/>
  <c r="O27"/>
  <c r="O25"/>
  <c r="O21"/>
  <c r="O19"/>
  <c r="Q12"/>
  <c r="I15"/>
  <c r="L19"/>
  <c r="L21"/>
  <c r="L26"/>
  <c r="L28"/>
  <c r="L30"/>
  <c r="L32"/>
  <c r="L37"/>
  <c r="I38"/>
  <c r="F38"/>
  <c r="F33"/>
  <c r="F14"/>
  <c r="L38"/>
  <c r="L33"/>
  <c r="L14"/>
  <c r="Q8"/>
  <c r="AC8" s="1"/>
  <c r="Z8"/>
  <c r="AA12" s="1"/>
  <c r="C13"/>
  <c r="I13"/>
  <c r="I14"/>
  <c r="L18"/>
  <c r="F20"/>
  <c r="F22"/>
  <c r="F25"/>
  <c r="F27"/>
  <c r="F29"/>
  <c r="L31"/>
  <c r="I33"/>
  <c r="I36"/>
  <c r="L39"/>
  <c r="I40"/>
  <c r="O38"/>
  <c r="G16" i="26"/>
  <c r="G32"/>
  <c r="G34"/>
  <c r="G38"/>
  <c r="G42"/>
  <c r="G51"/>
  <c r="G50"/>
  <c r="G49"/>
  <c r="G48"/>
  <c r="G47"/>
  <c r="G19"/>
  <c r="F68"/>
  <c r="G73" s="1"/>
  <c r="G30"/>
  <c r="G29"/>
  <c r="G28"/>
  <c r="G27"/>
  <c r="G26"/>
  <c r="O14" i="25"/>
  <c r="G23" i="26"/>
  <c r="G31"/>
  <c r="G33"/>
  <c r="G39"/>
  <c r="G43"/>
  <c r="G80" i="24"/>
  <c r="AA14" i="25"/>
  <c r="C40" i="27"/>
  <c r="C30"/>
  <c r="C34"/>
  <c r="C50"/>
  <c r="C90"/>
  <c r="A94"/>
  <c r="G93" i="24"/>
  <c r="A53" i="27"/>
  <c r="A52" i="28"/>
  <c r="S37" i="25"/>
  <c r="C31" i="27"/>
  <c r="C71"/>
  <c r="C87"/>
  <c r="N12" i="26"/>
  <c r="D40"/>
  <c r="D42"/>
  <c r="D21" i="24"/>
  <c r="C19" i="21"/>
  <c r="C20"/>
  <c r="C33"/>
  <c r="C25"/>
  <c r="M39" i="24"/>
  <c r="M19"/>
  <c r="P11" i="25"/>
  <c r="D87" i="26"/>
  <c r="C15" i="27"/>
  <c r="C49"/>
  <c r="C78"/>
  <c r="C88"/>
  <c r="C39"/>
  <c r="C45"/>
  <c r="H37" i="28"/>
  <c r="G89" i="24"/>
  <c r="G11" i="25"/>
  <c r="B37" i="26"/>
  <c r="C33" i="27"/>
  <c r="G38"/>
  <c r="C86"/>
  <c r="G76" i="26"/>
  <c r="D43"/>
  <c r="E38" i="27"/>
  <c r="C68"/>
  <c r="C75"/>
  <c r="C89"/>
  <c r="G71" i="24"/>
  <c r="G75"/>
  <c r="G88"/>
  <c r="A54" i="27"/>
  <c r="C39" i="21" l="1"/>
  <c r="F39"/>
  <c r="L39"/>
  <c r="C89" i="15"/>
  <c r="G11" i="16"/>
  <c r="I11"/>
  <c r="D11"/>
  <c r="F11"/>
  <c r="H11"/>
  <c r="B36"/>
  <c r="G36"/>
  <c r="I36"/>
  <c r="D36"/>
  <c r="F36"/>
  <c r="D16" i="26"/>
  <c r="D19"/>
  <c r="D23"/>
  <c r="D26"/>
  <c r="D28"/>
  <c r="D30"/>
  <c r="D34"/>
  <c r="D48"/>
  <c r="D49"/>
  <c r="D51"/>
  <c r="D73"/>
  <c r="D75"/>
  <c r="D78"/>
  <c r="D80"/>
  <c r="D84"/>
  <c r="D85"/>
  <c r="D90"/>
  <c r="D92"/>
  <c r="D12" i="27"/>
  <c r="F12"/>
  <c r="C14"/>
  <c r="G12"/>
  <c r="C19"/>
  <c r="C23"/>
  <c r="C26"/>
  <c r="C27"/>
  <c r="C29"/>
  <c r="C32"/>
  <c r="F38"/>
  <c r="B38"/>
  <c r="C41"/>
  <c r="C43"/>
  <c r="C44"/>
  <c r="C48"/>
  <c r="C69"/>
  <c r="C73"/>
  <c r="C77"/>
  <c r="C81"/>
  <c r="C82"/>
  <c r="C83"/>
  <c r="C84"/>
  <c r="C85"/>
  <c r="D11" i="28"/>
  <c r="B37"/>
  <c r="I37"/>
  <c r="I76" i="24"/>
  <c r="I79"/>
  <c r="M76"/>
  <c r="I88"/>
  <c r="I85"/>
  <c r="I78"/>
  <c r="I92"/>
  <c r="M83"/>
  <c r="M86"/>
  <c r="G71" i="26"/>
  <c r="AA17" i="25"/>
  <c r="AA35"/>
  <c r="M72" i="24"/>
  <c r="M80"/>
  <c r="M90"/>
  <c r="AC12" i="21"/>
  <c r="AC20"/>
  <c r="AC25"/>
  <c r="AC27"/>
  <c r="AC29"/>
  <c r="AC31"/>
  <c r="AC33"/>
  <c r="AC35"/>
  <c r="Q37"/>
  <c r="I71" i="24"/>
  <c r="M73"/>
  <c r="M91"/>
  <c r="L12" i="25"/>
  <c r="O12"/>
  <c r="F13"/>
  <c r="L13"/>
  <c r="O13"/>
  <c r="C14"/>
  <c r="C15"/>
  <c r="F15"/>
  <c r="L15"/>
  <c r="Q15"/>
  <c r="F18"/>
  <c r="O18"/>
  <c r="F19"/>
  <c r="I20"/>
  <c r="L20"/>
  <c r="Q20"/>
  <c r="C21"/>
  <c r="F21"/>
  <c r="L22"/>
  <c r="O22"/>
  <c r="L25"/>
  <c r="F26"/>
  <c r="I26"/>
  <c r="Q26"/>
  <c r="C27"/>
  <c r="L27"/>
  <c r="F28"/>
  <c r="Q28"/>
  <c r="L29"/>
  <c r="F30"/>
  <c r="I30"/>
  <c r="Q30"/>
  <c r="C31"/>
  <c r="F31"/>
  <c r="F32"/>
  <c r="Q32"/>
  <c r="C33"/>
  <c r="Q33"/>
  <c r="F37"/>
  <c r="O37"/>
  <c r="F39"/>
  <c r="I39"/>
  <c r="Q39"/>
  <c r="G87" i="26"/>
  <c r="G90" i="24"/>
  <c r="I74"/>
  <c r="I72"/>
  <c r="I80"/>
  <c r="I77"/>
  <c r="I90"/>
  <c r="I87"/>
  <c r="AA32" i="21"/>
  <c r="AA28"/>
  <c r="AA24"/>
  <c r="G72" i="24"/>
  <c r="G92"/>
  <c r="D21" i="26"/>
  <c r="G74" i="24"/>
  <c r="G83"/>
  <c r="G73"/>
  <c r="D41" i="26"/>
  <c r="N9"/>
  <c r="O9" s="1"/>
  <c r="A91" i="28"/>
  <c r="A93" i="27"/>
  <c r="A97" i="26"/>
  <c r="G87" i="24"/>
  <c r="G85"/>
  <c r="C9" i="27"/>
  <c r="C65" s="1"/>
  <c r="O15" i="25"/>
  <c r="O40"/>
  <c r="O36"/>
  <c r="O33"/>
  <c r="C40"/>
  <c r="C36"/>
  <c r="T8"/>
  <c r="U28" s="1"/>
  <c r="L36"/>
  <c r="L40"/>
  <c r="F36"/>
  <c r="C38"/>
  <c r="O20"/>
  <c r="O26"/>
  <c r="O28"/>
  <c r="O30"/>
  <c r="D38" i="26"/>
  <c r="I93" i="24"/>
  <c r="L12"/>
  <c r="M12" s="1"/>
  <c r="H12"/>
  <c r="I12" s="1"/>
  <c r="I22"/>
  <c r="I50"/>
  <c r="I30"/>
  <c r="G43"/>
  <c r="D38"/>
  <c r="D32"/>
  <c r="D12" i="15"/>
  <c r="C81" i="28"/>
  <c r="C83"/>
  <c r="C85"/>
  <c r="C87"/>
  <c r="C89"/>
  <c r="AA27" i="25"/>
  <c r="F37" i="21"/>
  <c r="I37"/>
  <c r="L37"/>
  <c r="F8"/>
  <c r="AC11"/>
  <c r="AA12"/>
  <c r="AC13"/>
  <c r="AA14"/>
  <c r="AC15"/>
  <c r="AC17"/>
  <c r="AA18"/>
  <c r="AC19"/>
  <c r="AA20"/>
  <c r="AC21"/>
  <c r="AC24"/>
  <c r="AA25"/>
  <c r="AC26"/>
  <c r="AA27"/>
  <c r="AC28"/>
  <c r="AA29"/>
  <c r="AC30"/>
  <c r="AA31"/>
  <c r="AC32"/>
  <c r="AA33"/>
  <c r="AA35"/>
  <c r="Q39"/>
  <c r="D12" i="24"/>
  <c r="I75"/>
  <c r="G76"/>
  <c r="M77"/>
  <c r="G84"/>
  <c r="M87"/>
  <c r="I89"/>
  <c r="C12" i="15"/>
  <c r="C12" i="25"/>
  <c r="I12"/>
  <c r="Q13"/>
  <c r="AC16"/>
  <c r="Q19"/>
  <c r="Q21"/>
  <c r="Q25"/>
  <c r="G77" i="26"/>
  <c r="U19" i="25"/>
  <c r="U34"/>
  <c r="U14"/>
  <c r="U17"/>
  <c r="G78" i="26"/>
  <c r="U25" i="25"/>
  <c r="AA34" i="21"/>
  <c r="AA21"/>
  <c r="AA19"/>
  <c r="AA17"/>
  <c r="AA15"/>
  <c r="AA13"/>
  <c r="AA11"/>
  <c r="D16" i="24"/>
  <c r="AA31" i="25"/>
  <c r="AA21"/>
  <c r="O32"/>
  <c r="I19"/>
  <c r="I21"/>
  <c r="I25"/>
  <c r="I27"/>
  <c r="I29"/>
  <c r="I31"/>
  <c r="C18"/>
  <c r="C20"/>
  <c r="C22"/>
  <c r="C26"/>
  <c r="C28"/>
  <c r="C30"/>
  <c r="C32"/>
  <c r="M38" i="24"/>
  <c r="G78"/>
  <c r="I83"/>
  <c r="I73"/>
  <c r="I91"/>
  <c r="F12"/>
  <c r="G12" s="1"/>
  <c r="C14" i="15"/>
  <c r="D26" i="24"/>
  <c r="I40"/>
  <c r="I14"/>
  <c r="I34"/>
  <c r="G15"/>
  <c r="G33"/>
  <c r="G39"/>
  <c r="G49"/>
  <c r="O39" i="21"/>
  <c r="F37" i="24"/>
  <c r="E37" i="15"/>
  <c r="C37" s="1"/>
  <c r="C82" i="16"/>
  <c r="C84"/>
  <c r="C86"/>
  <c r="D94" i="26"/>
  <c r="C28" i="28"/>
  <c r="C30"/>
  <c r="C32"/>
  <c r="C36"/>
  <c r="E37"/>
  <c r="C8" i="16"/>
  <c r="C62" s="1"/>
  <c r="C13"/>
  <c r="C15"/>
  <c r="G37" i="28"/>
  <c r="C19"/>
  <c r="C21"/>
  <c r="C19" i="16"/>
  <c r="C21"/>
  <c r="C25"/>
  <c r="C27"/>
  <c r="C29"/>
  <c r="C31"/>
  <c r="C33"/>
  <c r="C38"/>
  <c r="C40"/>
  <c r="C42"/>
  <c r="C46"/>
  <c r="C48"/>
  <c r="C65"/>
  <c r="C67"/>
  <c r="C69"/>
  <c r="C71"/>
  <c r="C73"/>
  <c r="C77"/>
  <c r="C79"/>
  <c r="C81"/>
  <c r="C83"/>
  <c r="C85"/>
  <c r="C41" i="28"/>
  <c r="C48"/>
  <c r="C50"/>
  <c r="C72"/>
  <c r="C25"/>
  <c r="C11" i="16"/>
  <c r="C87"/>
  <c r="C14" i="28"/>
  <c r="C18"/>
  <c r="C68"/>
  <c r="C70"/>
  <c r="C74"/>
  <c r="C76"/>
  <c r="C12" i="16"/>
  <c r="C14"/>
  <c r="C18"/>
  <c r="C20"/>
  <c r="C22"/>
  <c r="C26"/>
  <c r="C28"/>
  <c r="C30"/>
  <c r="C32"/>
  <c r="C37"/>
  <c r="C39"/>
  <c r="C41"/>
  <c r="C43"/>
  <c r="C47"/>
  <c r="C49"/>
  <c r="C66"/>
  <c r="C68"/>
  <c r="C70"/>
  <c r="C72"/>
  <c r="C74"/>
  <c r="C78"/>
  <c r="C80"/>
  <c r="C27" i="28"/>
  <c r="C42"/>
  <c r="C44"/>
  <c r="C12"/>
  <c r="C20"/>
  <c r="C22"/>
  <c r="C26"/>
  <c r="C39"/>
  <c r="C43"/>
  <c r="C80"/>
  <c r="C82"/>
  <c r="C84"/>
  <c r="C86"/>
  <c r="C88"/>
  <c r="D64"/>
  <c r="C8"/>
  <c r="C64" s="1"/>
  <c r="C13"/>
  <c r="C15"/>
  <c r="C29"/>
  <c r="C31"/>
  <c r="C33"/>
  <c r="C38"/>
  <c r="C40"/>
  <c r="C49"/>
  <c r="C67"/>
  <c r="C69"/>
  <c r="C71"/>
  <c r="C73"/>
  <c r="C75"/>
  <c r="C79"/>
  <c r="A53"/>
  <c r="AA11" i="25"/>
  <c r="AA33"/>
  <c r="AA29"/>
  <c r="AA25"/>
  <c r="AA19"/>
  <c r="G86" i="24"/>
  <c r="C37" i="21"/>
  <c r="C76" i="27"/>
  <c r="G72" i="26"/>
  <c r="G80"/>
  <c r="G79"/>
  <c r="G95"/>
  <c r="G91"/>
  <c r="AA13" i="25"/>
  <c r="AA15"/>
  <c r="AA32"/>
  <c r="AA30"/>
  <c r="AA28"/>
  <c r="AA26"/>
  <c r="AA24"/>
  <c r="AA20"/>
  <c r="AA18"/>
  <c r="AA16"/>
  <c r="G12" i="26"/>
  <c r="AC13" i="25"/>
  <c r="AA34"/>
  <c r="U31"/>
  <c r="U20"/>
  <c r="M49" i="24"/>
  <c r="M40"/>
  <c r="M27"/>
  <c r="M13"/>
  <c r="M32"/>
  <c r="B11" i="25"/>
  <c r="C11" s="1"/>
  <c r="E11"/>
  <c r="F11" s="1"/>
  <c r="H11"/>
  <c r="K11"/>
  <c r="L11" s="1"/>
  <c r="L8" s="1"/>
  <c r="X8" s="1"/>
  <c r="N11"/>
  <c r="Q11" s="1"/>
  <c r="C8" i="21"/>
  <c r="C51" i="27"/>
  <c r="C72"/>
  <c r="C74"/>
  <c r="M43" i="24"/>
  <c r="M23"/>
  <c r="D91" i="26"/>
  <c r="D93"/>
  <c r="C13" i="27"/>
  <c r="C20"/>
  <c r="D38"/>
  <c r="C38" s="1"/>
  <c r="B11" i="28"/>
  <c r="G11"/>
  <c r="I11"/>
  <c r="F37"/>
  <c r="O11" i="21"/>
  <c r="Q11"/>
  <c r="C8" i="25"/>
  <c r="M9" i="24"/>
  <c r="M68" s="1"/>
  <c r="C48"/>
  <c r="I9"/>
  <c r="I68" s="1"/>
  <c r="C30"/>
  <c r="C12"/>
  <c r="C26"/>
  <c r="C20"/>
  <c r="C38"/>
  <c r="C13"/>
  <c r="C29"/>
  <c r="C41"/>
  <c r="C44"/>
  <c r="C14"/>
  <c r="C15"/>
  <c r="C43"/>
  <c r="C27"/>
  <c r="C47"/>
  <c r="C21"/>
  <c r="C28"/>
  <c r="C31"/>
  <c r="C37"/>
  <c r="C23"/>
  <c r="C40"/>
  <c r="C42"/>
  <c r="C34"/>
  <c r="C39"/>
  <c r="C32"/>
  <c r="C16"/>
  <c r="B68"/>
  <c r="G9"/>
  <c r="G68" s="1"/>
  <c r="C33"/>
  <c r="C50"/>
  <c r="C49"/>
  <c r="C19"/>
  <c r="C36"/>
  <c r="C22"/>
  <c r="D11" i="25"/>
  <c r="I11"/>
  <c r="B12" i="27"/>
  <c r="E12"/>
  <c r="C12" s="1"/>
  <c r="C42"/>
  <c r="H11" i="28"/>
  <c r="D37"/>
  <c r="X16" i="21"/>
  <c r="X27"/>
  <c r="X11"/>
  <c r="X20"/>
  <c r="X31"/>
  <c r="X15"/>
  <c r="X26"/>
  <c r="X35"/>
  <c r="X19"/>
  <c r="X30"/>
  <c r="X14"/>
  <c r="X25"/>
  <c r="X34"/>
  <c r="X18"/>
  <c r="X29"/>
  <c r="X13"/>
  <c r="X24"/>
  <c r="X33"/>
  <c r="X17"/>
  <c r="X28"/>
  <c r="X12"/>
  <c r="X21"/>
  <c r="X32"/>
  <c r="C27" i="26"/>
  <c r="C19"/>
  <c r="C43"/>
  <c r="C31"/>
  <c r="C32"/>
  <c r="C13"/>
  <c r="C48"/>
  <c r="C42"/>
  <c r="C30"/>
  <c r="C20"/>
  <c r="C33"/>
  <c r="C26"/>
  <c r="C28"/>
  <c r="C34"/>
  <c r="C15"/>
  <c r="C49"/>
  <c r="C44"/>
  <c r="C29"/>
  <c r="C38"/>
  <c r="C39"/>
  <c r="C21"/>
  <c r="C22"/>
  <c r="C41"/>
  <c r="C50"/>
  <c r="C16"/>
  <c r="B68"/>
  <c r="O68" s="1"/>
  <c r="C40"/>
  <c r="C37"/>
  <c r="C47"/>
  <c r="G9"/>
  <c r="G68" s="1"/>
  <c r="C23"/>
  <c r="C51"/>
  <c r="C14"/>
  <c r="I8" i="21"/>
  <c r="U8" s="1"/>
  <c r="O16" i="24"/>
  <c r="O50"/>
  <c r="O15"/>
  <c r="O49"/>
  <c r="O19"/>
  <c r="O34"/>
  <c r="O28"/>
  <c r="O13"/>
  <c r="O36"/>
  <c r="O37"/>
  <c r="O12"/>
  <c r="O48"/>
  <c r="O9"/>
  <c r="O68" s="1"/>
  <c r="O23"/>
  <c r="O38"/>
  <c r="O33"/>
  <c r="O39"/>
  <c r="N68"/>
  <c r="O40"/>
  <c r="O20"/>
  <c r="O26"/>
  <c r="O27"/>
  <c r="O29"/>
  <c r="O41"/>
  <c r="O43"/>
  <c r="O30"/>
  <c r="O44"/>
  <c r="O42"/>
  <c r="O47"/>
  <c r="O21"/>
  <c r="O32"/>
  <c r="O22"/>
  <c r="O31"/>
  <c r="O14"/>
  <c r="X33" i="25"/>
  <c r="X35"/>
  <c r="X29"/>
  <c r="X28"/>
  <c r="X21"/>
  <c r="X20"/>
  <c r="X11"/>
  <c r="X13"/>
  <c r="X15"/>
  <c r="X31"/>
  <c r="X30"/>
  <c r="X25"/>
  <c r="X24"/>
  <c r="X17"/>
  <c r="X16"/>
  <c r="X14"/>
  <c r="X34"/>
  <c r="X32"/>
  <c r="X27"/>
  <c r="X26"/>
  <c r="X19"/>
  <c r="X18"/>
  <c r="X12"/>
  <c r="I8"/>
  <c r="U8" s="1"/>
  <c r="C12" i="26"/>
  <c r="F11" i="28"/>
  <c r="G85" i="26"/>
  <c r="G89"/>
  <c r="G93"/>
  <c r="G81"/>
  <c r="G77" i="24"/>
  <c r="M11" i="25"/>
  <c r="D13" i="26"/>
  <c r="E13" s="1"/>
  <c r="D14"/>
  <c r="D44"/>
  <c r="E44" s="1"/>
  <c r="C70" i="27"/>
  <c r="C91"/>
  <c r="E11" i="28"/>
  <c r="I39" i="26"/>
  <c r="I19"/>
  <c r="I22"/>
  <c r="I13"/>
  <c r="I41"/>
  <c r="I20"/>
  <c r="I16"/>
  <c r="I44"/>
  <c r="I31"/>
  <c r="I48"/>
  <c r="I26"/>
  <c r="I42"/>
  <c r="I33"/>
  <c r="I47"/>
  <c r="I27"/>
  <c r="I40"/>
  <c r="I9"/>
  <c r="I68" s="1"/>
  <c r="I21"/>
  <c r="I50"/>
  <c r="I28"/>
  <c r="I38"/>
  <c r="I23"/>
  <c r="I49"/>
  <c r="I29"/>
  <c r="I15"/>
  <c r="I43"/>
  <c r="I30"/>
  <c r="I34"/>
  <c r="I14"/>
  <c r="I51"/>
  <c r="H68"/>
  <c r="I32"/>
  <c r="M51"/>
  <c r="M32"/>
  <c r="M41"/>
  <c r="M34"/>
  <c r="M43"/>
  <c r="M16"/>
  <c r="M37"/>
  <c r="M22"/>
  <c r="M39"/>
  <c r="M27"/>
  <c r="M31"/>
  <c r="M26"/>
  <c r="M33"/>
  <c r="M29"/>
  <c r="M21"/>
  <c r="M28"/>
  <c r="M9"/>
  <c r="M68" s="1"/>
  <c r="M23"/>
  <c r="L68"/>
  <c r="M15"/>
  <c r="M30"/>
  <c r="M14"/>
  <c r="M20"/>
  <c r="M44"/>
  <c r="M19"/>
  <c r="M13"/>
  <c r="M47"/>
  <c r="M40"/>
  <c r="M48"/>
  <c r="M42"/>
  <c r="M49"/>
  <c r="M50"/>
  <c r="M38"/>
  <c r="D37"/>
  <c r="E37" s="1"/>
  <c r="I37"/>
  <c r="E21"/>
  <c r="I12"/>
  <c r="M12"/>
  <c r="L8" i="21"/>
  <c r="X8" s="1"/>
  <c r="U24"/>
  <c r="U16"/>
  <c r="U35"/>
  <c r="U26"/>
  <c r="U18"/>
  <c r="U11"/>
  <c r="U28"/>
  <c r="U20"/>
  <c r="U13"/>
  <c r="U30"/>
  <c r="U25"/>
  <c r="U15"/>
  <c r="U32"/>
  <c r="U27"/>
  <c r="U17"/>
  <c r="U34"/>
  <c r="U29"/>
  <c r="U19"/>
  <c r="U12"/>
  <c r="U31"/>
  <c r="U21"/>
  <c r="U14"/>
  <c r="U33"/>
  <c r="K44" i="24"/>
  <c r="K23"/>
  <c r="K39"/>
  <c r="K40"/>
  <c r="K50"/>
  <c r="K26"/>
  <c r="J68"/>
  <c r="K27"/>
  <c r="K41"/>
  <c r="K43"/>
  <c r="K37"/>
  <c r="K12"/>
  <c r="K33"/>
  <c r="K29"/>
  <c r="K48"/>
  <c r="K30"/>
  <c r="K38"/>
  <c r="K31"/>
  <c r="K9"/>
  <c r="K68" s="1"/>
  <c r="K32"/>
  <c r="K14"/>
  <c r="K49"/>
  <c r="K19"/>
  <c r="K47"/>
  <c r="K16"/>
  <c r="K34"/>
  <c r="K13"/>
  <c r="K21"/>
  <c r="K28"/>
  <c r="K15"/>
  <c r="K22"/>
  <c r="K36"/>
  <c r="K20"/>
  <c r="K42"/>
  <c r="K13" i="26"/>
  <c r="K40"/>
  <c r="K20"/>
  <c r="K26"/>
  <c r="K43"/>
  <c r="K49"/>
  <c r="K27"/>
  <c r="K41"/>
  <c r="K32"/>
  <c r="K48"/>
  <c r="K28"/>
  <c r="K39"/>
  <c r="K34"/>
  <c r="K51"/>
  <c r="K29"/>
  <c r="K37"/>
  <c r="K9"/>
  <c r="K68" s="1"/>
  <c r="K22"/>
  <c r="K50"/>
  <c r="K30"/>
  <c r="K31"/>
  <c r="K15"/>
  <c r="K42"/>
  <c r="K19"/>
  <c r="K33"/>
  <c r="K16"/>
  <c r="K44"/>
  <c r="J68"/>
  <c r="K23"/>
  <c r="K14"/>
  <c r="K38"/>
  <c r="K47"/>
  <c r="K21"/>
  <c r="O32"/>
  <c r="O34"/>
  <c r="O22"/>
  <c r="O15"/>
  <c r="O16"/>
  <c r="O47"/>
  <c r="O20"/>
  <c r="O12"/>
  <c r="O41"/>
  <c r="O39"/>
  <c r="O37"/>
  <c r="O31"/>
  <c r="O33"/>
  <c r="O23"/>
  <c r="O21"/>
  <c r="O26"/>
  <c r="K12"/>
  <c r="G75"/>
  <c r="G84"/>
  <c r="G86"/>
  <c r="G88"/>
  <c r="G90"/>
  <c r="G92"/>
  <c r="G94"/>
  <c r="G74"/>
  <c r="M71" i="24"/>
  <c r="M75"/>
  <c r="M79"/>
  <c r="M85"/>
  <c r="M89"/>
  <c r="M93"/>
  <c r="M74"/>
  <c r="M78"/>
  <c r="M84"/>
  <c r="M88"/>
  <c r="U16" i="25" l="1"/>
  <c r="U27"/>
  <c r="U35"/>
  <c r="U26"/>
  <c r="U33"/>
  <c r="U12"/>
  <c r="C36" i="16"/>
  <c r="O38" i="26"/>
  <c r="O40"/>
  <c r="O42"/>
  <c r="O44"/>
  <c r="O50"/>
  <c r="O51"/>
  <c r="O48"/>
  <c r="O49"/>
  <c r="O43"/>
  <c r="O13"/>
  <c r="O14"/>
  <c r="O19"/>
  <c r="O30"/>
  <c r="O29"/>
  <c r="O28"/>
  <c r="O27"/>
  <c r="O11" i="25"/>
  <c r="O8" s="1"/>
  <c r="AA8" s="1"/>
  <c r="F8"/>
  <c r="U11"/>
  <c r="U18"/>
  <c r="U30"/>
  <c r="U13"/>
  <c r="U32"/>
  <c r="U29"/>
  <c r="U21"/>
  <c r="U15"/>
  <c r="U24"/>
  <c r="M69" i="26"/>
  <c r="G37" i="24"/>
  <c r="D37"/>
  <c r="D12" i="26"/>
  <c r="E12" s="1"/>
  <c r="E14"/>
  <c r="C11" i="28"/>
  <c r="C37"/>
  <c r="C80" i="24"/>
  <c r="C76"/>
  <c r="C77"/>
  <c r="C88"/>
  <c r="C75"/>
  <c r="C71"/>
  <c r="C79"/>
  <c r="C91"/>
  <c r="C73"/>
  <c r="C72"/>
  <c r="C90"/>
  <c r="C87"/>
  <c r="C85"/>
  <c r="C92"/>
  <c r="C86"/>
  <c r="C83"/>
  <c r="C89"/>
  <c r="C78"/>
  <c r="C74"/>
  <c r="C84"/>
  <c r="C93"/>
  <c r="O8" i="21"/>
  <c r="AA8" s="1"/>
  <c r="O72" i="24"/>
  <c r="O80"/>
  <c r="O89"/>
  <c r="O79"/>
  <c r="O71"/>
  <c r="O92"/>
  <c r="O78"/>
  <c r="O86"/>
  <c r="O87"/>
  <c r="O90"/>
  <c r="O73"/>
  <c r="O88"/>
  <c r="O83"/>
  <c r="O91"/>
  <c r="O85"/>
  <c r="O74"/>
  <c r="O93"/>
  <c r="O76"/>
  <c r="O75"/>
  <c r="O77"/>
  <c r="O84"/>
  <c r="C74" i="26"/>
  <c r="C89"/>
  <c r="C80"/>
  <c r="C84"/>
  <c r="C94"/>
  <c r="C86"/>
  <c r="C85"/>
  <c r="C71"/>
  <c r="C77"/>
  <c r="C72"/>
  <c r="C78"/>
  <c r="C81"/>
  <c r="C92"/>
  <c r="C91"/>
  <c r="C75"/>
  <c r="C95"/>
  <c r="C93"/>
  <c r="C88"/>
  <c r="C79"/>
  <c r="C73"/>
  <c r="C76"/>
  <c r="C90"/>
  <c r="C87"/>
  <c r="K76"/>
  <c r="K92"/>
  <c r="K84"/>
  <c r="K74"/>
  <c r="K75"/>
  <c r="K88"/>
  <c r="K73"/>
  <c r="K79"/>
  <c r="K87"/>
  <c r="K72"/>
  <c r="K94"/>
  <c r="K86"/>
  <c r="K71"/>
  <c r="K93"/>
  <c r="K85"/>
  <c r="K95"/>
  <c r="K90"/>
  <c r="K78"/>
  <c r="K77"/>
  <c r="K91"/>
  <c r="K80"/>
  <c r="K81"/>
  <c r="K89"/>
  <c r="E15" i="24"/>
  <c r="E28"/>
  <c r="E37"/>
  <c r="E42"/>
  <c r="E29"/>
  <c r="E32"/>
  <c r="E49"/>
  <c r="E23"/>
  <c r="E14"/>
  <c r="E21"/>
  <c r="E12"/>
  <c r="E47"/>
  <c r="E38"/>
  <c r="E33"/>
  <c r="E27"/>
  <c r="E44"/>
  <c r="E9"/>
  <c r="E13"/>
  <c r="E41"/>
  <c r="E43"/>
  <c r="E40"/>
  <c r="E34"/>
  <c r="E36"/>
  <c r="E26"/>
  <c r="E30"/>
  <c r="E19"/>
  <c r="E22"/>
  <c r="D68"/>
  <c r="E31"/>
  <c r="E39"/>
  <c r="E48"/>
  <c r="E16"/>
  <c r="E20"/>
  <c r="E50"/>
  <c r="M95" i="26"/>
  <c r="M71"/>
  <c r="M84"/>
  <c r="M81"/>
  <c r="M74"/>
  <c r="M86"/>
  <c r="M91"/>
  <c r="M79"/>
  <c r="M80"/>
  <c r="M93"/>
  <c r="M75"/>
  <c r="M72"/>
  <c r="M92"/>
  <c r="M89"/>
  <c r="M77"/>
  <c r="M88"/>
  <c r="M85"/>
  <c r="M87"/>
  <c r="M78"/>
  <c r="M94"/>
  <c r="M76"/>
  <c r="M73"/>
  <c r="M90"/>
  <c r="I79"/>
  <c r="I89"/>
  <c r="I71"/>
  <c r="I85"/>
  <c r="I77"/>
  <c r="I90"/>
  <c r="I74"/>
  <c r="I75"/>
  <c r="I91"/>
  <c r="I78"/>
  <c r="I81"/>
  <c r="I88"/>
  <c r="I80"/>
  <c r="I93"/>
  <c r="I76"/>
  <c r="I94"/>
  <c r="I86"/>
  <c r="I72"/>
  <c r="I95"/>
  <c r="I87"/>
  <c r="I73"/>
  <c r="I92"/>
  <c r="I84"/>
  <c r="E30"/>
  <c r="E43"/>
  <c r="E9"/>
  <c r="D68"/>
  <c r="E39"/>
  <c r="E34"/>
  <c r="E19"/>
  <c r="E51"/>
  <c r="E32"/>
  <c r="E48"/>
  <c r="E31"/>
  <c r="E22"/>
  <c r="E50"/>
  <c r="E33"/>
  <c r="E27"/>
  <c r="E40"/>
  <c r="E16"/>
  <c r="E15"/>
  <c r="E29"/>
  <c r="E41"/>
  <c r="E23"/>
  <c r="E20"/>
  <c r="E42"/>
  <c r="E26"/>
  <c r="E49"/>
  <c r="E38"/>
  <c r="E28"/>
  <c r="E47"/>
  <c r="O80"/>
  <c r="O90"/>
  <c r="O79"/>
  <c r="O81"/>
  <c r="O88"/>
  <c r="O77"/>
  <c r="O76"/>
  <c r="O94"/>
  <c r="O85"/>
  <c r="O84"/>
  <c r="O73"/>
  <c r="O93"/>
  <c r="O89"/>
  <c r="O75"/>
  <c r="O78"/>
  <c r="O87"/>
  <c r="O71"/>
  <c r="O92"/>
  <c r="O95"/>
  <c r="O72"/>
  <c r="O74"/>
  <c r="O91"/>
  <c r="O86"/>
  <c r="K73" i="24"/>
  <c r="K76"/>
  <c r="K74"/>
  <c r="K77"/>
  <c r="K80"/>
  <c r="K89"/>
  <c r="K92"/>
  <c r="K90"/>
  <c r="K84"/>
  <c r="K79"/>
  <c r="K87"/>
  <c r="K75"/>
  <c r="K85"/>
  <c r="K93"/>
  <c r="K72"/>
  <c r="K86"/>
  <c r="K71"/>
  <c r="K78"/>
  <c r="K91"/>
  <c r="K88"/>
  <c r="K83"/>
  <c r="E77" i="26" l="1"/>
  <c r="E71"/>
  <c r="E84"/>
  <c r="E72"/>
  <c r="E95"/>
  <c r="E94"/>
  <c r="E74"/>
  <c r="E93"/>
  <c r="E80"/>
  <c r="E86"/>
  <c r="E92"/>
  <c r="E73"/>
  <c r="E88"/>
  <c r="E90"/>
  <c r="E91"/>
  <c r="E89"/>
  <c r="E87"/>
  <c r="E78"/>
  <c r="E81"/>
  <c r="E85"/>
  <c r="E76"/>
  <c r="E79"/>
  <c r="E75"/>
  <c r="E92" i="24"/>
  <c r="E76"/>
  <c r="E72"/>
  <c r="E88"/>
  <c r="E86"/>
  <c r="E90"/>
  <c r="E83"/>
  <c r="E87"/>
  <c r="E79"/>
  <c r="E74"/>
  <c r="E75"/>
  <c r="E93"/>
  <c r="E89"/>
  <c r="E84"/>
  <c r="E73"/>
  <c r="E80"/>
  <c r="E78"/>
  <c r="E71"/>
  <c r="E77"/>
  <c r="E85"/>
  <c r="E91"/>
  <c r="C9" i="26"/>
  <c r="C68" s="1"/>
  <c r="E68"/>
  <c r="C9" i="24"/>
  <c r="C68" s="1"/>
  <c r="E68"/>
</calcChain>
</file>

<file path=xl/sharedStrings.xml><?xml version="1.0" encoding="utf-8"?>
<sst xmlns="http://schemas.openxmlformats.org/spreadsheetml/2006/main" count="827" uniqueCount="127">
  <si>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</si>
  <si>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</si>
  <si>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</si>
  <si>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</si>
  <si>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</si>
  <si>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</si>
  <si>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</si>
  <si>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</si>
  <si>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</si>
  <si>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</si>
  <si>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</si>
  <si>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</si>
  <si>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</si>
  <si>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</si>
  <si>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</si>
  <si>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</si>
  <si>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</si>
  <si>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</si>
  <si>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</si>
  <si>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</si>
  <si>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</si>
  <si>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</si>
  <si>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</si>
  <si>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</si>
  <si>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</si>
  <si>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</si>
  <si>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</si>
  <si>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</si>
  <si>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</si>
  <si>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</si>
  <si>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</si>
  <si>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</si>
  <si>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</si>
  <si>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</si>
  <si>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</si>
  <si>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</si>
  <si>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</si>
  <si>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</si>
  <si>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</si>
  <si>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</si>
  <si>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</si>
  <si>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</si>
  <si>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</si>
  <si>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</si>
  <si>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</si>
  <si>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</si>
  <si>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</si>
  <si>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</si>
  <si>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</si>
  <si>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</si>
  <si>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</si>
  <si>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</si>
  <si>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</si>
  <si>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</si>
  <si>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Agricultura, Silvicultura, Caza y Pesca</t>
  </si>
  <si>
    <t>Industria manufacturera</t>
  </si>
  <si>
    <t>Electricidad, gas y agua</t>
  </si>
  <si>
    <t>Estab. finac. seguros, Bienes inmuebles y servicios</t>
  </si>
  <si>
    <t>Transp. almac. y comunicaciones</t>
  </si>
  <si>
    <t>Servicios Comunales, Sociales y Personales</t>
  </si>
  <si>
    <t>No sabe, No responde</t>
  </si>
  <si>
    <t>Directores Gerentes y Administ. Grales.</t>
  </si>
  <si>
    <t xml:space="preserve"> Empleados de Oficina</t>
  </si>
  <si>
    <t>Comerciantes y Vendedores</t>
  </si>
  <si>
    <t>Agricultores, Ganaderos y Trab. Agrop.</t>
  </si>
  <si>
    <t>Conductores de Transporte</t>
  </si>
  <si>
    <t>Trab. Area Grafica, Quim., Alimentos, etc.</t>
  </si>
  <si>
    <t>Operador de Carga y Almacenaje</t>
  </si>
  <si>
    <t xml:space="preserve"> Urbano</t>
  </si>
  <si>
    <t>Urbano</t>
  </si>
  <si>
    <t>Nivel educativo /2</t>
  </si>
  <si>
    <t>Total Nacional</t>
  </si>
  <si>
    <t xml:space="preserve">Total Nacional </t>
  </si>
  <si>
    <t>Explotación de minas y canteras</t>
  </si>
  <si>
    <t>Construcción</t>
  </si>
  <si>
    <t>Profesionales, Técnicos y PEOA</t>
  </si>
  <si>
    <t>Ocupación de los Servicios</t>
  </si>
  <si>
    <t>Trab. Ind. Textil, Albañilería, Mecánica, etc.</t>
  </si>
  <si>
    <t>AEP= Años de Estudio Promedio</t>
  </si>
  <si>
    <t>TDA= Tasa de Desempleo Abierto</t>
  </si>
  <si>
    <t>MBT= Meses promedio en Busca de Trabajo</t>
  </si>
  <si>
    <t>Comercio por Mayor/Menor, Hoteles / restaurantes</t>
  </si>
  <si>
    <t xml:space="preserve">número de salarios mínimos, rama de actividad y ocupación </t>
  </si>
  <si>
    <t>Comercio por Mayor / menor, Hoteles / restaurantes</t>
  </si>
  <si>
    <t xml:space="preserve">No sabe, No responde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</si>
  <si>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</si>
  <si>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</si>
  <si>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</si>
  <si>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</si>
  <si>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</si>
  <si>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</si>
  <si>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Empleados de Oficina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</si>
  <si>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</si>
  <si>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</si>
  <si>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</si>
  <si>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</si>
  <si>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</si>
  <si>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</si>
  <si>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</si>
  <si>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</si>
  <si>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</si>
  <si>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</si>
  <si>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</si>
  <si>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</si>
  <si>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</si>
  <si>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</si>
  <si>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</si>
  <si>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</si>
  <si>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</si>
  <si>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</si>
  <si>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</si>
  <si>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</si>
  <si>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</si>
  <si>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</si>
  <si>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</si>
  <si>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(Promedio de salarios mínimos por rama)</t>
  </si>
  <si>
    <t>según dominio,  nivel educativo, rango de edad, rama de actividad y ocupación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</si>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</sst>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3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</cellStyleXfs>
  <cellXfs count="389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2" fillId="0" borderId="0" xfId="15" applyFont="1" applyAlignment="1">
      <alignment horizontal="center"/>
    </xf>
    <xf numFmtId="0" fontId="5" fillId="0" borderId="0" xfId="15" applyFont="1" applyAlignment="1">
      <alignment horizontal="center"/>
    </xf>
    <xf numFmtId="0" fontId="3" fillId="0" borderId="0" xfId="15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5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0" xfId="8" applyNumberFormat="1" applyFont="1" applyFill="1" applyBorder="1"/>
    <xf numFmtId="0" fontId="3" fillId="0" borderId="0" xfId="13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5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4" fillId="0" borderId="0" xfId="8" applyNumberFormat="1" applyFont="1" applyBorder="1" applyAlignment="1">
      <alignment horizontal="left" indent="2"/>
    </xf>
    <xf numFmtId="170" fontId="4" fillId="0" borderId="0" xfId="8" applyNumberFormat="1" applyFont="1" applyBorder="1" applyAlignment="1">
      <alignment horizontal="left" indent="3"/>
    </xf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70" fontId="0" fillId="0" borderId="0" xfId="2" applyNumberFormat="1" applyFont="1" applyBorder="1" applyAlignment="1">
      <alignment horizontal="left" indent="2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0" fontId="2" fillId="0" borderId="0" xfId="13" applyFont="1" applyFill="1"/>
    <xf numFmtId="169" fontId="1" fillId="0" borderId="0" xfId="13" applyNumberFormat="1" applyFill="1"/>
    <xf numFmtId="168" fontId="2" fillId="0" borderId="0" xfId="11" applyNumberFormat="1" applyFont="1" applyFill="1" applyBorder="1"/>
    <xf numFmtId="168" fontId="1" fillId="0" borderId="0" xfId="8" applyNumberFormat="1" applyFill="1"/>
    <xf numFmtId="169" fontId="1" fillId="0" borderId="0" xfId="8" applyNumberFormat="1" applyFill="1"/>
    <xf numFmtId="167" fontId="1" fillId="0" borderId="0" xfId="8" applyNumberFormat="1" applyFill="1"/>
    <xf numFmtId="168" fontId="2" fillId="0" borderId="0" xfId="8" applyNumberFormat="1" applyFont="1" applyFill="1" applyAlignment="1">
      <alignment horizontal="center"/>
    </xf>
    <xf numFmtId="167" fontId="1" fillId="0" borderId="0" xfId="13" applyNumberFormat="1" applyFill="1"/>
    <xf numFmtId="0" fontId="2" fillId="0" borderId="0" xfId="13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5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7" fontId="4" fillId="0" borderId="0" xfId="2" applyNumberFormat="1" applyFont="1"/>
    <xf numFmtId="168" fontId="4" fillId="0" borderId="0" xfId="2" applyNumberFormat="1" applyFont="1" applyFill="1" applyAlignment="1">
      <alignment horizontal="right"/>
    </xf>
    <xf numFmtId="168" fontId="9" fillId="2" borderId="0" xfId="2" applyNumberFormat="1" applyFont="1" applyFill="1" applyBorder="1" applyAlignment="1">
      <alignment horizontal="right"/>
    </xf>
    <xf numFmtId="167" fontId="9" fillId="2" borderId="0" xfId="2" applyNumberFormat="1" applyFont="1" applyFill="1" applyBorder="1" applyAlignment="1">
      <alignment horizontal="right"/>
    </xf>
    <xf numFmtId="167" fontId="2" fillId="0" borderId="0" xfId="2" applyNumberFormat="1" applyFont="1"/>
    <xf numFmtId="167" fontId="2" fillId="3" borderId="0" xfId="2" applyNumberFormat="1" applyFont="1" applyFill="1"/>
    <xf numFmtId="0" fontId="11" fillId="0" borderId="2" xfId="13" applyFont="1" applyFill="1" applyBorder="1"/>
    <xf numFmtId="168" fontId="11" fillId="0" borderId="2" xfId="13" applyNumberFormat="1" applyFont="1" applyFill="1" applyBorder="1"/>
    <xf numFmtId="169" fontId="11" fillId="0" borderId="2" xfId="13" applyNumberFormat="1" applyFont="1" applyFill="1" applyBorder="1"/>
    <xf numFmtId="168" fontId="11" fillId="0" borderId="0" xfId="2" applyNumberFormat="1" applyFont="1" applyFill="1"/>
    <xf numFmtId="168" fontId="11" fillId="0" borderId="0" xfId="8" applyNumberFormat="1" applyFont="1" applyFill="1" applyBorder="1" applyAlignment="1">
      <alignment horizontal="left" indent="2"/>
    </xf>
    <xf numFmtId="0" fontId="11" fillId="0" borderId="0" xfId="13" applyFont="1" applyFill="1"/>
    <xf numFmtId="169" fontId="11" fillId="0" borderId="0" xfId="8" applyNumberFormat="1" applyFont="1" applyFill="1" applyBorder="1"/>
    <xf numFmtId="168" fontId="11" fillId="0" borderId="0" xfId="8" applyNumberFormat="1" applyFont="1" applyFill="1" applyBorder="1"/>
    <xf numFmtId="167" fontId="11" fillId="0" borderId="0" xfId="8" applyNumberFormat="1" applyFont="1" applyFill="1" applyBorder="1"/>
    <xf numFmtId="168" fontId="11" fillId="0" borderId="0" xfId="8" applyNumberFormat="1" applyFont="1" applyFill="1"/>
    <xf numFmtId="169" fontId="11" fillId="0" borderId="0" xfId="8" applyNumberFormat="1" applyFont="1" applyFill="1"/>
    <xf numFmtId="167" fontId="11" fillId="0" borderId="0" xfId="8" applyNumberFormat="1" applyFont="1" applyFill="1"/>
    <xf numFmtId="169" fontId="11" fillId="0" borderId="0" xfId="13" applyNumberFormat="1" applyFont="1" applyFill="1"/>
    <xf numFmtId="168" fontId="11" fillId="0" borderId="2" xfId="8" applyNumberFormat="1" applyFont="1" applyFill="1" applyBorder="1"/>
    <xf numFmtId="169" fontId="11" fillId="0" borderId="2" xfId="8" applyNumberFormat="1" applyFont="1" applyFill="1" applyBorder="1"/>
    <xf numFmtId="167" fontId="11" fillId="0" borderId="0" xfId="13" applyNumberFormat="1" applyFont="1" applyFill="1"/>
    <xf numFmtId="0" fontId="11" fillId="0" borderId="0" xfId="15" applyFont="1"/>
    <xf numFmtId="0" fontId="11" fillId="0" borderId="2" xfId="15" applyFont="1" applyBorder="1"/>
    <xf numFmtId="168" fontId="11" fillId="0" borderId="0" xfId="2" applyNumberFormat="1" applyFont="1" applyBorder="1"/>
    <xf numFmtId="168" fontId="11" fillId="0" borderId="0" xfId="2" applyNumberFormat="1" applyFont="1"/>
    <xf numFmtId="0" fontId="11" fillId="0" borderId="0" xfId="15" applyFont="1" applyBorder="1"/>
    <xf numFmtId="168" fontId="11" fillId="0" borderId="0" xfId="2" applyNumberFormat="1" applyFont="1" applyBorder="1" applyAlignment="1">
      <alignment horizontal="right"/>
    </xf>
    <xf numFmtId="167" fontId="11" fillId="0" borderId="2" xfId="2" applyNumberFormat="1" applyFont="1" applyBorder="1"/>
    <xf numFmtId="170" fontId="11" fillId="0" borderId="0" xfId="15" applyNumberFormat="1" applyFont="1" applyBorder="1"/>
    <xf numFmtId="167" fontId="11" fillId="0" borderId="0" xfId="2" applyNumberFormat="1" applyFont="1"/>
    <xf numFmtId="170" fontId="11" fillId="0" borderId="0" xfId="2" applyNumberFormat="1" applyFont="1" applyBorder="1" applyAlignment="1">
      <alignment horizontal="left" indent="2"/>
    </xf>
    <xf numFmtId="170" fontId="11" fillId="0" borderId="0" xfId="2" applyNumberFormat="1" applyFont="1" applyBorder="1" applyAlignment="1">
      <alignment horizontal="left" indent="3"/>
    </xf>
    <xf numFmtId="170" fontId="11" fillId="0" borderId="0" xfId="15" applyNumberFormat="1" applyFont="1" applyAlignment="1">
      <alignment horizontal="left" indent="1"/>
    </xf>
    <xf numFmtId="170" fontId="11" fillId="0" borderId="0" xfId="15" applyNumberFormat="1" applyFont="1"/>
    <xf numFmtId="167" fontId="2" fillId="0" borderId="1" xfId="6" applyNumberFormat="1" applyFont="1" applyBorder="1" applyAlignment="1">
      <alignment horizontal="center"/>
    </xf>
    <xf numFmtId="169" fontId="2" fillId="0" borderId="1" xfId="6" applyNumberFormat="1" applyFont="1" applyBorder="1" applyAlignment="1">
      <alignment horizontal="center"/>
    </xf>
    <xf numFmtId="167" fontId="2" fillId="0" borderId="1" xfId="6" applyNumberFormat="1" applyFont="1" applyFill="1" applyBorder="1" applyAlignment="1">
      <alignment horizontal="center"/>
    </xf>
    <xf numFmtId="169" fontId="2" fillId="0" borderId="1" xfId="6" applyNumberFormat="1" applyFont="1" applyFill="1" applyBorder="1" applyAlignment="1">
      <alignment horizontal="center"/>
    </xf>
    <xf numFmtId="167" fontId="0" fillId="0" borderId="2" xfId="6" applyNumberFormat="1" applyFont="1" applyBorder="1"/>
    <xf numFmtId="169" fontId="0" fillId="0" borderId="2" xfId="6" applyNumberFormat="1" applyFont="1" applyBorder="1"/>
    <xf numFmtId="169" fontId="0" fillId="0" borderId="2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2" fillId="0" borderId="0" xfId="6" applyNumberFormat="1" applyFont="1" applyFill="1" applyBorder="1" applyAlignment="1">
      <alignment horizontal="right"/>
    </xf>
    <xf numFmtId="167" fontId="2" fillId="0" borderId="0" xfId="6" applyNumberFormat="1" applyFont="1" applyFill="1" applyBorder="1" applyAlignment="1">
      <alignment horizontal="right"/>
    </xf>
    <xf numFmtId="168" fontId="2" fillId="0" borderId="0" xfId="6" applyNumberFormat="1" applyFont="1" applyFill="1" applyBorder="1"/>
    <xf numFmtId="167" fontId="2" fillId="0" borderId="0" xfId="6" applyNumberFormat="1" applyFont="1" applyFill="1" applyBorder="1"/>
    <xf numFmtId="168" fontId="0" fillId="0" borderId="0" xfId="6" applyNumberFormat="1" applyFont="1"/>
    <xf numFmtId="168" fontId="0" fillId="0" borderId="0" xfId="6" applyNumberFormat="1" applyFont="1" applyFill="1"/>
    <xf numFmtId="167" fontId="0" fillId="0" borderId="0" xfId="6" applyNumberFormat="1" applyFont="1" applyFill="1"/>
    <xf numFmtId="168" fontId="0" fillId="0" borderId="0" xfId="6" applyNumberFormat="1" applyFont="1" applyFill="1" applyBorder="1" applyAlignment="1">
      <alignment horizontal="left" indent="2"/>
    </xf>
    <xf numFmtId="168" fontId="4" fillId="0" borderId="0" xfId="6" applyNumberFormat="1" applyFont="1" applyFill="1" applyBorder="1" applyAlignment="1">
      <alignment horizontal="right"/>
    </xf>
    <xf numFmtId="167" fontId="0" fillId="0" borderId="0" xfId="6" applyNumberFormat="1" applyFont="1" applyFill="1" applyBorder="1" applyAlignment="1">
      <alignment horizontal="right"/>
    </xf>
    <xf numFmtId="167" fontId="4" fillId="0" borderId="0" xfId="6" applyNumberFormat="1" applyFont="1" applyFill="1" applyBorder="1" applyAlignment="1">
      <alignment horizontal="right"/>
    </xf>
    <xf numFmtId="168" fontId="0" fillId="0" borderId="0" xfId="6" applyNumberFormat="1" applyFont="1" applyBorder="1" applyAlignment="1">
      <alignment horizontal="left" indent="2"/>
    </xf>
    <xf numFmtId="168" fontId="4" fillId="0" borderId="0" xfId="6" applyNumberFormat="1" applyFont="1" applyFill="1" applyBorder="1"/>
    <xf numFmtId="167" fontId="0" fillId="0" borderId="0" xfId="6" applyNumberFormat="1" applyFont="1" applyFill="1" applyBorder="1"/>
    <xf numFmtId="168" fontId="0" fillId="0" borderId="0" xfId="6" applyNumberFormat="1" applyFont="1" applyFill="1" applyBorder="1" applyAlignment="1">
      <alignment horizontal="left" indent="3"/>
    </xf>
    <xf numFmtId="168" fontId="4" fillId="0" borderId="0" xfId="6" applyNumberFormat="1" applyFont="1"/>
    <xf numFmtId="168" fontId="0" fillId="0" borderId="0" xfId="6" applyNumberFormat="1" applyFont="1" applyFill="1" applyBorder="1"/>
    <xf numFmtId="167" fontId="0" fillId="0" borderId="0" xfId="6" applyNumberFormat="1" applyFont="1" applyFill="1" applyAlignment="1">
      <alignment horizontal="right"/>
    </xf>
    <xf numFmtId="168" fontId="0" fillId="0" borderId="0" xfId="6" applyNumberFormat="1" applyFont="1" applyFill="1" applyBorder="1" applyAlignment="1">
      <alignment horizontal="left" indent="1"/>
    </xf>
    <xf numFmtId="0" fontId="3" fillId="0" borderId="0" xfId="16" applyFont="1" applyFill="1" applyBorder="1" applyAlignment="1">
      <alignment horizontal="left" indent="1"/>
    </xf>
    <xf numFmtId="168" fontId="9" fillId="2" borderId="0" xfId="6" applyNumberFormat="1" applyFont="1" applyFill="1" applyBorder="1" applyAlignment="1">
      <alignment horizontal="right"/>
    </xf>
    <xf numFmtId="167" fontId="9" fillId="2" borderId="0" xfId="6" applyNumberFormat="1" applyFont="1" applyFill="1" applyBorder="1" applyAlignment="1">
      <alignment horizontal="right"/>
    </xf>
    <xf numFmtId="169" fontId="0" fillId="0" borderId="0" xfId="6" applyNumberFormat="1" applyFont="1" applyBorder="1"/>
    <xf numFmtId="0" fontId="2" fillId="0" borderId="0" xfId="14" applyFont="1" applyFill="1" applyAlignment="1">
      <alignment horizontal="center"/>
    </xf>
    <xf numFmtId="0" fontId="11" fillId="0" borderId="0" xfId="14" applyFill="1"/>
    <xf numFmtId="0" fontId="2" fillId="0" borderId="1" xfId="14" applyFont="1" applyFill="1" applyBorder="1" applyAlignment="1">
      <alignment horizontal="center" vertical="justify"/>
    </xf>
    <xf numFmtId="169" fontId="2" fillId="0" borderId="1" xfId="14" applyNumberFormat="1" applyFont="1" applyFill="1" applyBorder="1" applyAlignment="1">
      <alignment horizontal="center" vertical="justify"/>
    </xf>
    <xf numFmtId="0" fontId="11" fillId="0" borderId="2" xfId="14" applyFont="1" applyFill="1" applyBorder="1"/>
    <xf numFmtId="168" fontId="11" fillId="0" borderId="2" xfId="14" applyNumberFormat="1" applyFont="1" applyFill="1" applyBorder="1"/>
    <xf numFmtId="169" fontId="11" fillId="0" borderId="2" xfId="14" applyNumberFormat="1" applyFont="1" applyFill="1" applyBorder="1"/>
    <xf numFmtId="168" fontId="2" fillId="0" borderId="0" xfId="6" applyNumberFormat="1" applyFont="1" applyFill="1" applyBorder="1" applyAlignment="1">
      <alignment horizontal="left" indent="1"/>
    </xf>
    <xf numFmtId="168" fontId="2" fillId="0" borderId="0" xfId="10" applyNumberFormat="1" applyFont="1" applyFill="1" applyBorder="1" applyAlignment="1">
      <alignment horizontal="left"/>
    </xf>
    <xf numFmtId="168" fontId="2" fillId="0" borderId="0" xfId="10" applyNumberFormat="1" applyFont="1" applyFill="1" applyBorder="1"/>
    <xf numFmtId="168" fontId="2" fillId="0" borderId="0" xfId="6" applyNumberFormat="1" applyFont="1" applyFill="1"/>
    <xf numFmtId="168" fontId="11" fillId="0" borderId="0" xfId="6" applyNumberFormat="1" applyFont="1" applyFill="1"/>
    <xf numFmtId="0" fontId="2" fillId="0" borderId="0" xfId="14" applyFont="1" applyFill="1"/>
    <xf numFmtId="168" fontId="2" fillId="0" borderId="0" xfId="10" applyNumberFormat="1" applyFont="1" applyFill="1" applyBorder="1" applyAlignment="1">
      <alignment horizontal="left" indent="1"/>
    </xf>
    <xf numFmtId="168" fontId="11" fillId="0" borderId="0" xfId="10" applyNumberFormat="1" applyFont="1" applyFill="1" applyBorder="1" applyAlignment="1">
      <alignment horizontal="left" indent="1"/>
    </xf>
    <xf numFmtId="167" fontId="4" fillId="0" borderId="0" xfId="6" applyNumberFormat="1" applyFont="1" applyFill="1" applyBorder="1"/>
    <xf numFmtId="168" fontId="11" fillId="0" borderId="0" xfId="10" applyNumberFormat="1" applyFont="1" applyFill="1" applyBorder="1" applyAlignment="1">
      <alignment horizontal="left" indent="2"/>
    </xf>
    <xf numFmtId="168" fontId="4" fillId="0" borderId="0" xfId="6" applyNumberFormat="1" applyFont="1" applyFill="1"/>
    <xf numFmtId="168" fontId="4" fillId="0" borderId="0" xfId="6" applyNumberFormat="1" applyFont="1" applyFill="1" applyBorder="1" applyAlignment="1">
      <alignment horizontal="left" indent="1"/>
    </xf>
    <xf numFmtId="0" fontId="11" fillId="0" borderId="0" xfId="14" applyFont="1" applyFill="1"/>
    <xf numFmtId="167" fontId="4" fillId="0" borderId="0" xfId="6" applyNumberFormat="1" applyFont="1" applyFill="1"/>
    <xf numFmtId="167" fontId="2" fillId="0" borderId="0" xfId="10" applyNumberFormat="1" applyFont="1" applyFill="1" applyBorder="1" applyAlignment="1">
      <alignment horizontal="left" indent="1"/>
    </xf>
    <xf numFmtId="168" fontId="4" fillId="0" borderId="0" xfId="10" applyNumberFormat="1" applyFont="1" applyFill="1" applyBorder="1" applyAlignment="1">
      <alignment horizontal="left" indent="1"/>
    </xf>
    <xf numFmtId="168" fontId="4" fillId="0" borderId="0" xfId="10" applyNumberFormat="1" applyFont="1" applyFill="1" applyBorder="1" applyAlignment="1">
      <alignment horizontal="left" indent="2"/>
    </xf>
    <xf numFmtId="168" fontId="4" fillId="0" borderId="0" xfId="10" applyNumberFormat="1" applyFont="1" applyFill="1" applyBorder="1" applyAlignment="1">
      <alignment horizontal="left" indent="3"/>
    </xf>
    <xf numFmtId="169" fontId="11" fillId="0" borderId="0" xfId="10" applyNumberFormat="1" applyFont="1" applyFill="1" applyBorder="1"/>
    <xf numFmtId="168" fontId="11" fillId="0" borderId="0" xfId="10" applyNumberFormat="1" applyFont="1" applyFill="1" applyBorder="1"/>
    <xf numFmtId="167" fontId="11" fillId="0" borderId="0" xfId="10" applyNumberFormat="1" applyFont="1" applyFill="1" applyBorder="1"/>
    <xf numFmtId="168" fontId="11" fillId="0" borderId="0" xfId="10" applyNumberFormat="1" applyFont="1" applyFill="1"/>
    <xf numFmtId="169" fontId="11" fillId="0" borderId="0" xfId="10" applyNumberFormat="1" applyFont="1" applyFill="1"/>
    <xf numFmtId="167" fontId="11" fillId="0" borderId="0" xfId="10" applyNumberFormat="1" applyFont="1" applyFill="1"/>
    <xf numFmtId="169" fontId="11" fillId="0" borderId="0" xfId="14" applyNumberFormat="1" applyFont="1" applyFill="1"/>
    <xf numFmtId="0" fontId="3" fillId="0" borderId="0" xfId="14" applyFont="1" applyFill="1" applyBorder="1" applyAlignment="1">
      <alignment horizontal="left" indent="1"/>
    </xf>
    <xf numFmtId="168" fontId="2" fillId="0" borderId="0" xfId="10" applyNumberFormat="1" applyFont="1" applyFill="1" applyAlignment="1">
      <alignment horizontal="center"/>
    </xf>
    <xf numFmtId="168" fontId="11" fillId="0" borderId="2" xfId="10" applyNumberFormat="1" applyFont="1" applyFill="1" applyBorder="1"/>
    <xf numFmtId="169" fontId="11" fillId="0" borderId="2" xfId="10" applyNumberFormat="1" applyFont="1" applyFill="1" applyBorder="1"/>
    <xf numFmtId="167" fontId="11" fillId="0" borderId="0" xfId="14" applyNumberFormat="1" applyFont="1" applyFill="1"/>
    <xf numFmtId="167" fontId="11" fillId="0" borderId="0" xfId="10" applyNumberFormat="1" applyFill="1"/>
    <xf numFmtId="169" fontId="11" fillId="0" borderId="0" xfId="10" applyNumberFormat="1" applyFill="1"/>
    <xf numFmtId="167" fontId="11" fillId="0" borderId="0" xfId="14" applyNumberFormat="1" applyFill="1"/>
    <xf numFmtId="169" fontId="11" fillId="0" borderId="0" xfId="14" applyNumberFormat="1" applyFill="1"/>
    <xf numFmtId="168" fontId="11" fillId="0" borderId="0" xfId="10" applyNumberFormat="1" applyFill="1"/>
    <xf numFmtId="0" fontId="2" fillId="0" borderId="0" xfId="16" applyFont="1" applyAlignment="1">
      <alignment horizontal="center"/>
    </xf>
    <xf numFmtId="0" fontId="11" fillId="0" borderId="0" xfId="16" applyFont="1"/>
    <xf numFmtId="0" fontId="5" fillId="0" borderId="0" xfId="16" applyFont="1" applyAlignment="1">
      <alignment horizontal="center"/>
    </xf>
    <xf numFmtId="168" fontId="2" fillId="0" borderId="0" xfId="6" applyNumberFormat="1" applyFont="1" applyBorder="1" applyAlignment="1">
      <alignment horizontal="center"/>
    </xf>
    <xf numFmtId="168" fontId="2" fillId="0" borderId="0" xfId="6" applyNumberFormat="1" applyFont="1" applyBorder="1" applyAlignment="1">
      <alignment horizontal="center" vertical="center" wrapText="1"/>
    </xf>
    <xf numFmtId="0" fontId="11" fillId="0" borderId="2" xfId="16" applyFont="1" applyBorder="1"/>
    <xf numFmtId="168" fontId="11" fillId="0" borderId="0" xfId="6" applyNumberFormat="1" applyFont="1" applyBorder="1"/>
    <xf numFmtId="169" fontId="2" fillId="0" borderId="0" xfId="6" applyNumberFormat="1" applyFont="1" applyFill="1" applyBorder="1" applyAlignment="1">
      <alignment horizontal="center"/>
    </xf>
    <xf numFmtId="169" fontId="0" fillId="0" borderId="0" xfId="6" applyNumberFormat="1" applyFont="1" applyFill="1" applyBorder="1" applyAlignment="1">
      <alignment horizontal="center"/>
    </xf>
    <xf numFmtId="168" fontId="4" fillId="0" borderId="0" xfId="6" applyNumberFormat="1" applyFont="1" applyFill="1" applyAlignment="1">
      <alignment horizontal="right"/>
    </xf>
    <xf numFmtId="168" fontId="11" fillId="0" borderId="0" xfId="6" applyNumberFormat="1" applyFont="1"/>
    <xf numFmtId="168" fontId="2" fillId="0" borderId="1" xfId="6" applyNumberFormat="1" applyFont="1" applyBorder="1" applyAlignment="1">
      <alignment horizontal="center" vertical="center" wrapText="1"/>
    </xf>
    <xf numFmtId="0" fontId="11" fillId="0" borderId="0" xfId="16" applyFont="1" applyBorder="1"/>
    <xf numFmtId="168" fontId="2" fillId="0" borderId="0" xfId="6" applyNumberFormat="1" applyFont="1" applyBorder="1" applyAlignment="1">
      <alignment horizontal="left" vertical="justify"/>
    </xf>
    <xf numFmtId="168" fontId="2" fillId="0" borderId="0" xfId="6" applyNumberFormat="1" applyFont="1" applyBorder="1" applyAlignment="1">
      <alignment horizontal="right" vertical="justify"/>
    </xf>
    <xf numFmtId="168" fontId="2" fillId="0" borderId="0" xfId="6" applyNumberFormat="1" applyFont="1" applyBorder="1"/>
    <xf numFmtId="168" fontId="2" fillId="0" borderId="0" xfId="6" applyNumberFormat="1" applyFont="1" applyBorder="1" applyAlignment="1">
      <alignment horizontal="right"/>
    </xf>
    <xf numFmtId="168" fontId="11" fillId="0" borderId="0" xfId="6" applyNumberFormat="1" applyFont="1" applyBorder="1" applyAlignment="1">
      <alignment horizontal="right"/>
    </xf>
    <xf numFmtId="168" fontId="0" fillId="0" borderId="0" xfId="6" applyNumberFormat="1" applyFont="1" applyBorder="1" applyAlignment="1">
      <alignment horizontal="left" indent="1"/>
    </xf>
    <xf numFmtId="170" fontId="2" fillId="0" borderId="2" xfId="6" applyNumberFormat="1" applyFont="1" applyBorder="1" applyAlignment="1">
      <alignment horizontal="center" vertical="center" wrapText="1"/>
    </xf>
    <xf numFmtId="170" fontId="2" fillId="0" borderId="1" xfId="6" applyNumberFormat="1" applyFont="1" applyBorder="1" applyAlignment="1">
      <alignment horizontal="center"/>
    </xf>
    <xf numFmtId="167" fontId="11" fillId="0" borderId="2" xfId="6" applyNumberFormat="1" applyFont="1" applyBorder="1"/>
    <xf numFmtId="167" fontId="2" fillId="0" borderId="2" xfId="6" applyNumberFormat="1" applyFont="1" applyBorder="1" applyAlignment="1">
      <alignment horizontal="center" vertical="center" wrapText="1"/>
    </xf>
    <xf numFmtId="170" fontId="2" fillId="0" borderId="0" xfId="16" applyNumberFormat="1" applyFont="1" applyBorder="1"/>
    <xf numFmtId="167" fontId="2" fillId="0" borderId="0" xfId="6" applyNumberFormat="1" applyFont="1" applyBorder="1" applyAlignment="1">
      <alignment horizontal="right"/>
    </xf>
    <xf numFmtId="0" fontId="2" fillId="0" borderId="0" xfId="16" applyFont="1" applyBorder="1"/>
    <xf numFmtId="170" fontId="11" fillId="0" borderId="0" xfId="16" applyNumberFormat="1" applyFont="1" applyBorder="1"/>
    <xf numFmtId="170" fontId="2" fillId="0" borderId="0" xfId="16" applyNumberFormat="1" applyFont="1" applyBorder="1" applyAlignment="1">
      <alignment horizontal="left" indent="1"/>
    </xf>
    <xf numFmtId="170" fontId="11" fillId="0" borderId="0" xfId="6" applyNumberFormat="1" applyFont="1" applyBorder="1" applyAlignment="1">
      <alignment horizontal="left" indent="2"/>
    </xf>
    <xf numFmtId="167" fontId="4" fillId="0" borderId="0" xfId="6" applyNumberFormat="1" applyFont="1" applyBorder="1" applyAlignment="1">
      <alignment horizontal="right"/>
    </xf>
    <xf numFmtId="170" fontId="11" fillId="0" borderId="0" xfId="6" applyNumberFormat="1" applyFont="1" applyBorder="1" applyAlignment="1">
      <alignment horizontal="left" indent="3"/>
    </xf>
    <xf numFmtId="170" fontId="11" fillId="0" borderId="0" xfId="16" applyNumberFormat="1" applyFont="1" applyAlignment="1">
      <alignment horizontal="left" indent="1"/>
    </xf>
    <xf numFmtId="170" fontId="11" fillId="0" borderId="0" xfId="16" applyNumberFormat="1" applyFont="1" applyBorder="1" applyAlignment="1">
      <alignment horizontal="left" indent="1"/>
    </xf>
    <xf numFmtId="170" fontId="4" fillId="0" borderId="0" xfId="10" applyNumberFormat="1" applyFont="1" applyBorder="1" applyAlignment="1">
      <alignment horizontal="left" indent="2"/>
    </xf>
    <xf numFmtId="170" fontId="4" fillId="0" borderId="0" xfId="10" applyNumberFormat="1" applyFont="1" applyBorder="1" applyAlignment="1">
      <alignment horizontal="left" indent="3"/>
    </xf>
    <xf numFmtId="170" fontId="0" fillId="0" borderId="0" xfId="6" applyNumberFormat="1" applyFont="1" applyBorder="1" applyAlignment="1">
      <alignment horizontal="left" indent="2"/>
    </xf>
    <xf numFmtId="170" fontId="11" fillId="0" borderId="0" xfId="16" applyNumberFormat="1" applyFont="1"/>
    <xf numFmtId="170" fontId="3" fillId="0" borderId="0" xfId="16" applyNumberFormat="1" applyFont="1" applyFill="1" applyBorder="1" applyAlignment="1">
      <alignment horizontal="left" indent="1"/>
    </xf>
    <xf numFmtId="170" fontId="2" fillId="0" borderId="0" xfId="16" applyNumberFormat="1" applyFont="1" applyAlignment="1">
      <alignment horizontal="center"/>
    </xf>
    <xf numFmtId="170" fontId="2" fillId="0" borderId="2" xfId="6" applyNumberFormat="1" applyFont="1" applyBorder="1" applyAlignment="1">
      <alignment horizontal="center"/>
    </xf>
    <xf numFmtId="170" fontId="2" fillId="0" borderId="0" xfId="6" applyNumberFormat="1" applyFont="1" applyBorder="1" applyAlignment="1">
      <alignment horizontal="left" vertical="justify"/>
    </xf>
    <xf numFmtId="170" fontId="2" fillId="0" borderId="0" xfId="6" applyNumberFormat="1" applyFont="1" applyBorder="1"/>
    <xf numFmtId="170" fontId="2" fillId="0" borderId="0" xfId="6" applyNumberFormat="1" applyFont="1" applyBorder="1" applyAlignment="1">
      <alignment horizontal="left" indent="1"/>
    </xf>
    <xf numFmtId="0" fontId="12" fillId="0" borderId="0" xfId="0" applyFont="1" applyAlignment="1"/>
    <xf numFmtId="168" fontId="0" fillId="0" borderId="0" xfId="7" applyNumberFormat="1" applyFont="1" applyFill="1" applyBorder="1" applyAlignment="1">
      <alignment horizontal="left" indent="2"/>
    </xf>
    <xf numFmtId="168" fontId="0" fillId="0" borderId="0" xfId="7" applyNumberFormat="1" applyFont="1" applyFill="1" applyBorder="1" applyAlignment="1">
      <alignment horizontal="left" indent="1"/>
    </xf>
    <xf numFmtId="167" fontId="2" fillId="0" borderId="0" xfId="7" applyNumberFormat="1" applyFont="1" applyFill="1" applyBorder="1"/>
    <xf numFmtId="167" fontId="2" fillId="0" borderId="0" xfId="7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2" applyNumberFormat="1" applyFont="1" applyFill="1" applyBorder="1"/>
    <xf numFmtId="168" fontId="4" fillId="0" borderId="1" xfId="8" applyNumberFormat="1" applyFont="1" applyFill="1" applyBorder="1" applyAlignment="1">
      <alignment horizontal="left" indent="2"/>
    </xf>
    <xf numFmtId="168" fontId="4" fillId="0" borderId="1" xfId="8" applyNumberFormat="1" applyFont="1" applyFill="1" applyBorder="1" applyAlignment="1">
      <alignment horizontal="left" indent="1"/>
    </xf>
    <xf numFmtId="168" fontId="2" fillId="0" borderId="0" xfId="9" applyNumberFormat="1" applyFont="1" applyFill="1" applyBorder="1"/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2"/>
    </xf>
    <xf numFmtId="168" fontId="11" fillId="0" borderId="0" xfId="9" applyNumberForma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1"/>
    </xf>
    <xf numFmtId="167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3"/>
    </xf>
    <xf numFmtId="169" fontId="11" fillId="0" borderId="1" xfId="8" applyNumberFormat="1" applyFont="1" applyFill="1" applyBorder="1"/>
    <xf numFmtId="167" fontId="11" fillId="0" borderId="1" xfId="8" applyNumberFormat="1" applyFont="1" applyFill="1" applyBorder="1"/>
    <xf numFmtId="0" fontId="11" fillId="0" borderId="1" xfId="15" applyFont="1" applyBorder="1"/>
    <xf numFmtId="165" fontId="0" fillId="0" borderId="1" xfId="3" applyFont="1" applyFill="1" applyBorder="1" applyAlignment="1">
      <alignment horizontal="right"/>
    </xf>
    <xf numFmtId="168" fontId="11" fillId="0" borderId="1" xfId="2" applyNumberFormat="1" applyFont="1" applyBorder="1" applyAlignment="1">
      <alignment horizontal="left" indent="2"/>
    </xf>
    <xf numFmtId="170" fontId="0" fillId="0" borderId="1" xfId="2" applyNumberFormat="1" applyFont="1" applyBorder="1" applyAlignment="1">
      <alignment horizontal="left" indent="2"/>
    </xf>
    <xf numFmtId="170" fontId="11" fillId="0" borderId="1" xfId="15" applyNumberFormat="1" applyFont="1" applyBorder="1"/>
    <xf numFmtId="170" fontId="4" fillId="0" borderId="1" xfId="15" applyNumberFormat="1" applyFont="1" applyBorder="1"/>
    <xf numFmtId="168" fontId="0" fillId="0" borderId="1" xfId="6" applyNumberFormat="1" applyFont="1" applyFill="1" applyBorder="1" applyAlignment="1">
      <alignment horizontal="left" indent="2"/>
    </xf>
    <xf numFmtId="168" fontId="0" fillId="0" borderId="1" xfId="6" applyNumberFormat="1" applyFont="1" applyFill="1" applyBorder="1"/>
    <xf numFmtId="169" fontId="0" fillId="0" borderId="1" xfId="6" applyNumberFormat="1" applyFont="1" applyFill="1" applyBorder="1"/>
    <xf numFmtId="167" fontId="0" fillId="0" borderId="1" xfId="6" applyNumberFormat="1" applyFont="1" applyFill="1" applyBorder="1"/>
    <xf numFmtId="168" fontId="0" fillId="0" borderId="1" xfId="6" applyNumberFormat="1" applyFont="1" applyFill="1" applyBorder="1" applyAlignment="1">
      <alignment horizontal="left" indent="1"/>
    </xf>
    <xf numFmtId="168" fontId="4" fillId="0" borderId="1" xfId="6" applyNumberFormat="1" applyFont="1" applyFill="1" applyBorder="1"/>
    <xf numFmtId="168" fontId="4" fillId="0" borderId="1" xfId="10" applyNumberFormat="1" applyFont="1" applyFill="1" applyBorder="1" applyAlignment="1">
      <alignment horizontal="left" indent="2"/>
    </xf>
    <xf numFmtId="168" fontId="4" fillId="0" borderId="1" xfId="10" applyNumberFormat="1" applyFont="1" applyFill="1" applyBorder="1" applyAlignment="1">
      <alignment horizontal="left" indent="1"/>
    </xf>
    <xf numFmtId="169" fontId="11" fillId="0" borderId="1" xfId="10" applyNumberFormat="1" applyFont="1" applyFill="1" applyBorder="1"/>
    <xf numFmtId="167" fontId="11" fillId="0" borderId="1" xfId="10" applyNumberFormat="1" applyFont="1" applyFill="1" applyBorder="1"/>
    <xf numFmtId="0" fontId="11" fillId="0" borderId="1" xfId="16" applyFont="1" applyBorder="1"/>
    <xf numFmtId="165" fontId="0" fillId="0" borderId="1" xfId="4" applyFont="1" applyFill="1" applyBorder="1" applyAlignment="1">
      <alignment horizontal="right"/>
    </xf>
    <xf numFmtId="168" fontId="11" fillId="0" borderId="1" xfId="6" applyNumberFormat="1" applyFont="1" applyBorder="1" applyAlignment="1">
      <alignment horizontal="left" indent="2"/>
    </xf>
    <xf numFmtId="170" fontId="0" fillId="0" borderId="1" xfId="6" applyNumberFormat="1" applyFont="1" applyBorder="1" applyAlignment="1">
      <alignment horizontal="left" indent="2"/>
    </xf>
    <xf numFmtId="170" fontId="11" fillId="0" borderId="1" xfId="16" applyNumberFormat="1" applyFont="1" applyBorder="1"/>
    <xf numFmtId="170" fontId="4" fillId="0" borderId="1" xfId="16" applyNumberFormat="1" applyFont="1" applyBorder="1"/>
    <xf numFmtId="0" fontId="2" fillId="0" borderId="0" xfId="15" applyFont="1" applyAlignment="1"/>
    <xf numFmtId="170" fontId="2" fillId="0" borderId="0" xfId="15" applyNumberFormat="1" applyFont="1" applyAlignment="1"/>
    <xf numFmtId="0" fontId="2" fillId="0" borderId="0" xfId="16" applyFont="1" applyAlignment="1"/>
    <xf numFmtId="170" fontId="2" fillId="0" borderId="0" xfId="16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168" fontId="11" fillId="0" borderId="0" xfId="2" applyNumberFormat="1" applyFont="1" applyFill="1" applyBorder="1" applyAlignment="1">
      <alignment horizontal="right"/>
    </xf>
    <xf numFmtId="168" fontId="11" fillId="0" borderId="0" xfId="2" applyNumberFormat="1" applyFont="1" applyFill="1" applyAlignment="1">
      <alignment horizontal="right"/>
    </xf>
    <xf numFmtId="0" fontId="11" fillId="0" borderId="0" xfId="15" applyFont="1" applyFill="1"/>
    <xf numFmtId="167" fontId="11" fillId="0" borderId="0" xfId="2" applyNumberFormat="1" applyFont="1" applyFill="1" applyBorder="1" applyAlignment="1">
      <alignment horizontal="right"/>
    </xf>
    <xf numFmtId="167" fontId="2" fillId="0" borderId="0" xfId="2" applyNumberFormat="1" applyFont="1" applyFill="1"/>
    <xf numFmtId="168" fontId="2" fillId="0" borderId="0" xfId="6" applyNumberFormat="1" applyFont="1" applyFill="1" applyBorder="1" applyAlignment="1">
      <alignment horizontal="right" vertical="justify"/>
    </xf>
    <xf numFmtId="168" fontId="11" fillId="0" borderId="0" xfId="6" applyNumberFormat="1" applyFont="1" applyFill="1" applyBorder="1" applyAlignment="1">
      <alignment horizontal="right"/>
    </xf>
    <xf numFmtId="168" fontId="11" fillId="0" borderId="0" xfId="6" applyNumberFormat="1" applyFont="1" applyFill="1" applyAlignment="1">
      <alignment horizontal="right"/>
    </xf>
    <xf numFmtId="167" fontId="11" fillId="0" borderId="0" xfId="6" applyNumberFormat="1" applyFont="1" applyFill="1" applyBorder="1" applyAlignment="1">
      <alignment horizontal="right"/>
    </xf>
    <xf numFmtId="0" fontId="11" fillId="0" borderId="0" xfId="16" applyFont="1" applyFill="1"/>
    <xf numFmtId="167" fontId="2" fillId="0" borderId="0" xfId="6" applyNumberFormat="1" applyFont="1" applyFill="1"/>
    <xf numFmtId="167" fontId="11" fillId="0" borderId="0" xfId="6" applyNumberFormat="1" applyFont="1" applyFill="1"/>
    <xf numFmtId="167" fontId="1" fillId="0" borderId="0" xfId="6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7" applyFont="1" applyFill="1" applyBorder="1" applyAlignment="1">
      <alignment horizontal="left" indent="1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0" xfId="2" applyNumberFormat="1" applyFont="1" applyFill="1" applyBorder="1" applyAlignment="1">
      <alignment horizontal="center"/>
    </xf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0" fontId="2" fillId="0" borderId="3" xfId="13" applyFont="1" applyFill="1" applyBorder="1" applyAlignment="1">
      <alignment horizontal="center"/>
    </xf>
    <xf numFmtId="168" fontId="2" fillId="0" borderId="2" xfId="8" applyNumberFormat="1" applyFont="1" applyFill="1" applyBorder="1" applyAlignment="1">
      <alignment horizontal="center" vertical="center"/>
    </xf>
    <xf numFmtId="168" fontId="2" fillId="0" borderId="0" xfId="8" applyNumberFormat="1" applyFont="1" applyFill="1" applyBorder="1" applyAlignment="1">
      <alignment horizontal="center" vertical="center"/>
    </xf>
    <xf numFmtId="168" fontId="2" fillId="0" borderId="1" xfId="8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168" fontId="6" fillId="0" borderId="2" xfId="8" applyNumberFormat="1" applyFont="1" applyFill="1" applyBorder="1" applyAlignment="1">
      <alignment horizontal="center" wrapText="1"/>
    </xf>
    <xf numFmtId="168" fontId="6" fillId="0" borderId="0" xfId="8" applyNumberFormat="1" applyFont="1" applyFill="1" applyBorder="1" applyAlignment="1">
      <alignment horizontal="center" wrapText="1"/>
    </xf>
    <xf numFmtId="168" fontId="6" fillId="0" borderId="0" xfId="8" applyNumberFormat="1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0" fontId="2" fillId="0" borderId="0" xfId="15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70" fontId="2" fillId="0" borderId="0" xfId="15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11" fillId="0" borderId="1" xfId="15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167" fontId="6" fillId="0" borderId="2" xfId="6" applyNumberFormat="1" applyFont="1" applyBorder="1" applyAlignment="1">
      <alignment horizontal="center" wrapText="1"/>
    </xf>
    <xf numFmtId="167" fontId="2" fillId="0" borderId="3" xfId="6" applyNumberFormat="1" applyFont="1" applyBorder="1" applyAlignment="1">
      <alignment horizontal="center"/>
    </xf>
    <xf numFmtId="167" fontId="2" fillId="0" borderId="2" xfId="6" applyNumberFormat="1" applyFont="1" applyBorder="1" applyAlignment="1">
      <alignment horizontal="center" vertical="center"/>
    </xf>
    <xf numFmtId="167" fontId="2" fillId="0" borderId="0" xfId="6" applyNumberFormat="1" applyFont="1" applyBorder="1" applyAlignment="1">
      <alignment horizontal="center" vertical="center"/>
    </xf>
    <xf numFmtId="167" fontId="2" fillId="0" borderId="1" xfId="6" applyNumberFormat="1" applyFont="1" applyBorder="1" applyAlignment="1">
      <alignment horizontal="center" vertical="center"/>
    </xf>
    <xf numFmtId="167" fontId="6" fillId="0" borderId="2" xfId="6" applyNumberFormat="1" applyFont="1" applyBorder="1" applyAlignment="1">
      <alignment horizontal="center"/>
    </xf>
    <xf numFmtId="167" fontId="6" fillId="0" borderId="0" xfId="6" applyNumberFormat="1" applyFont="1" applyFill="1" applyBorder="1" applyAlignment="1">
      <alignment horizontal="center"/>
    </xf>
    <xf numFmtId="167" fontId="6" fillId="0" borderId="2" xfId="6" applyNumberFormat="1" applyFont="1" applyFill="1" applyBorder="1" applyAlignment="1">
      <alignment horizontal="center"/>
    </xf>
    <xf numFmtId="167" fontId="2" fillId="0" borderId="2" xfId="6" applyNumberFormat="1" applyFont="1" applyFill="1" applyBorder="1" applyAlignment="1">
      <alignment horizontal="center" vertical="center"/>
    </xf>
    <xf numFmtId="167" fontId="2" fillId="0" borderId="0" xfId="6" applyNumberFormat="1" applyFont="1" applyFill="1" applyBorder="1" applyAlignment="1">
      <alignment horizontal="center" vertical="center"/>
    </xf>
    <xf numFmtId="167" fontId="2" fillId="0" borderId="1" xfId="6" applyNumberFormat="1" applyFont="1" applyFill="1" applyBorder="1" applyAlignment="1">
      <alignment horizontal="center" vertical="center"/>
    </xf>
    <xf numFmtId="0" fontId="2" fillId="0" borderId="0" xfId="14" applyFont="1" applyFill="1" applyAlignment="1">
      <alignment horizontal="center"/>
    </xf>
    <xf numFmtId="168" fontId="2" fillId="0" borderId="2" xfId="10" applyNumberFormat="1" applyFont="1" applyFill="1" applyBorder="1" applyAlignment="1">
      <alignment horizontal="center" vertical="center"/>
    </xf>
    <xf numFmtId="168" fontId="2" fillId="0" borderId="0" xfId="10" applyNumberFormat="1" applyFont="1" applyFill="1" applyBorder="1" applyAlignment="1">
      <alignment horizontal="center" vertical="center"/>
    </xf>
    <xf numFmtId="168" fontId="2" fillId="0" borderId="1" xfId="10" applyNumberFormat="1" applyFont="1" applyFill="1" applyBorder="1" applyAlignment="1">
      <alignment horizontal="center" vertical="center"/>
    </xf>
    <xf numFmtId="0" fontId="7" fillId="0" borderId="2" xfId="14" applyFont="1" applyFill="1" applyBorder="1" applyAlignment="1">
      <alignment horizontal="center"/>
    </xf>
    <xf numFmtId="0" fontId="7" fillId="0" borderId="0" xfId="14" applyFont="1" applyFill="1" applyBorder="1" applyAlignment="1">
      <alignment horizontal="center"/>
    </xf>
    <xf numFmtId="0" fontId="2" fillId="0" borderId="3" xfId="14" applyFont="1" applyFill="1" applyBorder="1" applyAlignment="1">
      <alignment horizontal="center"/>
    </xf>
    <xf numFmtId="168" fontId="6" fillId="0" borderId="2" xfId="10" applyNumberFormat="1" applyFont="1" applyFill="1" applyBorder="1" applyAlignment="1">
      <alignment horizontal="center" wrapText="1"/>
    </xf>
    <xf numFmtId="168" fontId="6" fillId="0" borderId="0" xfId="10" applyNumberFormat="1" applyFont="1" applyFill="1" applyBorder="1" applyAlignment="1">
      <alignment horizontal="center" wrapText="1"/>
    </xf>
    <xf numFmtId="168" fontId="6" fillId="0" borderId="0" xfId="10" applyNumberFormat="1" applyFont="1" applyFill="1" applyBorder="1" applyAlignment="1">
      <alignment horizontal="center"/>
    </xf>
    <xf numFmtId="0" fontId="2" fillId="0" borderId="1" xfId="14" applyFont="1" applyFill="1" applyBorder="1" applyAlignment="1">
      <alignment horizontal="center"/>
    </xf>
    <xf numFmtId="0" fontId="2" fillId="0" borderId="0" xfId="16" applyFont="1" applyAlignment="1">
      <alignment horizontal="center"/>
    </xf>
    <xf numFmtId="168" fontId="2" fillId="0" borderId="2" xfId="6" applyNumberFormat="1" applyFont="1" applyBorder="1" applyAlignment="1">
      <alignment horizontal="center" vertical="center" wrapText="1"/>
    </xf>
    <xf numFmtId="168" fontId="2" fillId="0" borderId="0" xfId="6" applyNumberFormat="1" applyFont="1" applyBorder="1" applyAlignment="1">
      <alignment horizontal="center" vertical="center" wrapText="1"/>
    </xf>
    <xf numFmtId="168" fontId="2" fillId="0" borderId="1" xfId="6" applyNumberFormat="1" applyFont="1" applyBorder="1" applyAlignment="1">
      <alignment horizontal="center" vertical="center" wrapText="1"/>
    </xf>
    <xf numFmtId="168" fontId="2" fillId="0" borderId="3" xfId="6" applyNumberFormat="1" applyFont="1" applyBorder="1" applyAlignment="1">
      <alignment horizontal="center"/>
    </xf>
    <xf numFmtId="0" fontId="2" fillId="0" borderId="0" xfId="16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70" fontId="2" fillId="0" borderId="0" xfId="16" applyNumberFormat="1" applyFont="1" applyAlignment="1">
      <alignment horizontal="center"/>
    </xf>
    <xf numFmtId="170" fontId="2" fillId="0" borderId="2" xfId="6" applyNumberFormat="1" applyFont="1" applyBorder="1" applyAlignment="1">
      <alignment horizontal="center" vertical="center" wrapText="1"/>
    </xf>
    <xf numFmtId="170" fontId="11" fillId="0" borderId="1" xfId="16" applyNumberFormat="1" applyFont="1" applyBorder="1" applyAlignment="1">
      <alignment horizontal="center" vertical="center" wrapText="1"/>
    </xf>
    <xf numFmtId="170" fontId="2" fillId="0" borderId="3" xfId="6" applyNumberFormat="1" applyFont="1" applyBorder="1" applyAlignment="1">
      <alignment horizontal="center"/>
    </xf>
  </cellXfs>
  <cellStyles count="18">
    <cellStyle name="Euro" xfId="1"/>
    <cellStyle name="Millares" xfId="2" builtinId="3"/>
    <cellStyle name="Millares [0]" xfId="3" builtinId="6"/>
    <cellStyle name="Millares [0] 2" xfId="4"/>
    <cellStyle name="Millares 2" xfId="5"/>
    <cellStyle name="Millares 3" xfId="6"/>
    <cellStyle name="Millares 6" xfId="7"/>
    <cellStyle name="Millares_05. Mercado Laboral" xfId="8"/>
    <cellStyle name="Millares_05. Mercado Laboral 10" xfId="9"/>
    <cellStyle name="Millares_05. Mercado Laboral 2" xfId="10"/>
    <cellStyle name="Millares_cruces de mercado laboral" xfId="11"/>
    <cellStyle name="Normal" xfId="0" builtinId="0"/>
    <cellStyle name="Normal 2" xfId="12"/>
    <cellStyle name="Normal_05. Mercado Laboral" xfId="13"/>
    <cellStyle name="Normal_05. Mercado Laboral 2" xfId="14"/>
    <cellStyle name="Normal_Mercado Laboral" xfId="15"/>
    <cellStyle name="Normal_Mercado Laboral 17" xfId="17"/>
    <cellStyle name="Normal_Mercado Laboral 2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9</xdr:col>
      <xdr:colOff>666750</xdr:colOff>
      <xdr:row>12</xdr:row>
      <xdr:rowOff>76200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14375" y="0"/>
          <a:ext cx="7524750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 Laboral por Género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rcLab"/>
    </sheetNames>
    <sheetDataSet>
      <sheetData sheetId="0">
        <row r="48">
          <cell r="N48">
            <v>4049888.8083685292</v>
          </cell>
          <cell r="O48">
            <v>6.1326074429279416</v>
          </cell>
          <cell r="P48">
            <v>3175964.973526625</v>
          </cell>
          <cell r="Q48">
            <v>6.7233832418058626</v>
          </cell>
          <cell r="R48">
            <v>2196467.0924211736</v>
          </cell>
          <cell r="S48">
            <v>6.814994533478858</v>
          </cell>
          <cell r="T48">
            <v>2133713.3382679261</v>
          </cell>
          <cell r="U48">
            <v>6.7687998009817543</v>
          </cell>
          <cell r="V48">
            <v>62753.754153283604</v>
          </cell>
          <cell r="W48">
            <v>8.2691517461043613</v>
          </cell>
          <cell r="X48">
            <v>3.4082919867410197</v>
          </cell>
          <cell r="Y48">
            <v>4253510.4465014897</v>
          </cell>
          <cell r="Z48">
            <v>6.5706411145734629</v>
          </cell>
          <cell r="AA48">
            <v>3451590.5944840522</v>
          </cell>
          <cell r="AB48">
            <v>7.1160631326882378</v>
          </cell>
          <cell r="AC48">
            <v>1168220.7702124687</v>
          </cell>
          <cell r="AD48">
            <v>8.2280757444137951</v>
          </cell>
          <cell r="AE48">
            <v>1110163.3887759373</v>
          </cell>
          <cell r="AF48">
            <v>8.1175580454115419</v>
          </cell>
          <cell r="AG48">
            <v>58057.381436516538</v>
          </cell>
          <cell r="AH48">
            <v>10.135289205740627</v>
          </cell>
          <cell r="AI48">
            <v>3.755289557579252</v>
          </cell>
        </row>
        <row r="49">
          <cell r="N49">
            <v>483649.9063704107</v>
          </cell>
          <cell r="O49">
            <v>8.5357060585118631</v>
          </cell>
          <cell r="P49">
            <v>391389.95773181907</v>
          </cell>
          <cell r="Q49">
            <v>9.2306816744656714</v>
          </cell>
          <cell r="R49">
            <v>236845.01277574556</v>
          </cell>
          <cell r="S49">
            <v>9.7134235171696073</v>
          </cell>
          <cell r="T49">
            <v>221357.159827633</v>
          </cell>
          <cell r="U49">
            <v>9.7317777777777827</v>
          </cell>
          <cell r="V49">
            <v>15487.852948111851</v>
          </cell>
          <cell r="W49">
            <v>9.442622950819672</v>
          </cell>
          <cell r="X49">
            <v>4.1993370969121546</v>
          </cell>
          <cell r="Y49">
            <v>549318.40287039999</v>
          </cell>
          <cell r="Z49">
            <v>8.8582471639393638</v>
          </cell>
          <cell r="AA49">
            <v>472260.37758703087</v>
          </cell>
          <cell r="AB49">
            <v>9.3225186766275208</v>
          </cell>
          <cell r="AC49">
            <v>210015.28597639981</v>
          </cell>
          <cell r="AD49">
            <v>10.322849654515132</v>
          </cell>
          <cell r="AE49">
            <v>195194.60207835978</v>
          </cell>
          <cell r="AF49">
            <v>10.237519300051471</v>
          </cell>
          <cell r="AG49">
            <v>14820.683898039342</v>
          </cell>
          <cell r="AH49">
            <v>11.389067524115754</v>
          </cell>
          <cell r="AI49">
            <v>4.1861083383046962</v>
          </cell>
        </row>
        <row r="50">
          <cell r="N50">
            <v>290582.84794201545</v>
          </cell>
          <cell r="O50">
            <v>7.7574257425742603</v>
          </cell>
          <cell r="P50">
            <v>233292.09106534973</v>
          </cell>
          <cell r="Q50">
            <v>8.3790697674418624</v>
          </cell>
          <cell r="R50">
            <v>158624.85837924489</v>
          </cell>
          <cell r="S50">
            <v>8.8265306122449001</v>
          </cell>
          <cell r="T50">
            <v>149678.55400210791</v>
          </cell>
          <cell r="U50">
            <v>8.8281250000000178</v>
          </cell>
          <cell r="V50">
            <v>8946.3043771374032</v>
          </cell>
          <cell r="W50">
            <v>8.7999999999999989</v>
          </cell>
          <cell r="X50">
            <v>3.8916077080049356</v>
          </cell>
          <cell r="Y50">
            <v>345809.07303934183</v>
          </cell>
          <cell r="Z50">
            <v>7.9542483660130552</v>
          </cell>
          <cell r="AA50">
            <v>287141.96164311661</v>
          </cell>
          <cell r="AB50">
            <v>8.481362467866326</v>
          </cell>
          <cell r="AC50">
            <v>125764.39422476053</v>
          </cell>
          <cell r="AD50">
            <v>9.4204379562043936</v>
          </cell>
          <cell r="AE50">
            <v>116646.04553267783</v>
          </cell>
          <cell r="AF50">
            <v>9.3275316455696178</v>
          </cell>
          <cell r="AG50">
            <v>9118.3486920823525</v>
          </cell>
          <cell r="AH50">
            <v>10.528301886792454</v>
          </cell>
          <cell r="AI50">
            <v>3.6114874689932432</v>
          </cell>
        </row>
        <row r="51">
          <cell r="N51">
            <v>1006682.7284600885</v>
          </cell>
          <cell r="O51">
            <v>6.9253731343283675</v>
          </cell>
          <cell r="P51">
            <v>802010.06630771304</v>
          </cell>
          <cell r="Q51">
            <v>7.5207547169811306</v>
          </cell>
          <cell r="R51">
            <v>496247.32348100882</v>
          </cell>
          <cell r="S51">
            <v>7.9043349857609879</v>
          </cell>
          <cell r="T51">
            <v>473718.95083191345</v>
          </cell>
          <cell r="U51">
            <v>7.8792169007853019</v>
          </cell>
          <cell r="V51">
            <v>22528.372649093417</v>
          </cell>
          <cell r="W51">
            <v>8.420454545454545</v>
          </cell>
          <cell r="X51">
            <v>3.3085876709895197</v>
          </cell>
          <cell r="Y51">
            <v>1137347.2898248108</v>
          </cell>
          <cell r="Z51">
            <v>7.3049748404834762</v>
          </cell>
          <cell r="AA51">
            <v>942069.43839418655</v>
          </cell>
          <cell r="AB51">
            <v>7.8348483992998714</v>
          </cell>
          <cell r="AC51">
            <v>372916.46640415071</v>
          </cell>
          <cell r="AD51">
            <v>8.7435146443514498</v>
          </cell>
          <cell r="AE51">
            <v>353743.38329853717</v>
          </cell>
          <cell r="AF51">
            <v>8.6636162361623459</v>
          </cell>
          <cell r="AG51">
            <v>19173.083105611415</v>
          </cell>
          <cell r="AH51">
            <v>10.113924050632908</v>
          </cell>
          <cell r="AI51">
            <v>3.7975421220129681</v>
          </cell>
        </row>
        <row r="52">
          <cell r="N52">
            <v>2268973.3255971563</v>
          </cell>
          <cell r="O52">
            <v>4.9120719380683333</v>
          </cell>
          <cell r="P52">
            <v>1749272.8584223527</v>
          </cell>
          <cell r="Q52">
            <v>5.4291477753016197</v>
          </cell>
          <cell r="R52">
            <v>1304749.8977850333</v>
          </cell>
          <cell r="S52">
            <v>5.4563487909557384</v>
          </cell>
          <cell r="T52">
            <v>1288958.6736060877</v>
          </cell>
          <cell r="U52">
            <v>5.4408893133821437</v>
          </cell>
          <cell r="V52">
            <v>15791.224178941138</v>
          </cell>
          <cell r="W52">
            <v>6.5769230769230775</v>
          </cell>
          <cell r="X52">
            <v>2.6755601474818684</v>
          </cell>
          <cell r="Y52">
            <v>2221035.6807682537</v>
          </cell>
          <cell r="Z52">
            <v>5.2604689259751964</v>
          </cell>
          <cell r="AA52">
            <v>1750118.8168605107</v>
          </cell>
          <cell r="AB52">
            <v>5.7798316744168083</v>
          </cell>
          <cell r="AC52">
            <v>459524.62360719807</v>
          </cell>
          <cell r="AD52">
            <v>6.3586660941748931</v>
          </cell>
          <cell r="AE52">
            <v>444579.35786641331</v>
          </cell>
          <cell r="AF52">
            <v>6.2671823861945875</v>
          </cell>
          <cell r="AG52">
            <v>14945.265740783576</v>
          </cell>
          <cell r="AH52">
            <v>8.6792452830188669</v>
          </cell>
          <cell r="AI52">
            <v>3.4076101049390219</v>
          </cell>
        </row>
        <row r="54">
          <cell r="N54">
            <v>901575.4751056243</v>
          </cell>
          <cell r="O54">
            <v>0</v>
          </cell>
          <cell r="P54">
            <v>365402.95996955287</v>
          </cell>
          <cell r="Q54">
            <v>0</v>
          </cell>
          <cell r="R54">
            <v>277233.16883567377</v>
          </cell>
          <cell r="S54">
            <v>0</v>
          </cell>
          <cell r="T54">
            <v>273609.7192845121</v>
          </cell>
          <cell r="U54">
            <v>0</v>
          </cell>
          <cell r="V54">
            <v>3623.4495511614218</v>
          </cell>
          <cell r="W54">
            <v>0</v>
          </cell>
          <cell r="X54">
            <v>2.6967293559083085</v>
          </cell>
          <cell r="Y54">
            <v>909285.46467808948</v>
          </cell>
          <cell r="Z54">
            <v>0</v>
          </cell>
          <cell r="AA54">
            <v>417424.83772657922</v>
          </cell>
          <cell r="AB54">
            <v>0</v>
          </cell>
          <cell r="AC54">
            <v>111361.65179755902</v>
          </cell>
          <cell r="AD54">
            <v>0</v>
          </cell>
          <cell r="AE54">
            <v>111121.98825873889</v>
          </cell>
          <cell r="AF54">
            <v>0</v>
          </cell>
          <cell r="AG54">
            <v>239.66353882014249</v>
          </cell>
          <cell r="AH54">
            <v>0</v>
          </cell>
          <cell r="AI54">
            <v>0.57736720554272514</v>
          </cell>
        </row>
        <row r="55">
          <cell r="N55">
            <v>2074854.6884869402</v>
          </cell>
          <cell r="O55">
            <v>3.9653782390457404</v>
          </cell>
          <cell r="P55">
            <v>1737103.3687804833</v>
          </cell>
          <cell r="Q55">
            <v>4.4973652512372819</v>
          </cell>
          <cell r="R55">
            <v>1265808.1948039585</v>
          </cell>
          <cell r="S55">
            <v>4.6471935517153566</v>
          </cell>
          <cell r="T55">
            <v>1239036.793557009</v>
          </cell>
          <cell r="U55">
            <v>4.6397016842787506</v>
          </cell>
          <cell r="V55">
            <v>26771.401246941219</v>
          </cell>
          <cell r="W55">
            <v>4.9939329442790257</v>
          </cell>
          <cell r="X55">
            <v>2.674368598360183</v>
          </cell>
          <cell r="Y55">
            <v>2050086.1600365662</v>
          </cell>
          <cell r="Z55">
            <v>4.0299406214643154</v>
          </cell>
          <cell r="AA55">
            <v>1740026.9349700613</v>
          </cell>
          <cell r="AB55">
            <v>4.5271914756167373</v>
          </cell>
          <cell r="AC55">
            <v>527776.75721831038</v>
          </cell>
          <cell r="AD55">
            <v>4.6757767485134174</v>
          </cell>
          <cell r="AE55">
            <v>513217.99226109567</v>
          </cell>
          <cell r="AF55">
            <v>4.6534196023381043</v>
          </cell>
          <cell r="AG55">
            <v>14558.764957213989</v>
          </cell>
          <cell r="AH55">
            <v>5.4638992098970922</v>
          </cell>
          <cell r="AI55">
            <v>3.1106018666875528</v>
          </cell>
        </row>
        <row r="56">
          <cell r="N56">
            <v>872871.9339153464</v>
          </cell>
          <cell r="O56">
            <v>9.3275602469507213</v>
          </cell>
          <cell r="P56">
            <v>872871.9339153464</v>
          </cell>
          <cell r="Q56">
            <v>9.3275602469507213</v>
          </cell>
          <cell r="R56">
            <v>512811.89720704383</v>
          </cell>
          <cell r="S56">
            <v>9.9390275926463474</v>
          </cell>
          <cell r="T56">
            <v>486261.86398097366</v>
          </cell>
          <cell r="U56">
            <v>9.9206438328412485</v>
          </cell>
          <cell r="V56">
            <v>26550.033226068172</v>
          </cell>
          <cell r="W56">
            <v>10.275724772408848</v>
          </cell>
          <cell r="X56">
            <v>4.1979981540798148</v>
          </cell>
          <cell r="Y56">
            <v>1051932.5257725636</v>
          </cell>
          <cell r="Z56">
            <v>9.6718808560645968</v>
          </cell>
          <cell r="AA56">
            <v>1051932.5257725636</v>
          </cell>
          <cell r="AB56">
            <v>9.6718808560645968</v>
          </cell>
          <cell r="AC56">
            <v>384937.21913995087</v>
          </cell>
          <cell r="AD56">
            <v>10.506986675637309</v>
          </cell>
          <cell r="AE56">
            <v>350048.71109634772</v>
          </cell>
          <cell r="AF56">
            <v>10.458216091860672</v>
          </cell>
          <cell r="AG56">
            <v>34888.508043600625</v>
          </cell>
          <cell r="AH56">
            <v>10.996319150648599</v>
          </cell>
          <cell r="AI56">
            <v>3.978389365105357</v>
          </cell>
        </row>
        <row r="57">
          <cell r="N57">
            <v>193289.4178435115</v>
          </cell>
          <cell r="O57">
            <v>14.968585433546052</v>
          </cell>
          <cell r="P57">
            <v>193289.4178435115</v>
          </cell>
          <cell r="Q57">
            <v>14.968585433546052</v>
          </cell>
          <cell r="R57">
            <v>134080.40634844391</v>
          </cell>
          <cell r="S57">
            <v>15.332114659467727</v>
          </cell>
          <cell r="T57">
            <v>128511.19975815083</v>
          </cell>
          <cell r="U57">
            <v>15.37045749197646</v>
          </cell>
          <cell r="V57">
            <v>5569.2065902928853</v>
          </cell>
          <cell r="W57">
            <v>14.447341698017425</v>
          </cell>
          <cell r="X57">
            <v>3.7463289794118033</v>
          </cell>
          <cell r="Y57">
            <v>238716.69603415809</v>
          </cell>
          <cell r="Z57">
            <v>14.724071501985769</v>
          </cell>
          <cell r="AA57">
            <v>238716.69603415809</v>
          </cell>
          <cell r="AB57">
            <v>14.724071501985769</v>
          </cell>
          <cell r="AC57">
            <v>142869.08476624364</v>
          </cell>
          <cell r="AD57">
            <v>15.210574511208337</v>
          </cell>
          <cell r="AE57">
            <v>134498.6398693615</v>
          </cell>
          <cell r="AF57">
            <v>15.244127097134047</v>
          </cell>
          <cell r="AG57">
            <v>8370.444896881927</v>
          </cell>
          <cell r="AH57">
            <v>14.6714422157686</v>
          </cell>
          <cell r="AI57">
            <v>4.0116347259659744</v>
          </cell>
        </row>
        <row r="58">
          <cell r="N58">
            <v>7297.2930183487715</v>
          </cell>
          <cell r="O58">
            <v>0</v>
          </cell>
          <cell r="P58">
            <v>7297.2930183487715</v>
          </cell>
          <cell r="Q58">
            <v>0</v>
          </cell>
          <cell r="R58">
            <v>6533.4252259002296</v>
          </cell>
          <cell r="S58">
            <v>0</v>
          </cell>
          <cell r="T58">
            <v>6293.7616870800866</v>
          </cell>
          <cell r="U58">
            <v>0</v>
          </cell>
          <cell r="V58">
            <v>239.66353882014249</v>
          </cell>
          <cell r="W58">
            <v>0</v>
          </cell>
          <cell r="X58">
            <v>0.23094688221709006</v>
          </cell>
          <cell r="Y58">
            <v>3489.5999814909969</v>
          </cell>
          <cell r="Z58">
            <v>0</v>
          </cell>
          <cell r="AA58">
            <v>3489.5999814909969</v>
          </cell>
          <cell r="AB58">
            <v>0</v>
          </cell>
          <cell r="AC58">
            <v>1276.0572904476951</v>
          </cell>
          <cell r="AD58">
            <v>0</v>
          </cell>
          <cell r="AE58">
            <v>1276.0572904476951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60">
          <cell r="N60">
            <v>204386.79175574714</v>
          </cell>
          <cell r="O60">
            <v>3.4931101997567064</v>
          </cell>
          <cell r="P60">
            <v>204386.79175574714</v>
          </cell>
          <cell r="Q60">
            <v>3.4931101997567064</v>
          </cell>
          <cell r="R60">
            <v>14361.5046040666</v>
          </cell>
          <cell r="S60">
            <v>3.4101881220094761</v>
          </cell>
          <cell r="T60">
            <v>14361.5046040666</v>
          </cell>
          <cell r="U60">
            <v>3.4101881220094761</v>
          </cell>
          <cell r="V60">
            <v>0</v>
          </cell>
          <cell r="W60">
            <v>0</v>
          </cell>
          <cell r="X60">
            <v>0</v>
          </cell>
          <cell r="Y60">
            <v>192680.25444423611</v>
          </cell>
          <cell r="Z60">
            <v>3.6040927370935467</v>
          </cell>
          <cell r="AA60">
            <v>192680.25444423611</v>
          </cell>
          <cell r="AB60">
            <v>3.6040927370935467</v>
          </cell>
          <cell r="AC60">
            <v>5182.9296060305569</v>
          </cell>
          <cell r="AD60">
            <v>3.8819564057626095</v>
          </cell>
          <cell r="AE60">
            <v>5182.9296060305569</v>
          </cell>
          <cell r="AF60">
            <v>3.8819564057626095</v>
          </cell>
          <cell r="AG60">
            <v>0</v>
          </cell>
          <cell r="AH60">
            <v>0</v>
          </cell>
          <cell r="AI60">
            <v>0</v>
          </cell>
        </row>
        <row r="61">
          <cell r="N61">
            <v>356630.31358765473</v>
          </cell>
          <cell r="O61">
            <v>5.4340812376002487</v>
          </cell>
          <cell r="P61">
            <v>356630.31358765473</v>
          </cell>
          <cell r="Q61">
            <v>5.4340812376002487</v>
          </cell>
          <cell r="R61">
            <v>88543.145065909906</v>
          </cell>
          <cell r="S61">
            <v>5.2330566913938377</v>
          </cell>
          <cell r="T61">
            <v>88543.145065909906</v>
          </cell>
          <cell r="U61">
            <v>5.2330566913938377</v>
          </cell>
          <cell r="V61">
            <v>0</v>
          </cell>
          <cell r="W61">
            <v>0</v>
          </cell>
          <cell r="X61">
            <v>0</v>
          </cell>
          <cell r="Y61">
            <v>329384.75791975681</v>
          </cell>
          <cell r="Z61">
            <v>5.6937219038361402</v>
          </cell>
          <cell r="AA61">
            <v>329384.75791975681</v>
          </cell>
          <cell r="AB61">
            <v>5.6937219038361402</v>
          </cell>
          <cell r="AC61">
            <v>19377.811154612111</v>
          </cell>
          <cell r="AD61">
            <v>5.5279179412330146</v>
          </cell>
          <cell r="AE61">
            <v>19377.811154612111</v>
          </cell>
          <cell r="AF61">
            <v>5.5279179412330146</v>
          </cell>
          <cell r="AG61">
            <v>0</v>
          </cell>
          <cell r="AH61">
            <v>0</v>
          </cell>
          <cell r="AI61">
            <v>0</v>
          </cell>
        </row>
        <row r="62">
          <cell r="N62">
            <v>461579.95419664745</v>
          </cell>
          <cell r="O62">
            <v>7.3065603235418797</v>
          </cell>
          <cell r="P62">
            <v>461579.95419664745</v>
          </cell>
          <cell r="Q62">
            <v>7.3065603235418797</v>
          </cell>
          <cell r="R62">
            <v>246959.66750524301</v>
          </cell>
          <cell r="S62">
            <v>6.3609796989481042</v>
          </cell>
          <cell r="T62">
            <v>237018.44711373045</v>
          </cell>
          <cell r="U62">
            <v>6.3396470031664638</v>
          </cell>
          <cell r="V62">
            <v>9941.2203915129012</v>
          </cell>
          <cell r="W62">
            <v>6.8809818753707637</v>
          </cell>
          <cell r="X62">
            <v>2.8375179971404094</v>
          </cell>
          <cell r="Y62">
            <v>413099.00038781238</v>
          </cell>
          <cell r="Z62">
            <v>7.9317931730143503</v>
          </cell>
          <cell r="AA62">
            <v>413099.00038781238</v>
          </cell>
          <cell r="AB62">
            <v>7.9317931730143503</v>
          </cell>
          <cell r="AC62">
            <v>65218.621235263279</v>
          </cell>
          <cell r="AD62">
            <v>7.5535202119337477</v>
          </cell>
          <cell r="AE62">
            <v>58991.05112169643</v>
          </cell>
          <cell r="AF62">
            <v>7.418736239381694</v>
          </cell>
          <cell r="AG62">
            <v>6227.5701135668814</v>
          </cell>
          <cell r="AH62">
            <v>8.7780903712095082</v>
          </cell>
          <cell r="AI62">
            <v>3.0078745899112724</v>
          </cell>
        </row>
        <row r="63">
          <cell r="N63">
            <v>490253.33946394862</v>
          </cell>
          <cell r="O63">
            <v>8.3637236120324587</v>
          </cell>
          <cell r="P63">
            <v>490253.33946394862</v>
          </cell>
          <cell r="Q63">
            <v>8.3637236120324587</v>
          </cell>
          <cell r="R63">
            <v>397062.28686653246</v>
          </cell>
          <cell r="S63">
            <v>7.8381770649500409</v>
          </cell>
          <cell r="T63">
            <v>376967.00229226716</v>
          </cell>
          <cell r="U63">
            <v>7.7329031442777243</v>
          </cell>
          <cell r="V63">
            <v>20095.284574263245</v>
          </cell>
          <cell r="W63">
            <v>9.7037288404182593</v>
          </cell>
          <cell r="X63">
            <v>3.6854759954577712</v>
          </cell>
          <cell r="Y63">
            <v>512117.98857931024</v>
          </cell>
          <cell r="Z63">
            <v>9.1607154103271959</v>
          </cell>
          <cell r="AA63">
            <v>512117.98857931024</v>
          </cell>
          <cell r="AB63">
            <v>9.1607154103271959</v>
          </cell>
          <cell r="AC63">
            <v>193054.28367766648</v>
          </cell>
          <cell r="AD63">
            <v>9.8568641442128406</v>
          </cell>
          <cell r="AE63">
            <v>167264.12705692247</v>
          </cell>
          <cell r="AF63">
            <v>9.781046894876896</v>
          </cell>
          <cell r="AG63">
            <v>25790.156620744299</v>
          </cell>
          <cell r="AH63">
            <v>10.328858100528597</v>
          </cell>
          <cell r="AI63">
            <v>3.6109697867995854</v>
          </cell>
        </row>
        <row r="64">
          <cell r="N64">
            <v>271053.39711834572</v>
          </cell>
          <cell r="O64">
            <v>7.7807587255477193</v>
          </cell>
          <cell r="P64">
            <v>271053.39711834572</v>
          </cell>
          <cell r="Q64">
            <v>7.7807587255477193</v>
          </cell>
          <cell r="R64">
            <v>244777.46907878856</v>
          </cell>
          <cell r="S64">
            <v>7.5295103618949186</v>
          </cell>
          <cell r="T64">
            <v>236691.54102657048</v>
          </cell>
          <cell r="U64">
            <v>7.4474802253191505</v>
          </cell>
          <cell r="V64">
            <v>8085.9280522181489</v>
          </cell>
          <cell r="W64">
            <v>9.8056976282619175</v>
          </cell>
          <cell r="X64">
            <v>4.7588584851813938</v>
          </cell>
          <cell r="Y64">
            <v>315191.09015312797</v>
          </cell>
          <cell r="Z64">
            <v>8.7327088620070796</v>
          </cell>
          <cell r="AA64">
            <v>315191.09015312797</v>
          </cell>
          <cell r="AB64">
            <v>8.7327088620070796</v>
          </cell>
          <cell r="AC64">
            <v>156787.10622760039</v>
          </cell>
          <cell r="AD64">
            <v>9.8574427564551179</v>
          </cell>
          <cell r="AE64">
            <v>144320.58203476801</v>
          </cell>
          <cell r="AF64">
            <v>9.7783894773693145</v>
          </cell>
          <cell r="AG64">
            <v>12466.524192832507</v>
          </cell>
          <cell r="AH64">
            <v>10.7295928691459</v>
          </cell>
          <cell r="AI64">
            <v>4.6192853567118322</v>
          </cell>
        </row>
        <row r="65">
          <cell r="N65">
            <v>291650.4570747941</v>
          </cell>
          <cell r="O65">
            <v>7.268795965907084</v>
          </cell>
          <cell r="P65">
            <v>291650.4570747941</v>
          </cell>
          <cell r="Q65">
            <v>7.268795965907084</v>
          </cell>
          <cell r="R65">
            <v>274148.37238754769</v>
          </cell>
          <cell r="S65">
            <v>7.2375089984004823</v>
          </cell>
          <cell r="T65">
            <v>265753.74882440898</v>
          </cell>
          <cell r="U65">
            <v>7.2511331175129055</v>
          </cell>
          <cell r="V65">
            <v>8394.6235631379241</v>
          </cell>
          <cell r="W65">
            <v>6.7879233076835428</v>
          </cell>
          <cell r="X65">
            <v>3.4308629182351691</v>
          </cell>
          <cell r="Y65">
            <v>320757.61681074853</v>
          </cell>
          <cell r="Z65">
            <v>7.721503801454924</v>
          </cell>
          <cell r="AA65">
            <v>320757.61681074853</v>
          </cell>
          <cell r="AB65">
            <v>7.721503801454924</v>
          </cell>
          <cell r="AC65">
            <v>157485.68428026707</v>
          </cell>
          <cell r="AD65">
            <v>8.7424145544002236</v>
          </cell>
          <cell r="AE65">
            <v>150934.05247096403</v>
          </cell>
          <cell r="AF65">
            <v>8.6761665039742955</v>
          </cell>
          <cell r="AG65">
            <v>6551.6318093031177</v>
          </cell>
          <cell r="AH65">
            <v>10.18345833159527</v>
          </cell>
          <cell r="AI65">
            <v>3.7409917310482621</v>
          </cell>
        </row>
        <row r="66">
          <cell r="N66">
            <v>326763.97716006904</v>
          </cell>
          <cell r="O66">
            <v>6.8464663742253853</v>
          </cell>
          <cell r="P66">
            <v>326763.97716006904</v>
          </cell>
          <cell r="Q66">
            <v>6.8464663742253853</v>
          </cell>
          <cell r="R66">
            <v>311315.52646345377</v>
          </cell>
          <cell r="S66">
            <v>6.8409389214950238</v>
          </cell>
          <cell r="T66">
            <v>304550.75606507488</v>
          </cell>
          <cell r="U66">
            <v>6.8187610379232844</v>
          </cell>
          <cell r="V66">
            <v>6764.7703983781576</v>
          </cell>
          <cell r="W66">
            <v>7.7100297625192313</v>
          </cell>
          <cell r="X66">
            <v>2.8745829549928317</v>
          </cell>
          <cell r="Y66">
            <v>415348.17294037563</v>
          </cell>
          <cell r="Z66">
            <v>7.0634187985549488</v>
          </cell>
          <cell r="AA66">
            <v>415348.17294037563</v>
          </cell>
          <cell r="AB66">
            <v>7.0634187985549488</v>
          </cell>
          <cell r="AC66">
            <v>216705.39798482688</v>
          </cell>
          <cell r="AD66">
            <v>7.9554957370059558</v>
          </cell>
          <cell r="AE66">
            <v>211371.66442896979</v>
          </cell>
          <cell r="AF66">
            <v>7.927710756711166</v>
          </cell>
          <cell r="AG66">
            <v>5333.7335558571049</v>
          </cell>
          <cell r="AH66">
            <v>9.0067622103935889</v>
          </cell>
          <cell r="AI66">
            <v>2.8989509158793543</v>
          </cell>
        </row>
        <row r="67">
          <cell r="N67">
            <v>423594.9657719981</v>
          </cell>
          <cell r="O67">
            <v>6.4982774879111886</v>
          </cell>
          <cell r="P67">
            <v>423594.9657719981</v>
          </cell>
          <cell r="Q67">
            <v>6.4982774879111886</v>
          </cell>
          <cell r="R67">
            <v>394762.85309745505</v>
          </cell>
          <cell r="S67">
            <v>6.4683897711953255</v>
          </cell>
          <cell r="T67">
            <v>387197.18585202866</v>
          </cell>
          <cell r="U67">
            <v>6.4651456223422743</v>
          </cell>
          <cell r="V67">
            <v>7565.6672454254476</v>
          </cell>
          <cell r="W67">
            <v>6.6302831799863942</v>
          </cell>
          <cell r="X67">
            <v>2.7164907424698335</v>
          </cell>
          <cell r="Y67">
            <v>517047.55361660902</v>
          </cell>
          <cell r="Z67">
            <v>6.2809447746140439</v>
          </cell>
          <cell r="AA67">
            <v>517047.55361660902</v>
          </cell>
          <cell r="AB67">
            <v>6.2809447746140439</v>
          </cell>
          <cell r="AC67">
            <v>247257.44200743525</v>
          </cell>
          <cell r="AD67">
            <v>7.0640732200363798</v>
          </cell>
          <cell r="AE67">
            <v>245569.67686322244</v>
          </cell>
          <cell r="AF67">
            <v>7.0327806235943351</v>
          </cell>
          <cell r="AG67">
            <v>1687.7651442127876</v>
          </cell>
          <cell r="AH67">
            <v>11.014669223277346</v>
          </cell>
          <cell r="AI67">
            <v>4.4293433062183896</v>
          </cell>
        </row>
        <row r="68">
          <cell r="N68">
            <v>350051.77739794162</v>
          </cell>
          <cell r="O68">
            <v>5.3863734686490679</v>
          </cell>
          <cell r="P68">
            <v>350051.77739794162</v>
          </cell>
          <cell r="Q68">
            <v>5.3863734686490679</v>
          </cell>
          <cell r="R68">
            <v>224536.26735198591</v>
          </cell>
          <cell r="S68">
            <v>4.9171873490236306</v>
          </cell>
          <cell r="T68">
            <v>222630.00742363799</v>
          </cell>
          <cell r="U68">
            <v>4.9064915482994804</v>
          </cell>
          <cell r="V68">
            <v>1906.2599283479678</v>
          </cell>
          <cell r="W68">
            <v>5.9757747243985815</v>
          </cell>
          <cell r="X68">
            <v>2.9597317448329572</v>
          </cell>
          <cell r="Y68">
            <v>435964.15963283868</v>
          </cell>
          <cell r="Z68">
            <v>5.2177939266342399</v>
          </cell>
          <cell r="AA68">
            <v>435964.15963283868</v>
          </cell>
          <cell r="AB68">
            <v>5.2177939266342399</v>
          </cell>
          <cell r="AC68">
            <v>107151.49403876836</v>
          </cell>
          <cell r="AD68">
            <v>5.3317984464779631</v>
          </cell>
          <cell r="AE68">
            <v>107151.49403876836</v>
          </cell>
          <cell r="AF68">
            <v>5.3317984464779631</v>
          </cell>
          <cell r="AG68">
            <v>0</v>
          </cell>
          <cell r="AH68">
            <v>0</v>
          </cell>
          <cell r="AI68">
            <v>0</v>
          </cell>
        </row>
        <row r="73">
          <cell r="N73">
            <v>1155197.6521707783</v>
          </cell>
          <cell r="O73">
            <v>5.1536174961022336</v>
          </cell>
          <cell r="P73">
            <v>1147020.0539352528</v>
          </cell>
          <cell r="Q73">
            <v>5.1812035114941688</v>
          </cell>
          <cell r="R73">
            <v>1129484.9785089148</v>
          </cell>
          <cell r="S73">
            <v>5.1748026632753517</v>
          </cell>
          <cell r="T73">
            <v>1122429.8170855688</v>
          </cell>
          <cell r="U73">
            <v>5.1670117673607381</v>
          </cell>
          <cell r="V73">
            <v>7055.1614233438786</v>
          </cell>
          <cell r="W73">
            <v>6.44423419270864</v>
          </cell>
          <cell r="X73">
            <v>2.5258774956831735</v>
          </cell>
          <cell r="Y73">
            <v>168529.47183921534</v>
          </cell>
          <cell r="Z73">
            <v>4.8857019206853343</v>
          </cell>
          <cell r="AA73">
            <v>166273.58267079524</v>
          </cell>
          <cell r="AB73">
            <v>4.9377836887953261</v>
          </cell>
          <cell r="AC73">
            <v>130475.61422670016</v>
          </cell>
          <cell r="AD73">
            <v>4.8924550630230037</v>
          </cell>
          <cell r="AE73">
            <v>128826.01995761745</v>
          </cell>
          <cell r="AF73">
            <v>4.8721232173765072</v>
          </cell>
          <cell r="AG73">
            <v>1649.5942690827428</v>
          </cell>
          <cell r="AH73">
            <v>6.0939736074868796</v>
          </cell>
          <cell r="AI73">
            <v>3.2901402250677414</v>
          </cell>
        </row>
        <row r="74">
          <cell r="N74">
            <v>224784.30460360207</v>
          </cell>
          <cell r="O74">
            <v>7.7024914489132366</v>
          </cell>
          <cell r="P74">
            <v>223980.6687726769</v>
          </cell>
          <cell r="Q74">
            <v>7.7252331949347122</v>
          </cell>
          <cell r="R74">
            <v>217139.92201179932</v>
          </cell>
          <cell r="S74">
            <v>7.7299489149111835</v>
          </cell>
          <cell r="T74">
            <v>208690.10158294172</v>
          </cell>
          <cell r="U74">
            <v>7.6925034570677395</v>
          </cell>
          <cell r="V74">
            <v>8449.8204288575325</v>
          </cell>
          <cell r="W74">
            <v>8.6367648107951158</v>
          </cell>
          <cell r="X74">
            <v>4.1633290827989287</v>
          </cell>
          <cell r="Y74">
            <v>245895.61815242213</v>
          </cell>
          <cell r="Z74">
            <v>7.3542556629208482</v>
          </cell>
          <cell r="AA74">
            <v>244654.97785108906</v>
          </cell>
          <cell r="AB74">
            <v>7.3782642264307983</v>
          </cell>
          <cell r="AC74">
            <v>232796.02705295844</v>
          </cell>
          <cell r="AD74">
            <v>7.3479230857764302</v>
          </cell>
          <cell r="AE74">
            <v>225089.10497912407</v>
          </cell>
          <cell r="AF74">
            <v>7.2724298069265751</v>
          </cell>
          <cell r="AG74">
            <v>7706.922073834251</v>
          </cell>
          <cell r="AH74">
            <v>9.2879792692317356</v>
          </cell>
          <cell r="AI74">
            <v>3.4114555254059269</v>
          </cell>
        </row>
        <row r="75">
          <cell r="N75">
            <v>869235.39231210074</v>
          </cell>
          <cell r="O75">
            <v>8.36977053994028</v>
          </cell>
          <cell r="P75">
            <v>867675.9599975209</v>
          </cell>
          <cell r="Q75">
            <v>8.3838111563900117</v>
          </cell>
          <cell r="R75">
            <v>836341.2693450161</v>
          </cell>
          <cell r="S75">
            <v>8.3820081566193885</v>
          </cell>
          <cell r="T75">
            <v>802069.21534551261</v>
          </cell>
          <cell r="U75">
            <v>8.407307111166288</v>
          </cell>
          <cell r="V75">
            <v>34272.053999509393</v>
          </cell>
          <cell r="W75">
            <v>7.7896299622140841</v>
          </cell>
          <cell r="X75">
            <v>2.9991720773219028</v>
          </cell>
          <cell r="Y75">
            <v>833546.56956679141</v>
          </cell>
          <cell r="Z75">
            <v>8.8836782124760365</v>
          </cell>
          <cell r="AA75">
            <v>832264.99553630606</v>
          </cell>
          <cell r="AB75">
            <v>8.8946832621390417</v>
          </cell>
          <cell r="AC75">
            <v>786492.39617954951</v>
          </cell>
          <cell r="AD75">
            <v>8.8629548623783165</v>
          </cell>
          <cell r="AE75">
            <v>754246.31031419034</v>
          </cell>
          <cell r="AF75">
            <v>8.7918845884742964</v>
          </cell>
          <cell r="AG75">
            <v>32246.085865362536</v>
          </cell>
          <cell r="AH75">
            <v>10.417803476073773</v>
          </cell>
          <cell r="AI75">
            <v>3.5516008350902739</v>
          </cell>
        </row>
        <row r="76">
          <cell r="N76">
            <v>1045.853938501064</v>
          </cell>
          <cell r="O76">
            <v>11.749229885532664</v>
          </cell>
          <cell r="P76">
            <v>1045.853938501064</v>
          </cell>
          <cell r="Q76">
            <v>11.749229885532664</v>
          </cell>
          <cell r="R76">
            <v>763.86779244854392</v>
          </cell>
          <cell r="S76">
            <v>13.871590841470645</v>
          </cell>
          <cell r="T76">
            <v>524.20425362840149</v>
          </cell>
          <cell r="U76">
            <v>14.727272727272727</v>
          </cell>
          <cell r="V76">
            <v>239.66353882014249</v>
          </cell>
          <cell r="W76">
            <v>12</v>
          </cell>
          <cell r="X76">
            <v>2.9325475391518632</v>
          </cell>
          <cell r="Y76">
            <v>2001.953525025895</v>
          </cell>
          <cell r="Z76">
            <v>13.901179205408779</v>
          </cell>
          <cell r="AA76">
            <v>2001.953525025895</v>
          </cell>
          <cell r="AB76">
            <v>13.901179205408779</v>
          </cell>
          <cell r="AC76">
            <v>2001.953525025895</v>
          </cell>
          <cell r="AD76">
            <v>13.901179205408779</v>
          </cell>
          <cell r="AE76">
            <v>2001.953525025895</v>
          </cell>
          <cell r="AF76">
            <v>13.901179205408779</v>
          </cell>
          <cell r="AG76">
            <v>0</v>
          </cell>
          <cell r="AH76">
            <v>0</v>
          </cell>
          <cell r="AI76">
            <v>0</v>
          </cell>
        </row>
        <row r="77">
          <cell r="N77">
            <v>40565.008758577438</v>
          </cell>
          <cell r="O77">
            <v>9.202660964911054</v>
          </cell>
          <cell r="P77">
            <v>40565.008758577438</v>
          </cell>
          <cell r="Q77">
            <v>9.202660964911054</v>
          </cell>
          <cell r="R77">
            <v>12737.054762752852</v>
          </cell>
          <cell r="S77">
            <v>10.002931481880696</v>
          </cell>
          <cell r="T77">
            <v>0</v>
          </cell>
          <cell r="U77">
            <v>0</v>
          </cell>
          <cell r="V77">
            <v>12737.054762752852</v>
          </cell>
          <cell r="W77">
            <v>10.002931481880696</v>
          </cell>
          <cell r="X77">
            <v>4.4712526914857245</v>
          </cell>
          <cell r="Y77">
            <v>87536.650269879232</v>
          </cell>
          <cell r="Z77">
            <v>8.586553515733554</v>
          </cell>
          <cell r="AA77">
            <v>87296.986731059093</v>
          </cell>
          <cell r="AB77">
            <v>8.586553515733554</v>
          </cell>
          <cell r="AC77">
            <v>16454.779228237156</v>
          </cell>
          <cell r="AD77">
            <v>10.387763675091575</v>
          </cell>
          <cell r="AE77">
            <v>0</v>
          </cell>
          <cell r="AF77">
            <v>0</v>
          </cell>
          <cell r="AG77">
            <v>16454.779228237156</v>
          </cell>
          <cell r="AH77">
            <v>10.387763675091575</v>
          </cell>
          <cell r="AI77">
            <v>4.3759858111219403</v>
          </cell>
        </row>
        <row r="79">
          <cell r="R79">
            <v>1119415.589932211</v>
          </cell>
          <cell r="S79">
            <v>5.1707010550832671</v>
          </cell>
          <cell r="T79">
            <v>1112360.4285088652</v>
          </cell>
          <cell r="U79">
            <v>5.162813519965141</v>
          </cell>
          <cell r="V79">
            <v>7055.1614233438786</v>
          </cell>
          <cell r="W79">
            <v>6.44423419270864</v>
          </cell>
          <cell r="X79">
            <v>2.5842662501930622</v>
          </cell>
          <cell r="AC79">
            <v>129051.60887445946</v>
          </cell>
          <cell r="AD79">
            <v>4.8799057698742514</v>
          </cell>
          <cell r="AE79">
            <v>127402.01460537675</v>
          </cell>
          <cell r="AF79">
            <v>4.8591302010742883</v>
          </cell>
          <cell r="AG79">
            <v>1649.5942690827428</v>
          </cell>
          <cell r="AH79">
            <v>6.0939736074868796</v>
          </cell>
          <cell r="AI79">
            <v>3.2901402250677414</v>
          </cell>
        </row>
        <row r="80">
          <cell r="R80">
            <v>10069.388576700932</v>
          </cell>
          <cell r="S80">
            <v>5.6261619292144163</v>
          </cell>
          <cell r="T80">
            <v>10069.388576700932</v>
          </cell>
          <cell r="U80">
            <v>5.6261619292144163</v>
          </cell>
          <cell r="V80">
            <v>0</v>
          </cell>
          <cell r="W80">
            <v>0</v>
          </cell>
          <cell r="X80">
            <v>0.46189376443418012</v>
          </cell>
          <cell r="AC80">
            <v>1424.0053522407268</v>
          </cell>
          <cell r="AD80">
            <v>6.025838186084207</v>
          </cell>
          <cell r="AE80">
            <v>1424.0053522407268</v>
          </cell>
          <cell r="AF80">
            <v>6.025838186084207</v>
          </cell>
          <cell r="AG80">
            <v>0</v>
          </cell>
          <cell r="AH80">
            <v>0</v>
          </cell>
          <cell r="AI80">
            <v>0</v>
          </cell>
        </row>
        <row r="81">
          <cell r="R81">
            <v>217139.92201179932</v>
          </cell>
          <cell r="S81">
            <v>7.7299489149111835</v>
          </cell>
          <cell r="T81">
            <v>208690.10158294172</v>
          </cell>
          <cell r="U81">
            <v>7.6925034570677395</v>
          </cell>
          <cell r="V81">
            <v>8449.8204288575325</v>
          </cell>
          <cell r="W81">
            <v>8.6367648107951158</v>
          </cell>
          <cell r="X81">
            <v>4.1633290827989287</v>
          </cell>
          <cell r="AC81">
            <v>232796.02705295844</v>
          </cell>
          <cell r="AD81">
            <v>7.3479230857764302</v>
          </cell>
          <cell r="AE81">
            <v>225089.10497912407</v>
          </cell>
          <cell r="AF81">
            <v>7.2724298069265751</v>
          </cell>
          <cell r="AG81">
            <v>7706.922073834251</v>
          </cell>
          <cell r="AH81">
            <v>9.2879792692317356</v>
          </cell>
          <cell r="AI81">
            <v>3.4114555254059269</v>
          </cell>
        </row>
        <row r="82">
          <cell r="R82">
            <v>11275.088246705083</v>
          </cell>
          <cell r="S82">
            <v>10.419654592560097</v>
          </cell>
          <cell r="T82">
            <v>11036.813585964901</v>
          </cell>
          <cell r="U82">
            <v>10.32076914527679</v>
          </cell>
          <cell r="V82">
            <v>238.2746607401825</v>
          </cell>
          <cell r="W82">
            <v>15</v>
          </cell>
          <cell r="X82">
            <v>3.492735054023524</v>
          </cell>
          <cell r="AC82">
            <v>2489.9494546315022</v>
          </cell>
          <cell r="AD82">
            <v>13.240682743738587</v>
          </cell>
          <cell r="AE82">
            <v>2489.9494546315022</v>
          </cell>
          <cell r="AF82">
            <v>13.240682743738587</v>
          </cell>
          <cell r="AG82">
            <v>0</v>
          </cell>
          <cell r="AH82">
            <v>0</v>
          </cell>
          <cell r="AI82">
            <v>0</v>
          </cell>
        </row>
        <row r="83">
          <cell r="R83">
            <v>183514.30928381384</v>
          </cell>
          <cell r="S83">
            <v>6.5905638130222339</v>
          </cell>
          <cell r="T83">
            <v>170101.96642190611</v>
          </cell>
          <cell r="U83">
            <v>6.6371018574205243</v>
          </cell>
          <cell r="V83">
            <v>13412.342861907875</v>
          </cell>
          <cell r="W83">
            <v>5.9943523017543567</v>
          </cell>
          <cell r="X83">
            <v>2.5224263321344726</v>
          </cell>
          <cell r="AC83">
            <v>5178.6913613572378</v>
          </cell>
          <cell r="AD83">
            <v>11.326398327852493</v>
          </cell>
          <cell r="AE83">
            <v>4005.670283899341</v>
          </cell>
          <cell r="AF83">
            <v>11.400162017022179</v>
          </cell>
          <cell r="AG83">
            <v>1173.0210774578975</v>
          </cell>
          <cell r="AH83">
            <v>11.074507698250061</v>
          </cell>
          <cell r="AI83">
            <v>3.4816607156163886</v>
          </cell>
        </row>
        <row r="84">
          <cell r="R84">
            <v>316653.25456737226</v>
          </cell>
          <cell r="S84">
            <v>7.9320519058108312</v>
          </cell>
          <cell r="T84">
            <v>306393.39131760871</v>
          </cell>
          <cell r="U84">
            <v>7.9103823129544244</v>
          </cell>
          <cell r="V84">
            <v>10259.863249762489</v>
          </cell>
          <cell r="W84">
            <v>8.5674146031375429</v>
          </cell>
          <cell r="X84">
            <v>3.2407279784450718</v>
          </cell>
          <cell r="AC84">
            <v>420351.04550966417</v>
          </cell>
          <cell r="AD84">
            <v>7.7383874262989103</v>
          </cell>
          <cell r="AE84">
            <v>403335.99382109096</v>
          </cell>
          <cell r="AF84">
            <v>7.6364786835339729</v>
          </cell>
          <cell r="AG84">
            <v>17015.051688571511</v>
          </cell>
          <cell r="AH84">
            <v>9.9700617606037127</v>
          </cell>
          <cell r="AI84">
            <v>3.3817523027618677</v>
          </cell>
        </row>
        <row r="85">
          <cell r="R85">
            <v>99365.820416985211</v>
          </cell>
          <cell r="S85">
            <v>8.0408982241278526</v>
          </cell>
          <cell r="T85">
            <v>95986.162266601823</v>
          </cell>
          <cell r="U85">
            <v>8.0535759859303262</v>
          </cell>
          <cell r="V85">
            <v>3379.6581503834268</v>
          </cell>
          <cell r="W85">
            <v>7.6753316002259986</v>
          </cell>
          <cell r="X85">
            <v>2.2344250643706087</v>
          </cell>
          <cell r="AC85">
            <v>11861.594301430569</v>
          </cell>
          <cell r="AD85">
            <v>12.313382053045423</v>
          </cell>
          <cell r="AE85">
            <v>11277.842132720523</v>
          </cell>
          <cell r="AF85">
            <v>12.301574142981234</v>
          </cell>
          <cell r="AG85">
            <v>583.7521687100425</v>
          </cell>
          <cell r="AH85">
            <v>12.536658003175454</v>
          </cell>
          <cell r="AI85">
            <v>2.1483169731247851</v>
          </cell>
        </row>
        <row r="86">
          <cell r="R86">
            <v>65536.903867748042</v>
          </cell>
          <cell r="S86">
            <v>10.337573594188056</v>
          </cell>
          <cell r="T86">
            <v>62396.909256184779</v>
          </cell>
          <cell r="U86">
            <v>10.323298341584769</v>
          </cell>
          <cell r="V86">
            <v>3139.9946115632843</v>
          </cell>
          <cell r="W86">
            <v>10.606170399931026</v>
          </cell>
          <cell r="X86">
            <v>3.6396170175656688</v>
          </cell>
          <cell r="AC86">
            <v>34661.798321197653</v>
          </cell>
          <cell r="AD86">
            <v>12.983553859627232</v>
          </cell>
          <cell r="AE86">
            <v>32411.634178081942</v>
          </cell>
          <cell r="AF86">
            <v>12.948383766092253</v>
          </cell>
          <cell r="AG86">
            <v>2250.1641431157136</v>
          </cell>
          <cell r="AH86">
            <v>13.48373481413852</v>
          </cell>
          <cell r="AI86">
            <v>3.2612495211295722</v>
          </cell>
        </row>
        <row r="87">
          <cell r="R87">
            <v>159995.89296241204</v>
          </cell>
          <cell r="S87">
            <v>10.55033918612919</v>
          </cell>
          <cell r="T87">
            <v>156153.97249725991</v>
          </cell>
          <cell r="U87">
            <v>10.586052539081383</v>
          </cell>
          <cell r="V87">
            <v>3841.9204651521222</v>
          </cell>
          <cell r="W87">
            <v>9.0565691001359703</v>
          </cell>
          <cell r="X87">
            <v>4.3970603086878643</v>
          </cell>
          <cell r="AC87">
            <v>311949.31723129307</v>
          </cell>
          <cell r="AD87">
            <v>9.6699104261698192</v>
          </cell>
          <cell r="AE87">
            <v>300725.22044378467</v>
          </cell>
          <cell r="AF87">
            <v>9.6449987292885453</v>
          </cell>
          <cell r="AG87">
            <v>11224.096787507382</v>
          </cell>
          <cell r="AH87">
            <v>10.300572653071201</v>
          </cell>
          <cell r="AI87">
            <v>3.9397468018529316</v>
          </cell>
        </row>
        <row r="88">
          <cell r="R88">
            <v>763.86779244854392</v>
          </cell>
          <cell r="S88">
            <v>13.871590841470645</v>
          </cell>
          <cell r="T88">
            <v>524.20425362840149</v>
          </cell>
          <cell r="U88">
            <v>14.727272727272727</v>
          </cell>
          <cell r="V88">
            <v>239.66353882014249</v>
          </cell>
          <cell r="W88">
            <v>12</v>
          </cell>
          <cell r="X88">
            <v>2.9325475391518632</v>
          </cell>
          <cell r="AC88">
            <v>2001.953525025895</v>
          </cell>
          <cell r="AD88">
            <v>13.901179205408779</v>
          </cell>
          <cell r="AE88">
            <v>2001.953525025895</v>
          </cell>
          <cell r="AF88">
            <v>13.901179205408779</v>
          </cell>
          <cell r="AG88">
            <v>0</v>
          </cell>
          <cell r="AH88">
            <v>0</v>
          </cell>
          <cell r="AI88">
            <v>0</v>
          </cell>
        </row>
        <row r="89">
          <cell r="R89">
            <v>12737.054762752852</v>
          </cell>
          <cell r="S89">
            <v>10.002931481880696</v>
          </cell>
          <cell r="T89">
            <v>0</v>
          </cell>
          <cell r="U89">
            <v>0</v>
          </cell>
          <cell r="V89">
            <v>12737.054762752852</v>
          </cell>
          <cell r="W89">
            <v>10.002931481880696</v>
          </cell>
          <cell r="X89">
            <v>4.4712526914857245</v>
          </cell>
          <cell r="AC89">
            <v>16454.779228237156</v>
          </cell>
          <cell r="AD89">
            <v>10.387763675091575</v>
          </cell>
          <cell r="AE89">
            <v>0</v>
          </cell>
          <cell r="AF89">
            <v>0</v>
          </cell>
          <cell r="AG89">
            <v>16454.779228237156</v>
          </cell>
          <cell r="AH89">
            <v>10.387763675091575</v>
          </cell>
          <cell r="AI89">
            <v>4.3759858111219403</v>
          </cell>
        </row>
        <row r="91">
          <cell r="R91">
            <v>122298.87892830528</v>
          </cell>
          <cell r="S91">
            <v>12.868065812723579</v>
          </cell>
          <cell r="T91">
            <v>119414.18496807176</v>
          </cell>
          <cell r="U91">
            <v>12.894325731353419</v>
          </cell>
          <cell r="V91">
            <v>2884.6939602335401</v>
          </cell>
          <cell r="W91">
            <v>11.785379145261237</v>
          </cell>
          <cell r="X91">
            <v>4.9741104829150773</v>
          </cell>
          <cell r="AC91">
            <v>147393.48166555871</v>
          </cell>
          <cell r="AD91">
            <v>13.295295680559118</v>
          </cell>
          <cell r="AE91">
            <v>142227.68843283318</v>
          </cell>
          <cell r="AF91">
            <v>13.303483816232029</v>
          </cell>
          <cell r="AG91">
            <v>5165.7932327255267</v>
          </cell>
          <cell r="AH91">
            <v>13.070614830610685</v>
          </cell>
          <cell r="AI91">
            <v>4.2373749463585098</v>
          </cell>
        </row>
        <row r="92">
          <cell r="R92">
            <v>73733.48333829394</v>
          </cell>
          <cell r="S92">
            <v>11.054416933431501</v>
          </cell>
          <cell r="T92">
            <v>72606.951502308351</v>
          </cell>
          <cell r="U92">
            <v>11.055377226920836</v>
          </cell>
          <cell r="V92">
            <v>1126.5318359856399</v>
          </cell>
          <cell r="W92">
            <v>10.993835602174771</v>
          </cell>
          <cell r="X92">
            <v>1.9664213168913909</v>
          </cell>
          <cell r="AC92">
            <v>44765.258219615745</v>
          </cell>
          <cell r="AD92">
            <v>12.324582178483402</v>
          </cell>
          <cell r="AE92">
            <v>43943.231390165529</v>
          </cell>
          <cell r="AF92">
            <v>12.2826424710977</v>
          </cell>
          <cell r="AG92">
            <v>822.02682945022502</v>
          </cell>
          <cell r="AH92">
            <v>14.49577605611459</v>
          </cell>
          <cell r="AI92">
            <v>9.6977789573362791</v>
          </cell>
        </row>
        <row r="93">
          <cell r="R93">
            <v>31103.086809677065</v>
          </cell>
          <cell r="S93">
            <v>11.370238454759923</v>
          </cell>
          <cell r="T93">
            <v>28830.219390956303</v>
          </cell>
          <cell r="U93">
            <v>11.325646472651965</v>
          </cell>
          <cell r="V93">
            <v>2272.8674187207625</v>
          </cell>
          <cell r="W93">
            <v>11.931164069916422</v>
          </cell>
          <cell r="X93">
            <v>3.9792112263522528</v>
          </cell>
          <cell r="AC93">
            <v>54125.404866909397</v>
          </cell>
          <cell r="AD93">
            <v>12.254402175572991</v>
          </cell>
          <cell r="AE93">
            <v>48470.285956767519</v>
          </cell>
          <cell r="AF93">
            <v>12.285085775901766</v>
          </cell>
          <cell r="AG93">
            <v>5655.1189101419559</v>
          </cell>
          <cell r="AH93">
            <v>11.992345096549933</v>
          </cell>
          <cell r="AI93">
            <v>3.0674752689627192</v>
          </cell>
        </row>
        <row r="94">
          <cell r="R94">
            <v>177184.65846405464</v>
          </cell>
          <cell r="S94">
            <v>7.739732498410155</v>
          </cell>
          <cell r="T94">
            <v>174927.42815784347</v>
          </cell>
          <cell r="U94">
            <v>7.7118409362426297</v>
          </cell>
          <cell r="V94">
            <v>2257.23030621116</v>
          </cell>
          <cell r="W94">
            <v>9.7888787333002494</v>
          </cell>
          <cell r="X94">
            <v>2.0722455943561919</v>
          </cell>
          <cell r="AC94">
            <v>320183.45753856306</v>
          </cell>
          <cell r="AD94">
            <v>7.4484034427487007</v>
          </cell>
          <cell r="AE94">
            <v>311651.81739168853</v>
          </cell>
          <cell r="AF94">
            <v>7.3350861858972856</v>
          </cell>
          <cell r="AG94">
            <v>8531.6401468734093</v>
          </cell>
          <cell r="AH94">
            <v>11.250555907693579</v>
          </cell>
          <cell r="AI94">
            <v>3.4736329740461804</v>
          </cell>
        </row>
        <row r="95">
          <cell r="R95">
            <v>1101334.9421802999</v>
          </cell>
          <cell r="S95">
            <v>5.1361622958290649</v>
          </cell>
          <cell r="T95">
            <v>1094973.4747567717</v>
          </cell>
          <cell r="U95">
            <v>5.1325819224870974</v>
          </cell>
          <cell r="V95">
            <v>6361.4674235262655</v>
          </cell>
          <cell r="W95">
            <v>5.7859349205662571</v>
          </cell>
          <cell r="X95">
            <v>2.6308047478224967</v>
          </cell>
          <cell r="AC95">
            <v>125188.44804418902</v>
          </cell>
          <cell r="AD95">
            <v>4.800634807361905</v>
          </cell>
          <cell r="AE95">
            <v>124342.48960603148</v>
          </cell>
          <cell r="AF95">
            <v>4.8018386438386766</v>
          </cell>
          <cell r="AG95">
            <v>845.95843815756007</v>
          </cell>
          <cell r="AH95">
            <v>4.666666666666667</v>
          </cell>
          <cell r="AI95">
            <v>5.333333333333333</v>
          </cell>
        </row>
        <row r="96">
          <cell r="R96">
            <v>84129.302338307971</v>
          </cell>
          <cell r="S96">
            <v>6.9976437591153449</v>
          </cell>
          <cell r="T96">
            <v>80878.039659983784</v>
          </cell>
          <cell r="U96">
            <v>7.0140742189400713</v>
          </cell>
          <cell r="V96">
            <v>3251.2626783243072</v>
          </cell>
          <cell r="W96">
            <v>6.5797472246688988</v>
          </cell>
          <cell r="X96">
            <v>2.9068145360617046</v>
          </cell>
          <cell r="AC96">
            <v>1041.910491665365</v>
          </cell>
          <cell r="AD96">
            <v>8.0242561589507932</v>
          </cell>
          <cell r="AE96">
            <v>1041.910491665365</v>
          </cell>
          <cell r="AF96">
            <v>8.0242561589507932</v>
          </cell>
          <cell r="AG96">
            <v>0</v>
          </cell>
          <cell r="AH96">
            <v>0</v>
          </cell>
          <cell r="AI96">
            <v>0</v>
          </cell>
        </row>
        <row r="97">
          <cell r="R97">
            <v>365777.79059189075</v>
          </cell>
          <cell r="S97">
            <v>6.8626952919529662</v>
          </cell>
          <cell r="T97">
            <v>343797.41484396212</v>
          </cell>
          <cell r="U97">
            <v>6.8564925691411167</v>
          </cell>
          <cell r="V97">
            <v>21980.375747926257</v>
          </cell>
          <cell r="W97">
            <v>6.9612435876090943</v>
          </cell>
          <cell r="X97">
            <v>2.9470524676956895</v>
          </cell>
          <cell r="AC97">
            <v>78014.354016175988</v>
          </cell>
          <cell r="AD97">
            <v>7.480888076938407</v>
          </cell>
          <cell r="AE97">
            <v>72745.438057889856</v>
          </cell>
          <cell r="AF97">
            <v>7.410556216245447</v>
          </cell>
          <cell r="AG97">
            <v>5268.9159582863113</v>
          </cell>
          <cell r="AH97">
            <v>8.4093739517426798</v>
          </cell>
          <cell r="AI97">
            <v>2.773085041881965</v>
          </cell>
        </row>
        <row r="98">
          <cell r="R98">
            <v>40177.909721339609</v>
          </cell>
          <cell r="S98">
            <v>6.3169682484464786</v>
          </cell>
          <cell r="T98">
            <v>40177.909721339609</v>
          </cell>
          <cell r="U98">
            <v>6.3169682484464786</v>
          </cell>
          <cell r="V98">
            <v>0</v>
          </cell>
          <cell r="W98">
            <v>0</v>
          </cell>
          <cell r="X98">
            <v>0.46189376443418012</v>
          </cell>
          <cell r="AC98">
            <v>109660.94006580405</v>
          </cell>
          <cell r="AD98">
            <v>6.1055564888499658</v>
          </cell>
          <cell r="AE98">
            <v>107926.72445240107</v>
          </cell>
          <cell r="AF98">
            <v>6.044413384005999</v>
          </cell>
          <cell r="AG98">
            <v>1734.2156134030179</v>
          </cell>
          <cell r="AH98">
            <v>9.1700028704500021</v>
          </cell>
          <cell r="AI98">
            <v>5.2474658131471825</v>
          </cell>
        </row>
        <row r="99">
          <cell r="R99">
            <v>52360.18152084139</v>
          </cell>
          <cell r="S99">
            <v>7.2335419836614676</v>
          </cell>
          <cell r="T99">
            <v>49613.503764518202</v>
          </cell>
          <cell r="U99">
            <v>7.081059231206166</v>
          </cell>
          <cell r="V99">
            <v>2746.6777563232345</v>
          </cell>
          <cell r="W99">
            <v>10.03824654813735</v>
          </cell>
          <cell r="X99">
            <v>6.2691718845617563</v>
          </cell>
          <cell r="AC99">
            <v>23640.129161762823</v>
          </cell>
          <cell r="AD99">
            <v>7.1882836321595596</v>
          </cell>
          <cell r="AE99">
            <v>21628.055264265131</v>
          </cell>
          <cell r="AF99">
            <v>7.0719366874333547</v>
          </cell>
          <cell r="AG99">
            <v>2012.0738974976853</v>
          </cell>
          <cell r="AH99">
            <v>8.2629045254428632</v>
          </cell>
          <cell r="AI99">
            <v>3.9155353481609674</v>
          </cell>
        </row>
        <row r="100">
          <cell r="R100">
            <v>110452.96456605277</v>
          </cell>
          <cell r="S100">
            <v>7.3070759571469042</v>
          </cell>
          <cell r="T100">
            <v>105814.29001794882</v>
          </cell>
          <cell r="U100">
            <v>7.3013834676011173</v>
          </cell>
          <cell r="V100">
            <v>4638.6745481040116</v>
          </cell>
          <cell r="W100">
            <v>7.423326156387283</v>
          </cell>
          <cell r="X100">
            <v>2.5633316239360733</v>
          </cell>
          <cell r="AC100">
            <v>245930.99220011398</v>
          </cell>
          <cell r="AD100">
            <v>6.5906310259750276</v>
          </cell>
          <cell r="AE100">
            <v>234364.13301837014</v>
          </cell>
          <cell r="AF100">
            <v>6.511464737725003</v>
          </cell>
          <cell r="AG100">
            <v>11566.85918174383</v>
          </cell>
          <cell r="AH100">
            <v>8.0378822124771308</v>
          </cell>
          <cell r="AI100">
            <v>3.0862771915801228</v>
          </cell>
        </row>
        <row r="101">
          <cell r="R101">
            <v>25176.839199133494</v>
          </cell>
          <cell r="S101">
            <v>7.1419088823401751</v>
          </cell>
          <cell r="T101">
            <v>22679.921483957703</v>
          </cell>
          <cell r="U101">
            <v>7.1658116282579707</v>
          </cell>
          <cell r="V101">
            <v>2496.9177151757826</v>
          </cell>
          <cell r="W101">
            <v>6.9429976126855708</v>
          </cell>
          <cell r="X101">
            <v>2.4810637606999428</v>
          </cell>
          <cell r="AC101">
            <v>1821.6147138832127</v>
          </cell>
          <cell r="AD101">
            <v>10.64087132829196</v>
          </cell>
          <cell r="AE101">
            <v>1821.6147138832127</v>
          </cell>
          <cell r="AF101">
            <v>10.64087132829196</v>
          </cell>
          <cell r="AG101">
            <v>0</v>
          </cell>
          <cell r="AH101">
            <v>0</v>
          </cell>
          <cell r="AI101">
            <v>1</v>
          </cell>
        </row>
        <row r="102">
          <cell r="R102">
            <v>12737.054762752852</v>
          </cell>
          <cell r="S102">
            <v>10.002931481880696</v>
          </cell>
          <cell r="T102">
            <v>0</v>
          </cell>
          <cell r="U102">
            <v>0</v>
          </cell>
          <cell r="V102">
            <v>12737.054762752852</v>
          </cell>
          <cell r="W102">
            <v>10.002931481880696</v>
          </cell>
          <cell r="X102">
            <v>4.4712526914857245</v>
          </cell>
          <cell r="AC102">
            <v>16454.779228237156</v>
          </cell>
          <cell r="AD102">
            <v>10.387763675091575</v>
          </cell>
          <cell r="AE102">
            <v>0</v>
          </cell>
          <cell r="AF102">
            <v>0</v>
          </cell>
          <cell r="AG102">
            <v>16454.779228237156</v>
          </cell>
          <cell r="AH102">
            <v>10.387763675091575</v>
          </cell>
          <cell r="AI102">
            <v>4.3759858111219403</v>
          </cell>
        </row>
        <row r="114">
          <cell r="J114">
            <v>2133713.3382679261</v>
          </cell>
          <cell r="K114">
            <v>99129.042465109364</v>
          </cell>
          <cell r="L114">
            <v>792530.06668968673</v>
          </cell>
          <cell r="M114">
            <v>3409.1064991285748</v>
          </cell>
          <cell r="N114">
            <v>933916.64885014889</v>
          </cell>
          <cell r="O114">
            <v>304728.47376358049</v>
          </cell>
          <cell r="Q114">
            <v>1110163.3887759373</v>
          </cell>
          <cell r="R114">
            <v>114231.24900620387</v>
          </cell>
          <cell r="S114">
            <v>284072.67852613103</v>
          </cell>
          <cell r="T114">
            <v>64492.960900468963</v>
          </cell>
          <cell r="U114">
            <v>519226.98691782134</v>
          </cell>
        </row>
        <row r="115">
          <cell r="J115">
            <v>221357.159827633</v>
          </cell>
          <cell r="K115">
            <v>33835.001825105908</v>
          </cell>
          <cell r="L115">
            <v>113561.70330877065</v>
          </cell>
          <cell r="M115">
            <v>476.54932148036499</v>
          </cell>
          <cell r="N115">
            <v>66335.665550067235</v>
          </cell>
          <cell r="O115">
            <v>7148.2398222054708</v>
          </cell>
          <cell r="Q115">
            <v>195194.60207835978</v>
          </cell>
          <cell r="R115">
            <v>32405.353860664796</v>
          </cell>
          <cell r="S115">
            <v>69957.440393317956</v>
          </cell>
          <cell r="T115">
            <v>11246.563986936608</v>
          </cell>
          <cell r="U115">
            <v>64667.742924885963</v>
          </cell>
          <cell r="V115">
            <v>16917.500912552947</v>
          </cell>
        </row>
        <row r="116">
          <cell r="J116">
            <v>149678.55400210791</v>
          </cell>
          <cell r="K116">
            <v>6193.5953380182045</v>
          </cell>
          <cell r="L116">
            <v>88430.777881704955</v>
          </cell>
          <cell r="M116">
            <v>0</v>
          </cell>
          <cell r="N116">
            <v>47140.14229491615</v>
          </cell>
          <cell r="O116">
            <v>7914.0384874677065</v>
          </cell>
          <cell r="Q116">
            <v>116646.04553267783</v>
          </cell>
          <cell r="R116">
            <v>7225.8612276879057</v>
          </cell>
          <cell r="S116">
            <v>51441.250168539882</v>
          </cell>
          <cell r="T116">
            <v>6193.5953380182045</v>
          </cell>
          <cell r="U116">
            <v>41290.635586787874</v>
          </cell>
          <cell r="V116">
            <v>10494.703211641947</v>
          </cell>
        </row>
        <row r="117">
          <cell r="J117">
            <v>473718.95083191345</v>
          </cell>
          <cell r="K117">
            <v>37387.512055942214</v>
          </cell>
          <cell r="L117">
            <v>197674.48681885147</v>
          </cell>
          <cell r="M117">
            <v>958.65415528056997</v>
          </cell>
          <cell r="N117">
            <v>198153.81389649177</v>
          </cell>
          <cell r="O117">
            <v>39544.483905323461</v>
          </cell>
          <cell r="Q117">
            <v>353743.38329853717</v>
          </cell>
          <cell r="R117">
            <v>48939.29462707293</v>
          </cell>
          <cell r="S117">
            <v>91839.068075877905</v>
          </cell>
          <cell r="T117">
            <v>21617.651201576871</v>
          </cell>
          <cell r="U117">
            <v>154630.91524675445</v>
          </cell>
          <cell r="V117">
            <v>36716.454147245822</v>
          </cell>
        </row>
        <row r="118">
          <cell r="J118">
            <v>1288958.6736060877</v>
          </cell>
          <cell r="K118">
            <v>21712.933246044075</v>
          </cell>
          <cell r="L118">
            <v>392863.09868037701</v>
          </cell>
          <cell r="M118">
            <v>1973.9030223676405</v>
          </cell>
          <cell r="N118">
            <v>622287.02710870584</v>
          </cell>
          <cell r="O118">
            <v>250121.71154858114</v>
          </cell>
          <cell r="Q118">
            <v>444579.35786641331</v>
          </cell>
          <cell r="R118">
            <v>25660.739290779366</v>
          </cell>
          <cell r="S118">
            <v>70834.919888393051</v>
          </cell>
          <cell r="T118">
            <v>25435.150373937351</v>
          </cell>
          <cell r="U118">
            <v>258637.69315936705</v>
          </cell>
          <cell r="V118">
            <v>64010.855153922188</v>
          </cell>
        </row>
        <row r="120">
          <cell r="J120">
            <v>273609.7192845121</v>
          </cell>
          <cell r="K120">
            <v>2000.5646469459352</v>
          </cell>
          <cell r="L120">
            <v>70314.12144886794</v>
          </cell>
          <cell r="M120">
            <v>563.97229210504008</v>
          </cell>
          <cell r="N120">
            <v>179039.30537324233</v>
          </cell>
          <cell r="O120">
            <v>21691.755523352178</v>
          </cell>
          <cell r="Q120">
            <v>111121.98825873889</v>
          </cell>
          <cell r="R120">
            <v>1282.9629085654676</v>
          </cell>
          <cell r="S120">
            <v>9883.4942532384084</v>
          </cell>
          <cell r="T120">
            <v>6399.6144285118316</v>
          </cell>
          <cell r="U120">
            <v>84222.371086321582</v>
          </cell>
          <cell r="V120">
            <v>9333.545582102457</v>
          </cell>
        </row>
        <row r="121">
          <cell r="J121">
            <v>1239036.793557009</v>
          </cell>
          <cell r="K121">
            <v>20257.178712461307</v>
          </cell>
          <cell r="L121">
            <v>427202.90078378178</v>
          </cell>
          <cell r="M121">
            <v>2324.8734002308329</v>
          </cell>
          <cell r="N121">
            <v>584791.8407174967</v>
          </cell>
          <cell r="O121">
            <v>204459.99994304267</v>
          </cell>
          <cell r="Q121">
            <v>513217.99226109567</v>
          </cell>
          <cell r="R121">
            <v>11456.839806072205</v>
          </cell>
          <cell r="S121">
            <v>93127.853857417867</v>
          </cell>
          <cell r="T121">
            <v>39939.729847149611</v>
          </cell>
          <cell r="U121">
            <v>307573.56637810223</v>
          </cell>
          <cell r="V121">
            <v>61120.002372333554</v>
          </cell>
        </row>
        <row r="122">
          <cell r="J122">
            <v>486261.86398097366</v>
          </cell>
          <cell r="K122">
            <v>41801.774810924559</v>
          </cell>
          <cell r="L122">
            <v>232294.81944365558</v>
          </cell>
          <cell r="M122">
            <v>520.26080679270251</v>
          </cell>
          <cell r="N122">
            <v>142384.80124590025</v>
          </cell>
          <cell r="O122">
            <v>69260.20767367816</v>
          </cell>
          <cell r="Q122">
            <v>350048.71109634772</v>
          </cell>
          <cell r="R122">
            <v>49807.895167529896</v>
          </cell>
          <cell r="S122">
            <v>121868.74931151365</v>
          </cell>
          <cell r="T122">
            <v>17263.970571482179</v>
          </cell>
          <cell r="U122">
            <v>108001.45652516732</v>
          </cell>
          <cell r="V122">
            <v>53106.639520644836</v>
          </cell>
        </row>
        <row r="123">
          <cell r="J123">
            <v>128511.19975815083</v>
          </cell>
          <cell r="K123">
            <v>34592.974973298296</v>
          </cell>
          <cell r="L123">
            <v>59678.527630950717</v>
          </cell>
          <cell r="M123">
            <v>0</v>
          </cell>
          <cell r="N123">
            <v>24923.18653039576</v>
          </cell>
          <cell r="O123">
            <v>9316.5106235059593</v>
          </cell>
          <cell r="Q123">
            <v>134498.6398693615</v>
          </cell>
          <cell r="R123">
            <v>51273.232148352334</v>
          </cell>
          <cell r="S123">
            <v>58780.873250191849</v>
          </cell>
          <cell r="T123">
            <v>889.6460533254176</v>
          </cell>
          <cell r="U123">
            <v>18975.5624672101</v>
          </cell>
          <cell r="V123">
            <v>4579.325950282072</v>
          </cell>
        </row>
        <row r="124">
          <cell r="J124">
            <v>6293.7616870800866</v>
          </cell>
          <cell r="K124">
            <v>476.54932148036499</v>
          </cell>
          <cell r="L124">
            <v>3039.6973824513798</v>
          </cell>
          <cell r="M124">
            <v>0</v>
          </cell>
          <cell r="N124">
            <v>2777.5149831483427</v>
          </cell>
          <cell r="O124">
            <v>0</v>
          </cell>
          <cell r="Q124">
            <v>1276.0572904476951</v>
          </cell>
          <cell r="R124">
            <v>410.3189756851325</v>
          </cell>
          <cell r="S124">
            <v>411.70785376509247</v>
          </cell>
          <cell r="T124">
            <v>0</v>
          </cell>
          <cell r="U124">
            <v>454.03046099747002</v>
          </cell>
          <cell r="V124">
            <v>0</v>
          </cell>
        </row>
        <row r="126">
          <cell r="J126">
            <v>14361.5046040666</v>
          </cell>
          <cell r="K126">
            <v>0</v>
          </cell>
          <cell r="L126">
            <v>845.95843815756007</v>
          </cell>
          <cell r="M126">
            <v>0</v>
          </cell>
          <cell r="N126">
            <v>563.97229210504008</v>
          </cell>
          <cell r="O126">
            <v>12951.573873803996</v>
          </cell>
          <cell r="Q126">
            <v>5182.9296060305569</v>
          </cell>
          <cell r="R126">
            <v>0</v>
          </cell>
          <cell r="S126">
            <v>281.98614605252004</v>
          </cell>
          <cell r="T126">
            <v>0</v>
          </cell>
          <cell r="U126">
            <v>281.98614605252004</v>
          </cell>
          <cell r="V126">
            <v>4618.9573139255172</v>
          </cell>
        </row>
        <row r="127">
          <cell r="J127">
            <v>88543.145065909906</v>
          </cell>
          <cell r="K127">
            <v>0</v>
          </cell>
          <cell r="L127">
            <v>16452.324566008945</v>
          </cell>
          <cell r="M127">
            <v>521.64968487266253</v>
          </cell>
          <cell r="N127">
            <v>7206.0369836038653</v>
          </cell>
          <cell r="O127">
            <v>64363.133831424966</v>
          </cell>
          <cell r="Q127">
            <v>19377.811154612111</v>
          </cell>
          <cell r="R127">
            <v>0</v>
          </cell>
          <cell r="S127">
            <v>1931.5804151352629</v>
          </cell>
          <cell r="T127">
            <v>477.93819956032496</v>
          </cell>
          <cell r="U127">
            <v>1607.2716618503653</v>
          </cell>
          <cell r="V127">
            <v>15361.020878066149</v>
          </cell>
        </row>
        <row r="128">
          <cell r="J128">
            <v>237018.44711373045</v>
          </cell>
          <cell r="K128">
            <v>1043.2993697453251</v>
          </cell>
          <cell r="L128">
            <v>97201.11519333109</v>
          </cell>
          <cell r="M128">
            <v>0</v>
          </cell>
          <cell r="N128">
            <v>40203.678620894709</v>
          </cell>
          <cell r="O128">
            <v>98570.353929762394</v>
          </cell>
          <cell r="Q128">
            <v>58991.05112169643</v>
          </cell>
          <cell r="R128">
            <v>759.92434561284495</v>
          </cell>
          <cell r="S128">
            <v>14019.200044292411</v>
          </cell>
          <cell r="T128">
            <v>10952.09023962655</v>
          </cell>
          <cell r="U128">
            <v>8205.5771277478925</v>
          </cell>
          <cell r="V128">
            <v>25054.259364416717</v>
          </cell>
        </row>
        <row r="129">
          <cell r="J129">
            <v>376967.00229226716</v>
          </cell>
          <cell r="K129">
            <v>10630.685114664126</v>
          </cell>
          <cell r="L129">
            <v>202353.79057395228</v>
          </cell>
          <cell r="M129">
            <v>1323.8966377178851</v>
          </cell>
          <cell r="N129">
            <v>86292.045610396948</v>
          </cell>
          <cell r="O129">
            <v>76366.584355526837</v>
          </cell>
          <cell r="Q129">
            <v>167264.12705692247</v>
          </cell>
          <cell r="R129">
            <v>14380.704261610619</v>
          </cell>
          <cell r="S129">
            <v>77521.501425412556</v>
          </cell>
          <cell r="T129">
            <v>14757.432124455207</v>
          </cell>
          <cell r="U129">
            <v>31684.814805363811</v>
          </cell>
          <cell r="V129">
            <v>28919.674440082086</v>
          </cell>
        </row>
        <row r="130">
          <cell r="J130">
            <v>236691.54102657048</v>
          </cell>
          <cell r="K130">
            <v>13699.821877853728</v>
          </cell>
          <cell r="L130">
            <v>118414.15877824847</v>
          </cell>
          <cell r="M130">
            <v>521.64968487266253</v>
          </cell>
          <cell r="N130">
            <v>83720.738773206904</v>
          </cell>
          <cell r="O130">
            <v>20335.171912390648</v>
          </cell>
          <cell r="Q130">
            <v>144320.58203476801</v>
          </cell>
          <cell r="R130">
            <v>19129.281868540183</v>
          </cell>
          <cell r="S130">
            <v>58324.49349642262</v>
          </cell>
          <cell r="T130">
            <v>6382.6123080667494</v>
          </cell>
          <cell r="U130">
            <v>48119.207121102212</v>
          </cell>
          <cell r="V130">
            <v>12364.987240638138</v>
          </cell>
        </row>
        <row r="131">
          <cell r="J131">
            <v>265753.74882440898</v>
          </cell>
          <cell r="K131">
            <v>15689.23672787796</v>
          </cell>
          <cell r="L131">
            <v>111309.39839497283</v>
          </cell>
          <cell r="M131">
            <v>520.26080679270251</v>
          </cell>
          <cell r="N131">
            <v>123129.08492774093</v>
          </cell>
          <cell r="O131">
            <v>15105.767967025366</v>
          </cell>
          <cell r="Q131">
            <v>150934.05247096403</v>
          </cell>
          <cell r="R131">
            <v>17258.429961299888</v>
          </cell>
          <cell r="S131">
            <v>47741.996788595512</v>
          </cell>
          <cell r="T131">
            <v>7352.7369416170413</v>
          </cell>
          <cell r="U131">
            <v>67338.305512843275</v>
          </cell>
          <cell r="V131">
            <v>11242.583266610349</v>
          </cell>
        </row>
        <row r="132">
          <cell r="J132">
            <v>304550.75606507488</v>
          </cell>
          <cell r="K132">
            <v>19497.167854277475</v>
          </cell>
          <cell r="L132">
            <v>115062.02519070583</v>
          </cell>
          <cell r="M132">
            <v>0</v>
          </cell>
          <cell r="N132">
            <v>164171.57289832839</v>
          </cell>
          <cell r="O132">
            <v>5819.9901217596416</v>
          </cell>
          <cell r="Q132">
            <v>211371.66442896979</v>
          </cell>
          <cell r="R132">
            <v>27885.945941814887</v>
          </cell>
          <cell r="S132">
            <v>46035.156590114937</v>
          </cell>
          <cell r="T132">
            <v>10898.446896431486</v>
          </cell>
          <cell r="U132">
            <v>113132.76419208341</v>
          </cell>
          <cell r="V132">
            <v>13419.35080852642</v>
          </cell>
        </row>
        <row r="133">
          <cell r="J133">
            <v>387197.18585202866</v>
          </cell>
          <cell r="K133">
            <v>30474.60897227595</v>
          </cell>
          <cell r="L133">
            <v>94790.46761922061</v>
          </cell>
          <cell r="M133">
            <v>521.64968487266253</v>
          </cell>
          <cell r="N133">
            <v>255006.69341503241</v>
          </cell>
          <cell r="O133">
            <v>6403.7661606141637</v>
          </cell>
          <cell r="Q133">
            <v>245569.67686322244</v>
          </cell>
          <cell r="R133">
            <v>29390.313230951695</v>
          </cell>
          <cell r="S133">
            <v>33839.129650770374</v>
          </cell>
          <cell r="T133">
            <v>12456.360506021361</v>
          </cell>
          <cell r="U133">
            <v>156847.7737379329</v>
          </cell>
          <cell r="V133">
            <v>13036.09973754635</v>
          </cell>
        </row>
        <row r="134">
          <cell r="J134">
            <v>222630.00742363799</v>
          </cell>
          <cell r="K134">
            <v>8094.2225484158816</v>
          </cell>
          <cell r="L134">
            <v>36100.82793509277</v>
          </cell>
          <cell r="M134">
            <v>0</v>
          </cell>
          <cell r="N134">
            <v>173622.82532885708</v>
          </cell>
          <cell r="O134">
            <v>4812.1316112734012</v>
          </cell>
          <cell r="Q134">
            <v>107151.49403876836</v>
          </cell>
          <cell r="R134">
            <v>5426.6493963751118</v>
          </cell>
          <cell r="S134">
            <v>4377.6339693322734</v>
          </cell>
          <cell r="T134">
            <v>1215.343684690275</v>
          </cell>
          <cell r="U134">
            <v>92009.286612820055</v>
          </cell>
          <cell r="V134">
            <v>4122.5803755511897</v>
          </cell>
        </row>
        <row r="138">
          <cell r="J138">
            <v>1787427.1886834111</v>
          </cell>
          <cell r="K138">
            <v>98956.998150164422</v>
          </cell>
          <cell r="L138">
            <v>789586.0480017761</v>
          </cell>
          <cell r="M138">
            <v>3409.1064991285748</v>
          </cell>
          <cell r="N138">
            <v>895475.03603214328</v>
          </cell>
          <cell r="O138">
            <v>0</v>
          </cell>
        </row>
        <row r="139">
          <cell r="J139">
            <v>473665.75610749039</v>
          </cell>
          <cell r="K139">
            <v>4322.6602910168467</v>
          </cell>
          <cell r="L139">
            <v>160556.02807319566</v>
          </cell>
          <cell r="M139">
            <v>803.63583092518252</v>
          </cell>
          <cell r="N139">
            <v>307983.43191233661</v>
          </cell>
          <cell r="O139">
            <v>0</v>
          </cell>
          <cell r="Q139">
            <v>388802.53415611171</v>
          </cell>
          <cell r="R139">
            <v>15277.303673342774</v>
          </cell>
          <cell r="S139">
            <v>50590.115867798326</v>
          </cell>
          <cell r="T139">
            <v>15205.7573308258</v>
          </cell>
          <cell r="U139">
            <v>307729.35728413734</v>
          </cell>
          <cell r="V139">
            <v>0</v>
          </cell>
        </row>
        <row r="140">
          <cell r="J140">
            <v>902064.61593367287</v>
          </cell>
          <cell r="K140">
            <v>18415.799024110634</v>
          </cell>
          <cell r="L140">
            <v>441135.09889932355</v>
          </cell>
          <cell r="M140">
            <v>2605.4706682033925</v>
          </cell>
          <cell r="N140">
            <v>439908.24734208279</v>
          </cell>
          <cell r="O140">
            <v>0</v>
          </cell>
          <cell r="Q140">
            <v>362976.36095258238</v>
          </cell>
          <cell r="R140">
            <v>15618.621394995604</v>
          </cell>
          <cell r="S140">
            <v>147698.68481044908</v>
          </cell>
          <cell r="T140">
            <v>47062.175498192679</v>
          </cell>
          <cell r="U140">
            <v>152596.87924893337</v>
          </cell>
          <cell r="V140">
            <v>0</v>
          </cell>
        </row>
        <row r="141">
          <cell r="J141">
            <v>888.25717524545757</v>
          </cell>
          <cell r="K141">
            <v>0</v>
          </cell>
          <cell r="L141">
            <v>239.66353882014249</v>
          </cell>
          <cell r="M141">
            <v>0</v>
          </cell>
          <cell r="N141">
            <v>648.59363642531503</v>
          </cell>
          <cell r="O141">
            <v>0</v>
          </cell>
          <cell r="Q141">
            <v>563.97229210504008</v>
          </cell>
          <cell r="R141">
            <v>0</v>
          </cell>
          <cell r="S141">
            <v>0</v>
          </cell>
          <cell r="T141">
            <v>0</v>
          </cell>
          <cell r="U141">
            <v>563.97229210504008</v>
          </cell>
          <cell r="V141">
            <v>0</v>
          </cell>
        </row>
        <row r="142">
          <cell r="J142">
            <v>291602.16422836791</v>
          </cell>
          <cell r="K142">
            <v>55228.255524546446</v>
          </cell>
          <cell r="L142">
            <v>152401.6948220265</v>
          </cell>
          <cell r="M142">
            <v>0</v>
          </cell>
          <cell r="N142">
            <v>83972.213881790973</v>
          </cell>
          <cell r="O142">
            <v>0</v>
          </cell>
          <cell r="Q142">
            <v>164780.87055121255</v>
          </cell>
          <cell r="R142">
            <v>59257.536735805064</v>
          </cell>
          <cell r="S142">
            <v>66970.010610215424</v>
          </cell>
          <cell r="T142">
            <v>1986.7534107103897</v>
          </cell>
          <cell r="U142">
            <v>36566.56979448226</v>
          </cell>
          <cell r="V142">
            <v>0</v>
          </cell>
        </row>
        <row r="143">
          <cell r="J143">
            <v>58777.817639352899</v>
          </cell>
          <cell r="K143">
            <v>13093.48820623428</v>
          </cell>
          <cell r="L143">
            <v>21728.518563877962</v>
          </cell>
          <cell r="M143">
            <v>0</v>
          </cell>
          <cell r="N143">
            <v>23955.81086924074</v>
          </cell>
          <cell r="O143">
            <v>0</v>
          </cell>
          <cell r="Q143">
            <v>31198.033708185736</v>
          </cell>
          <cell r="R143">
            <v>15574.721068611507</v>
          </cell>
          <cell r="S143">
            <v>10757.833908999766</v>
          </cell>
          <cell r="T143">
            <v>0</v>
          </cell>
          <cell r="U143">
            <v>4865.4787305744721</v>
          </cell>
          <cell r="V143">
            <v>0</v>
          </cell>
        </row>
        <row r="144">
          <cell r="J144">
            <v>22294.840581955785</v>
          </cell>
          <cell r="K144">
            <v>2845.110336879055</v>
          </cell>
          <cell r="L144">
            <v>4876.7409235775613</v>
          </cell>
          <cell r="M144">
            <v>0</v>
          </cell>
          <cell r="N144">
            <v>14572.989321499153</v>
          </cell>
          <cell r="O144">
            <v>0</v>
          </cell>
          <cell r="Q144">
            <v>8931.8387500867484</v>
          </cell>
          <cell r="R144">
            <v>3282.1148072869628</v>
          </cell>
          <cell r="S144">
            <v>2941.2409317510801</v>
          </cell>
          <cell r="T144">
            <v>0</v>
          </cell>
          <cell r="U144">
            <v>2708.4830110487096</v>
          </cell>
          <cell r="V144">
            <v>0</v>
          </cell>
        </row>
        <row r="145">
          <cell r="J145">
            <v>38133.737017155741</v>
          </cell>
          <cell r="K145">
            <v>5051.6847673780758</v>
          </cell>
          <cell r="L145">
            <v>8648.3031809765962</v>
          </cell>
          <cell r="M145">
            <v>0</v>
          </cell>
          <cell r="N145">
            <v>24433.749068801069</v>
          </cell>
          <cell r="O145">
            <v>0</v>
          </cell>
          <cell r="Q145">
            <v>10835.258279848296</v>
          </cell>
          <cell r="R145">
            <v>3923.7640533124777</v>
          </cell>
          <cell r="S145">
            <v>3072.3127452615859</v>
          </cell>
          <cell r="T145">
            <v>0</v>
          </cell>
          <cell r="U145">
            <v>3839.18148127423</v>
          </cell>
          <cell r="V145">
            <v>0</v>
          </cell>
        </row>
        <row r="147">
          <cell r="J147">
            <v>1122429.8170855688</v>
          </cell>
          <cell r="K147">
            <v>0</v>
          </cell>
          <cell r="L147">
            <v>279476.0633538877</v>
          </cell>
          <cell r="M147">
            <v>0</v>
          </cell>
          <cell r="N147">
            <v>594237.94626083155</v>
          </cell>
          <cell r="O147">
            <v>248715.80747087949</v>
          </cell>
          <cell r="Q147">
            <v>128826.01995761745</v>
          </cell>
          <cell r="R147">
            <v>0</v>
          </cell>
          <cell r="S147">
            <v>19329.87877333078</v>
          </cell>
          <cell r="T147">
            <v>0</v>
          </cell>
          <cell r="U147">
            <v>85329.977838235733</v>
          </cell>
          <cell r="V147">
            <v>24166.163346052006</v>
          </cell>
        </row>
        <row r="148">
          <cell r="J148">
            <v>208690.10158294172</v>
          </cell>
          <cell r="K148">
            <v>0</v>
          </cell>
          <cell r="L148">
            <v>135808.52721076951</v>
          </cell>
          <cell r="M148">
            <v>0</v>
          </cell>
          <cell r="N148">
            <v>57724.770239537524</v>
          </cell>
          <cell r="O148">
            <v>15156.804132635703</v>
          </cell>
          <cell r="Q148">
            <v>225089.10497912407</v>
          </cell>
          <cell r="R148">
            <v>0</v>
          </cell>
          <cell r="S148">
            <v>73625.34962383844</v>
          </cell>
          <cell r="T148">
            <v>0</v>
          </cell>
          <cell r="U148">
            <v>121832.04365715047</v>
          </cell>
          <cell r="V148">
            <v>29631.711698135783</v>
          </cell>
        </row>
        <row r="149">
          <cell r="J149">
            <v>802069.21534551261</v>
          </cell>
          <cell r="K149">
            <v>99129.042465109364</v>
          </cell>
          <cell r="L149">
            <v>377245.47612504626</v>
          </cell>
          <cell r="M149">
            <v>3409.1064991285748</v>
          </cell>
          <cell r="N149">
            <v>281429.7280961884</v>
          </cell>
          <cell r="O149">
            <v>40855.862160062738</v>
          </cell>
          <cell r="Q149">
            <v>754246.31031419034</v>
          </cell>
          <cell r="R149">
            <v>114231.24900620387</v>
          </cell>
          <cell r="S149">
            <v>189397.48274998594</v>
          </cell>
          <cell r="T149">
            <v>64492.960900468963</v>
          </cell>
          <cell r="U149">
            <v>311782.97927636118</v>
          </cell>
          <cell r="V149">
            <v>74341.638381174766</v>
          </cell>
        </row>
        <row r="150">
          <cell r="J150">
            <v>524.20425362840149</v>
          </cell>
          <cell r="K150">
            <v>0</v>
          </cell>
          <cell r="L150">
            <v>0</v>
          </cell>
          <cell r="M150">
            <v>0</v>
          </cell>
          <cell r="N150">
            <v>524.20425362840149</v>
          </cell>
          <cell r="O150">
            <v>0</v>
          </cell>
          <cell r="Q150">
            <v>2001.953525025895</v>
          </cell>
          <cell r="R150">
            <v>0</v>
          </cell>
          <cell r="S150">
            <v>1719.9673789733749</v>
          </cell>
          <cell r="T150">
            <v>0</v>
          </cell>
          <cell r="U150">
            <v>281.98614605252004</v>
          </cell>
          <cell r="V150">
            <v>0</v>
          </cell>
        </row>
        <row r="151"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3">
          <cell r="J153">
            <v>1112360.4285088652</v>
          </cell>
          <cell r="K153">
            <v>0</v>
          </cell>
          <cell r="L153">
            <v>273536.16077085526</v>
          </cell>
          <cell r="M153">
            <v>0</v>
          </cell>
          <cell r="N153">
            <v>590869.77349085582</v>
          </cell>
          <cell r="O153">
            <v>247954.4942471867</v>
          </cell>
          <cell r="Q153">
            <v>127402.01460537675</v>
          </cell>
          <cell r="R153">
            <v>0</v>
          </cell>
          <cell r="S153">
            <v>18751.83185924761</v>
          </cell>
          <cell r="T153">
            <v>0</v>
          </cell>
          <cell r="U153">
            <v>85047.991692183219</v>
          </cell>
          <cell r="V153">
            <v>23602.191053946965</v>
          </cell>
        </row>
        <row r="154">
          <cell r="J154">
            <v>10069.388576700932</v>
          </cell>
          <cell r="K154">
            <v>0</v>
          </cell>
          <cell r="L154">
            <v>5939.9025830319652</v>
          </cell>
          <cell r="M154">
            <v>0</v>
          </cell>
          <cell r="N154">
            <v>3368.1727699761573</v>
          </cell>
          <cell r="O154">
            <v>761.31322369280497</v>
          </cell>
          <cell r="Q154">
            <v>1424.0053522407268</v>
          </cell>
          <cell r="R154">
            <v>0</v>
          </cell>
          <cell r="S154">
            <v>578.04691408316648</v>
          </cell>
          <cell r="T154">
            <v>0</v>
          </cell>
          <cell r="U154">
            <v>281.98614605252004</v>
          </cell>
          <cell r="V154">
            <v>563.97229210504008</v>
          </cell>
        </row>
        <row r="155">
          <cell r="J155">
            <v>208690.10158294172</v>
          </cell>
          <cell r="K155">
            <v>0</v>
          </cell>
          <cell r="L155">
            <v>135808.52721076951</v>
          </cell>
          <cell r="M155">
            <v>0</v>
          </cell>
          <cell r="N155">
            <v>57724.770239537524</v>
          </cell>
          <cell r="O155">
            <v>15156.804132635703</v>
          </cell>
          <cell r="Q155">
            <v>225089.10497912407</v>
          </cell>
          <cell r="R155">
            <v>0</v>
          </cell>
          <cell r="S155">
            <v>73625.34962383844</v>
          </cell>
          <cell r="T155">
            <v>0</v>
          </cell>
          <cell r="U155">
            <v>121832.04365715047</v>
          </cell>
          <cell r="V155">
            <v>29631.711698135783</v>
          </cell>
        </row>
        <row r="156">
          <cell r="J156">
            <v>11036.813585964901</v>
          </cell>
          <cell r="K156">
            <v>6348.895910373185</v>
          </cell>
          <cell r="L156">
            <v>4687.9176755917097</v>
          </cell>
          <cell r="M156">
            <v>0</v>
          </cell>
          <cell r="N156">
            <v>0</v>
          </cell>
          <cell r="O156">
            <v>0</v>
          </cell>
          <cell r="Q156">
            <v>2489.9494546315022</v>
          </cell>
          <cell r="R156">
            <v>1667.9226251812775</v>
          </cell>
          <cell r="S156">
            <v>822.02682945022502</v>
          </cell>
          <cell r="T156">
            <v>0</v>
          </cell>
          <cell r="U156">
            <v>0</v>
          </cell>
          <cell r="V156">
            <v>0</v>
          </cell>
        </row>
        <row r="157">
          <cell r="J157">
            <v>170101.96642190611</v>
          </cell>
          <cell r="K157">
            <v>238.2746607401825</v>
          </cell>
          <cell r="L157">
            <v>100989.98102302887</v>
          </cell>
          <cell r="M157">
            <v>0</v>
          </cell>
          <cell r="N157">
            <v>65034.505386719444</v>
          </cell>
          <cell r="O157">
            <v>3839.2053514187091</v>
          </cell>
          <cell r="Q157">
            <v>4005.670283899341</v>
          </cell>
          <cell r="R157">
            <v>0</v>
          </cell>
          <cell r="S157">
            <v>3117.4131086538828</v>
          </cell>
          <cell r="T157">
            <v>0</v>
          </cell>
          <cell r="U157">
            <v>649.98251450527505</v>
          </cell>
          <cell r="V157">
            <v>238.2746607401825</v>
          </cell>
        </row>
        <row r="158">
          <cell r="J158">
            <v>306393.39131760871</v>
          </cell>
          <cell r="K158">
            <v>239.66353882014249</v>
          </cell>
          <cell r="L158">
            <v>135420.33175976932</v>
          </cell>
          <cell r="M158">
            <v>0</v>
          </cell>
          <cell r="N158">
            <v>137967.62854540779</v>
          </cell>
          <cell r="O158">
            <v>32765.767473604705</v>
          </cell>
          <cell r="Q158">
            <v>403335.99382109096</v>
          </cell>
          <cell r="R158">
            <v>238.2746607401825</v>
          </cell>
          <cell r="S158">
            <v>96192.078350727534</v>
          </cell>
          <cell r="T158">
            <v>0</v>
          </cell>
          <cell r="U158">
            <v>238045.83378838931</v>
          </cell>
          <cell r="V158">
            <v>68859.807021217784</v>
          </cell>
        </row>
        <row r="159">
          <cell r="J159">
            <v>95986.162266601823</v>
          </cell>
          <cell r="K159">
            <v>6403.7184203252027</v>
          </cell>
          <cell r="L159">
            <v>45554.027506345119</v>
          </cell>
          <cell r="M159">
            <v>0</v>
          </cell>
          <cell r="N159">
            <v>42897.71786970699</v>
          </cell>
          <cell r="O159">
            <v>1130.6984702255199</v>
          </cell>
          <cell r="Q159">
            <v>11277.842132720523</v>
          </cell>
          <cell r="R159">
            <v>1604.4700355459649</v>
          </cell>
          <cell r="S159">
            <v>7782.749281336186</v>
          </cell>
          <cell r="T159">
            <v>0</v>
          </cell>
          <cell r="U159">
            <v>1650.9592770182228</v>
          </cell>
          <cell r="V159">
            <v>239.66353882014249</v>
          </cell>
        </row>
        <row r="160">
          <cell r="J160">
            <v>62396.909256184779</v>
          </cell>
          <cell r="K160">
            <v>717.6017383804674</v>
          </cell>
          <cell r="L160">
            <v>50243.232306374535</v>
          </cell>
          <cell r="M160">
            <v>0</v>
          </cell>
          <cell r="N160">
            <v>11264.030896484981</v>
          </cell>
          <cell r="O160">
            <v>172.04431494494997</v>
          </cell>
          <cell r="Q160">
            <v>32411.634178081942</v>
          </cell>
          <cell r="R160">
            <v>238.2746607401825</v>
          </cell>
          <cell r="S160">
            <v>25978.078151106456</v>
          </cell>
          <cell r="T160">
            <v>0</v>
          </cell>
          <cell r="U160">
            <v>5308.4130690698103</v>
          </cell>
          <cell r="V160">
            <v>886.86829716549744</v>
          </cell>
        </row>
        <row r="161">
          <cell r="J161">
            <v>156153.97249725991</v>
          </cell>
          <cell r="K161">
            <v>85180.888196470289</v>
          </cell>
          <cell r="L161">
            <v>40349.985853925522</v>
          </cell>
          <cell r="M161">
            <v>3409.1064991285748</v>
          </cell>
          <cell r="N161">
            <v>24265.845397867437</v>
          </cell>
          <cell r="O161">
            <v>2948.1465498688522</v>
          </cell>
          <cell r="Q161">
            <v>300725.22044378467</v>
          </cell>
          <cell r="R161">
            <v>110482.30702399627</v>
          </cell>
          <cell r="S161">
            <v>55505.137028710829</v>
          </cell>
          <cell r="T161">
            <v>64492.960900468963</v>
          </cell>
          <cell r="U161">
            <v>66127.790627373892</v>
          </cell>
          <cell r="V161">
            <v>4117.0248632313496</v>
          </cell>
        </row>
        <row r="162">
          <cell r="J162">
            <v>524.20425362840149</v>
          </cell>
          <cell r="K162">
            <v>0</v>
          </cell>
          <cell r="L162">
            <v>0</v>
          </cell>
          <cell r="M162">
            <v>0</v>
          </cell>
          <cell r="N162">
            <v>524.20425362840149</v>
          </cell>
          <cell r="O162">
            <v>0</v>
          </cell>
          <cell r="Q162">
            <v>2001.953525025895</v>
          </cell>
          <cell r="R162">
            <v>0</v>
          </cell>
          <cell r="S162">
            <v>1719.9673789733749</v>
          </cell>
          <cell r="T162">
            <v>0</v>
          </cell>
          <cell r="U162">
            <v>281.98614605252004</v>
          </cell>
          <cell r="V162">
            <v>0</v>
          </cell>
        </row>
        <row r="163"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5">
          <cell r="J165">
            <v>119414.18496807176</v>
          </cell>
          <cell r="K165">
            <v>50296.186994546748</v>
          </cell>
          <cell r="L165">
            <v>48728.8675170352</v>
          </cell>
          <cell r="M165">
            <v>0</v>
          </cell>
          <cell r="N165">
            <v>18876.187383382687</v>
          </cell>
          <cell r="O165">
            <v>1512.9430731079174</v>
          </cell>
          <cell r="Q165">
            <v>142227.68843283318</v>
          </cell>
          <cell r="R165">
            <v>79809.240269319984</v>
          </cell>
          <cell r="S165">
            <v>53204.638169512014</v>
          </cell>
          <cell r="T165">
            <v>0</v>
          </cell>
          <cell r="U165">
            <v>7935.0137196761334</v>
          </cell>
          <cell r="V165">
            <v>1278.7962743255875</v>
          </cell>
        </row>
        <row r="166">
          <cell r="J166">
            <v>72606.951502308351</v>
          </cell>
          <cell r="K166">
            <v>12330.848746888021</v>
          </cell>
          <cell r="L166">
            <v>36041.326739789642</v>
          </cell>
          <cell r="M166">
            <v>0</v>
          </cell>
          <cell r="N166">
            <v>23995.112476811053</v>
          </cell>
          <cell r="O166">
            <v>239.66353882014249</v>
          </cell>
          <cell r="Q166">
            <v>43943.231390165529</v>
          </cell>
          <cell r="R166">
            <v>7014.1411816204736</v>
          </cell>
          <cell r="S166">
            <v>17312.40401944047</v>
          </cell>
          <cell r="T166">
            <v>0</v>
          </cell>
          <cell r="U166">
            <v>18642.394921314462</v>
          </cell>
          <cell r="V166">
            <v>974.2912677901727</v>
          </cell>
        </row>
        <row r="167">
          <cell r="J167">
            <v>28830.219390956303</v>
          </cell>
          <cell r="K167">
            <v>3796.8201017598253</v>
          </cell>
          <cell r="L167">
            <v>20822.054805229625</v>
          </cell>
          <cell r="M167">
            <v>0</v>
          </cell>
          <cell r="N167">
            <v>1645.4425369804101</v>
          </cell>
          <cell r="O167">
            <v>2565.9019469864552</v>
          </cell>
          <cell r="Q167">
            <v>48470.285956767519</v>
          </cell>
          <cell r="R167">
            <v>12316.475227605362</v>
          </cell>
          <cell r="S167">
            <v>35417.794122112333</v>
          </cell>
          <cell r="T167">
            <v>0</v>
          </cell>
          <cell r="U167">
            <v>454.03046099747002</v>
          </cell>
          <cell r="V167">
            <v>281.98614605252004</v>
          </cell>
        </row>
        <row r="168">
          <cell r="J168">
            <v>174927.42815784347</v>
          </cell>
          <cell r="K168">
            <v>0</v>
          </cell>
          <cell r="L168">
            <v>56581.044983017171</v>
          </cell>
          <cell r="M168">
            <v>0</v>
          </cell>
          <cell r="N168">
            <v>88118.482047688449</v>
          </cell>
          <cell r="O168">
            <v>30227.901127138954</v>
          </cell>
          <cell r="Q168">
            <v>311651.81739168853</v>
          </cell>
          <cell r="R168">
            <v>714.82398222054746</v>
          </cell>
          <cell r="S168">
            <v>44059.213541749697</v>
          </cell>
          <cell r="T168">
            <v>0</v>
          </cell>
          <cell r="U168">
            <v>197124.13628878622</v>
          </cell>
          <cell r="V168">
            <v>69753.643578927557</v>
          </cell>
        </row>
        <row r="169">
          <cell r="J169">
            <v>1094973.4747567717</v>
          </cell>
          <cell r="K169">
            <v>0</v>
          </cell>
          <cell r="L169">
            <v>256560.91487253128</v>
          </cell>
          <cell r="M169">
            <v>0</v>
          </cell>
          <cell r="N169">
            <v>590176.07949103822</v>
          </cell>
          <cell r="O169">
            <v>248236.48039323921</v>
          </cell>
          <cell r="Q169">
            <v>124342.48960603148</v>
          </cell>
          <cell r="R169">
            <v>0</v>
          </cell>
          <cell r="S169">
            <v>15974.293005954782</v>
          </cell>
          <cell r="T169">
            <v>0</v>
          </cell>
          <cell r="U169">
            <v>84766.005546130706</v>
          </cell>
          <cell r="V169">
            <v>23602.191053946965</v>
          </cell>
        </row>
        <row r="170">
          <cell r="J170">
            <v>80878.039659983784</v>
          </cell>
          <cell r="K170">
            <v>4076.0284916524247</v>
          </cell>
          <cell r="L170">
            <v>39811.658650720507</v>
          </cell>
          <cell r="M170">
            <v>0</v>
          </cell>
          <cell r="N170">
            <v>36750.688978791513</v>
          </cell>
          <cell r="O170">
            <v>239.66353882014249</v>
          </cell>
          <cell r="Q170">
            <v>1041.910491665365</v>
          </cell>
          <cell r="R170">
            <v>0</v>
          </cell>
          <cell r="S170">
            <v>802.24695284522249</v>
          </cell>
          <cell r="T170">
            <v>0</v>
          </cell>
          <cell r="U170">
            <v>239.66353882014249</v>
          </cell>
          <cell r="V170">
            <v>0</v>
          </cell>
        </row>
        <row r="171">
          <cell r="J171">
            <v>343797.41484396212</v>
          </cell>
          <cell r="K171">
            <v>7444.2400339106071</v>
          </cell>
          <cell r="L171">
            <v>189039.92124651602</v>
          </cell>
          <cell r="M171">
            <v>0</v>
          </cell>
          <cell r="N171">
            <v>133235.18965989404</v>
          </cell>
          <cell r="O171">
            <v>14078.063903631291</v>
          </cell>
          <cell r="Q171">
            <v>72745.438057889856</v>
          </cell>
          <cell r="R171">
            <v>238.2746607401825</v>
          </cell>
          <cell r="S171">
            <v>37990.184123827879</v>
          </cell>
          <cell r="T171">
            <v>0</v>
          </cell>
          <cell r="U171">
            <v>31178.269754228731</v>
          </cell>
          <cell r="V171">
            <v>3338.7095190934619</v>
          </cell>
        </row>
        <row r="172">
          <cell r="J172">
            <v>40177.909721339609</v>
          </cell>
          <cell r="K172">
            <v>0</v>
          </cell>
          <cell r="L172">
            <v>20749.490431304293</v>
          </cell>
          <cell r="M172">
            <v>0</v>
          </cell>
          <cell r="N172">
            <v>14244.124676069237</v>
          </cell>
          <cell r="O172">
            <v>5184.2946139660362</v>
          </cell>
          <cell r="Q172">
            <v>107926.72445240107</v>
          </cell>
          <cell r="R172">
            <v>0</v>
          </cell>
          <cell r="S172">
            <v>13681.718135215748</v>
          </cell>
          <cell r="T172">
            <v>0</v>
          </cell>
          <cell r="U172">
            <v>74710.883440716905</v>
          </cell>
          <cell r="V172">
            <v>19534.122876469537</v>
          </cell>
        </row>
        <row r="173">
          <cell r="J173">
            <v>49613.503764518202</v>
          </cell>
          <cell r="K173">
            <v>1649.5703989382628</v>
          </cell>
          <cell r="L173">
            <v>36047.468813908432</v>
          </cell>
          <cell r="M173">
            <v>0</v>
          </cell>
          <cell r="N173">
            <v>10468.362946278896</v>
          </cell>
          <cell r="O173">
            <v>1448.1016053926451</v>
          </cell>
          <cell r="Q173">
            <v>21628.055264265131</v>
          </cell>
          <cell r="R173">
            <v>2437.5691173538426</v>
          </cell>
          <cell r="S173">
            <v>10299.518483550419</v>
          </cell>
          <cell r="T173">
            <v>0</v>
          </cell>
          <cell r="U173">
            <v>7351.3390955301466</v>
          </cell>
          <cell r="V173">
            <v>1539.6285678306926</v>
          </cell>
        </row>
        <row r="174">
          <cell r="J174">
            <v>105814.29001794882</v>
          </cell>
          <cell r="K174">
            <v>19015.086890621747</v>
          </cell>
          <cell r="L174">
            <v>69853.548798616874</v>
          </cell>
          <cell r="M174">
            <v>3409.1064991285748</v>
          </cell>
          <cell r="N174">
            <v>12780.751345927642</v>
          </cell>
          <cell r="O174">
            <v>755.79648365499247</v>
          </cell>
          <cell r="Q174">
            <v>234364.13301837014</v>
          </cell>
          <cell r="R174">
            <v>11700.724567344039</v>
          </cell>
          <cell r="S174">
            <v>54226.654996417768</v>
          </cell>
          <cell r="T174">
            <v>64492.960900468963</v>
          </cell>
          <cell r="U174">
            <v>96107.648413214803</v>
          </cell>
          <cell r="V174">
            <v>7836.1441409262161</v>
          </cell>
        </row>
        <row r="175">
          <cell r="J175">
            <v>22679.921483957703</v>
          </cell>
          <cell r="K175">
            <v>520.26080679270251</v>
          </cell>
          <cell r="L175">
            <v>18293.769831023506</v>
          </cell>
          <cell r="M175">
            <v>0</v>
          </cell>
          <cell r="N175">
            <v>3626.2273073213423</v>
          </cell>
          <cell r="O175">
            <v>239.66353882014249</v>
          </cell>
          <cell r="Q175">
            <v>1821.6147138832127</v>
          </cell>
          <cell r="R175">
            <v>0</v>
          </cell>
          <cell r="S175">
            <v>1104.0129755027451</v>
          </cell>
          <cell r="T175">
            <v>0</v>
          </cell>
          <cell r="U175">
            <v>717.6017383804674</v>
          </cell>
          <cell r="V175">
            <v>0</v>
          </cell>
        </row>
        <row r="176">
          <cell r="Q176">
            <v>0</v>
          </cell>
        </row>
        <row r="260">
          <cell r="J260">
            <v>4951.6887130438017</v>
          </cell>
          <cell r="K260">
            <v>11276.769393649904</v>
          </cell>
          <cell r="L260">
            <v>4984.8651693524898</v>
          </cell>
          <cell r="M260">
            <v>2653.270093286299</v>
          </cell>
          <cell r="N260">
            <v>4231.7952300892994</v>
          </cell>
          <cell r="Q260">
            <v>4705.2799253147286</v>
          </cell>
          <cell r="R260">
            <v>10448.508387676129</v>
          </cell>
          <cell r="S260">
            <v>5892.7149207152006</v>
          </cell>
          <cell r="T260">
            <v>2622.4148825491197</v>
          </cell>
          <cell r="U260">
            <v>3035.5706944345989</v>
          </cell>
        </row>
        <row r="262">
          <cell r="J262">
            <v>8893.1348985948498</v>
          </cell>
          <cell r="K262">
            <v>13321.239436619726</v>
          </cell>
          <cell r="L262">
            <v>8388.5886584849777</v>
          </cell>
          <cell r="M262">
            <v>3050</v>
          </cell>
          <cell r="N262">
            <v>7501.0171723948188</v>
          </cell>
          <cell r="Q262">
            <v>7269.4303624965933</v>
          </cell>
          <cell r="R262">
            <v>12924.272727272728</v>
          </cell>
          <cell r="S262">
            <v>7961.5683553088111</v>
          </cell>
          <cell r="T262">
            <v>3654.1125541125534</v>
          </cell>
          <cell r="U262">
            <v>4356.619296933437</v>
          </cell>
        </row>
        <row r="263">
          <cell r="J263">
            <v>7830.7523605140614</v>
          </cell>
          <cell r="K263">
            <v>12427.599999999999</v>
          </cell>
          <cell r="L263">
            <v>7847.7795275590388</v>
          </cell>
          <cell r="M263">
            <v>0</v>
          </cell>
          <cell r="N263">
            <v>7207.4454919814416</v>
          </cell>
          <cell r="Q263">
            <v>6251.6613312060426</v>
          </cell>
          <cell r="R263">
            <v>11452.499999999998</v>
          </cell>
          <cell r="S263">
            <v>7384.6283783783738</v>
          </cell>
          <cell r="T263">
            <v>4270.5555555555566</v>
          </cell>
          <cell r="U263">
            <v>4284.6947279087408</v>
          </cell>
        </row>
        <row r="264">
          <cell r="J264">
            <v>5802.9857885071933</v>
          </cell>
          <cell r="K264">
            <v>10604.506410256416</v>
          </cell>
          <cell r="L264">
            <v>5220.7529239766009</v>
          </cell>
          <cell r="M264">
            <v>1095</v>
          </cell>
          <cell r="N264">
            <v>5481.0815544778707</v>
          </cell>
          <cell r="Q264">
            <v>5124.2395185154919</v>
          </cell>
          <cell r="R264">
            <v>10554.353574926547</v>
          </cell>
          <cell r="S264">
            <v>5360.6985871271554</v>
          </cell>
          <cell r="T264">
            <v>2346.762749445676</v>
          </cell>
          <cell r="U264">
            <v>3628.3777371020356</v>
          </cell>
        </row>
        <row r="265">
          <cell r="J265">
            <v>3372.4762898066788</v>
          </cell>
          <cell r="K265">
            <v>8929.3116883116872</v>
          </cell>
          <cell r="L265">
            <v>3254.2219351134063</v>
          </cell>
          <cell r="M265">
            <v>3314.2857142857138</v>
          </cell>
          <cell r="N265">
            <v>3248.0719784620396</v>
          </cell>
          <cell r="Q265">
            <v>2718.2107922870609</v>
          </cell>
          <cell r="R265">
            <v>6942.857142857144</v>
          </cell>
          <cell r="S265">
            <v>3502.4641719745227</v>
          </cell>
          <cell r="T265">
            <v>2008.8470066518844</v>
          </cell>
          <cell r="U265">
            <v>2138.8750853736433</v>
          </cell>
        </row>
        <row r="267">
          <cell r="J267">
            <v>2293.4041194633519</v>
          </cell>
          <cell r="K267">
            <v>5807.8724333878035</v>
          </cell>
          <cell r="L267">
            <v>2869.2565700518767</v>
          </cell>
          <cell r="M267">
            <v>2300</v>
          </cell>
          <cell r="N267">
            <v>2017.4177603063131</v>
          </cell>
          <cell r="Q267">
            <v>3441.5754172184047</v>
          </cell>
          <cell r="R267">
            <v>3047.2189171489613</v>
          </cell>
          <cell r="S267">
            <v>2982.8623830741831</v>
          </cell>
          <cell r="T267">
            <v>2501.7290529498418</v>
          </cell>
          <cell r="U267">
            <v>3575.8383682034682</v>
          </cell>
        </row>
        <row r="268">
          <cell r="J268">
            <v>3992.5889349247641</v>
          </cell>
          <cell r="K268">
            <v>7976.6047673784806</v>
          </cell>
          <cell r="L268">
            <v>3865.2612404625661</v>
          </cell>
          <cell r="M268">
            <v>2505.5776305198769</v>
          </cell>
          <cell r="N268">
            <v>3951.7412473935819</v>
          </cell>
          <cell r="Q268">
            <v>2617.673071921251</v>
          </cell>
          <cell r="R268">
            <v>5901.0905942075115</v>
          </cell>
          <cell r="S268">
            <v>3778.5381336222958</v>
          </cell>
          <cell r="T268">
            <v>2673.0153636123582</v>
          </cell>
          <cell r="U268">
            <v>2126.0146416071921</v>
          </cell>
        </row>
        <row r="269">
          <cell r="J269">
            <v>6103.4548732641169</v>
          </cell>
          <cell r="K269">
            <v>9201.4254938332597</v>
          </cell>
          <cell r="L269">
            <v>5566.4523445523382</v>
          </cell>
          <cell r="M269">
            <v>3696.2101250140199</v>
          </cell>
          <cell r="N269">
            <v>6073.584098414759</v>
          </cell>
          <cell r="Q269">
            <v>5349.0747043490392</v>
          </cell>
          <cell r="R269">
            <v>9039.3964731532833</v>
          </cell>
          <cell r="S269">
            <v>5696.4013094386364</v>
          </cell>
          <cell r="T269">
            <v>2519.2447196894454</v>
          </cell>
          <cell r="U269">
            <v>3690.4271706673785</v>
          </cell>
        </row>
        <row r="270">
          <cell r="J270">
            <v>14872.655954267249</v>
          </cell>
          <cell r="K270">
            <v>16081.772627797187</v>
          </cell>
          <cell r="L270">
            <v>13429.358491062165</v>
          </cell>
          <cell r="M270">
            <v>0</v>
          </cell>
          <cell r="N270">
            <v>16668.214490912953</v>
          </cell>
          <cell r="Q270">
            <v>11518.817719998329</v>
          </cell>
          <cell r="R270">
            <v>13106.523689692292</v>
          </cell>
          <cell r="S270">
            <v>10233.624142874349</v>
          </cell>
          <cell r="T270">
            <v>3234.5197735970187</v>
          </cell>
          <cell r="U270">
            <v>11610.546469830988</v>
          </cell>
        </row>
        <row r="271">
          <cell r="J271">
            <v>3837.4764265374356</v>
          </cell>
          <cell r="K271">
            <v>9500</v>
          </cell>
          <cell r="L271">
            <v>4591.5195439638601</v>
          </cell>
          <cell r="M271">
            <v>0</v>
          </cell>
          <cell r="N271">
            <v>1625.2279111179332</v>
          </cell>
          <cell r="Q271">
            <v>6793.0189906493788</v>
          </cell>
          <cell r="R271">
            <v>7871.0588890350073</v>
          </cell>
          <cell r="S271">
            <v>7417.8796041212099</v>
          </cell>
          <cell r="T271">
            <v>0</v>
          </cell>
          <cell r="U271">
            <v>5252.152663330382</v>
          </cell>
        </row>
        <row r="273">
          <cell r="J273">
            <v>730</v>
          </cell>
          <cell r="K273">
            <v>0</v>
          </cell>
          <cell r="L273">
            <v>866.66666666666663</v>
          </cell>
          <cell r="M273">
            <v>0</v>
          </cell>
          <cell r="N273">
            <v>525</v>
          </cell>
          <cell r="Q273">
            <v>295</v>
          </cell>
          <cell r="R273">
            <v>0</v>
          </cell>
          <cell r="S273">
            <v>540</v>
          </cell>
          <cell r="T273">
            <v>0</v>
          </cell>
          <cell r="U273">
            <v>50</v>
          </cell>
        </row>
        <row r="274">
          <cell r="J274">
            <v>1477.301666638868</v>
          </cell>
          <cell r="K274">
            <v>0</v>
          </cell>
          <cell r="L274">
            <v>1587.6416788425097</v>
          </cell>
          <cell r="M274">
            <v>352.98115833968808</v>
          </cell>
          <cell r="N274">
            <v>1299.8263298205516</v>
          </cell>
          <cell r="Q274">
            <v>1239.5263927509859</v>
          </cell>
          <cell r="R274">
            <v>0</v>
          </cell>
          <cell r="S274">
            <v>1157.6649705173911</v>
          </cell>
          <cell r="T274">
            <v>2647.2393205289391</v>
          </cell>
          <cell r="U274">
            <v>919.30805351520348</v>
          </cell>
        </row>
        <row r="275">
          <cell r="J275">
            <v>2230.0618645522895</v>
          </cell>
          <cell r="K275">
            <v>4764.2691244110165</v>
          </cell>
          <cell r="L275">
            <v>2428.608891673689</v>
          </cell>
          <cell r="M275">
            <v>0</v>
          </cell>
          <cell r="N275">
            <v>1653.7186104449877</v>
          </cell>
          <cell r="Q275">
            <v>2348.7856716751553</v>
          </cell>
          <cell r="R275">
            <v>8727.3777899508787</v>
          </cell>
          <cell r="S275">
            <v>2975.6405604296237</v>
          </cell>
          <cell r="T275">
            <v>2054.2881031952224</v>
          </cell>
          <cell r="U275">
            <v>1080.1500329875728</v>
          </cell>
        </row>
        <row r="276">
          <cell r="J276">
            <v>4050.9792535228698</v>
          </cell>
          <cell r="K276">
            <v>6889.3811653745297</v>
          </cell>
          <cell r="L276">
            <v>4195.5222583600107</v>
          </cell>
          <cell r="M276">
            <v>2913.6555054369915</v>
          </cell>
          <cell r="N276">
            <v>3338.0228262351429</v>
          </cell>
          <cell r="Q276">
            <v>4221.964444823001</v>
          </cell>
          <cell r="R276">
            <v>6608.6570054684744</v>
          </cell>
          <cell r="S276">
            <v>5025.3708457868433</v>
          </cell>
          <cell r="T276">
            <v>2703.9846577608487</v>
          </cell>
          <cell r="U276">
            <v>1845.7315636481489</v>
          </cell>
        </row>
        <row r="277">
          <cell r="J277">
            <v>4807.8042892077719</v>
          </cell>
          <cell r="K277">
            <v>9319.874999895279</v>
          </cell>
          <cell r="L277">
            <v>5065.5818893235228</v>
          </cell>
          <cell r="M277">
            <v>2729.8115833968805</v>
          </cell>
          <cell r="N277">
            <v>3650.5171713563586</v>
          </cell>
          <cell r="Q277">
            <v>5283.0650796133177</v>
          </cell>
          <cell r="R277">
            <v>8604.2818097514119</v>
          </cell>
          <cell r="S277">
            <v>6617.9410854824237</v>
          </cell>
          <cell r="T277">
            <v>2979.465141547324</v>
          </cell>
          <cell r="U277">
            <v>2627.728018092203</v>
          </cell>
        </row>
        <row r="278">
          <cell r="J278">
            <v>5554.8358316557124</v>
          </cell>
          <cell r="K278">
            <v>10901.630361806556</v>
          </cell>
          <cell r="L278">
            <v>5926.4082959439556</v>
          </cell>
          <cell r="M278">
            <v>3108.4018409116402</v>
          </cell>
          <cell r="N278">
            <v>4514.3705239585024</v>
          </cell>
          <cell r="Q278">
            <v>4907.0929262700865</v>
          </cell>
          <cell r="R278">
            <v>9674.311460524561</v>
          </cell>
          <cell r="S278">
            <v>6105.8531191176789</v>
          </cell>
          <cell r="T278">
            <v>2388.8489217359729</v>
          </cell>
          <cell r="U278">
            <v>3105.7159909853144</v>
          </cell>
        </row>
        <row r="279">
          <cell r="J279">
            <v>5690.7196371114924</v>
          </cell>
          <cell r="K279">
            <v>12827.533700382288</v>
          </cell>
          <cell r="L279">
            <v>6318.2140643946759</v>
          </cell>
          <cell r="M279">
            <v>0</v>
          </cell>
          <cell r="N279">
            <v>4354.4674421728905</v>
          </cell>
          <cell r="Q279">
            <v>4946.6092558666196</v>
          </cell>
          <cell r="R279">
            <v>10798.913844931156</v>
          </cell>
          <cell r="S279">
            <v>6709.3703085600982</v>
          </cell>
          <cell r="T279">
            <v>2707.9262443301491</v>
          </cell>
          <cell r="U279">
            <v>2985.0356147450225</v>
          </cell>
        </row>
        <row r="280">
          <cell r="J280">
            <v>6338.1957498865868</v>
          </cell>
          <cell r="K280">
            <v>13246.5232218074</v>
          </cell>
          <cell r="L280">
            <v>6746.5440394646657</v>
          </cell>
          <cell r="M280">
            <v>3762.2644792461006</v>
          </cell>
          <cell r="N280">
            <v>5337.2689580528331</v>
          </cell>
          <cell r="Q280">
            <v>4738.7409101992207</v>
          </cell>
          <cell r="R280">
            <v>13068.018959197956</v>
          </cell>
          <cell r="S280">
            <v>6115.1033054454501</v>
          </cell>
          <cell r="T280">
            <v>2932.2879702732321</v>
          </cell>
          <cell r="U280">
            <v>2994.5229700939544</v>
          </cell>
        </row>
        <row r="281">
          <cell r="J281">
            <v>4365.8326705646641</v>
          </cell>
          <cell r="K281">
            <v>10808.049285789335</v>
          </cell>
          <cell r="L281">
            <v>5934.267740926186</v>
          </cell>
          <cell r="M281">
            <v>0</v>
          </cell>
          <cell r="N281">
            <v>3712.6480248731546</v>
          </cell>
          <cell r="Q281">
            <v>4752.4112002433694</v>
          </cell>
          <cell r="R281">
            <v>13989.177834777141</v>
          </cell>
          <cell r="S281">
            <v>11064.691664939253</v>
          </cell>
          <cell r="T281">
            <v>2397.7783880602556</v>
          </cell>
          <cell r="U281">
            <v>3966.7581411696387</v>
          </cell>
        </row>
        <row r="286">
          <cell r="J286">
            <v>1637.125891186327</v>
          </cell>
          <cell r="K286">
            <v>4088.6749338596142</v>
          </cell>
          <cell r="L286">
            <v>1975.4432683011755</v>
          </cell>
          <cell r="M286">
            <v>720.36747517957508</v>
          </cell>
          <cell r="N286">
            <v>1428.7401098927066</v>
          </cell>
          <cell r="Q286">
            <v>1627.311415221252</v>
          </cell>
          <cell r="R286">
            <v>4037.725737794683</v>
          </cell>
          <cell r="S286">
            <v>2698.3557427425458</v>
          </cell>
          <cell r="T286">
            <v>1992.3267944375871</v>
          </cell>
          <cell r="U286">
            <v>1313.5317214541542</v>
          </cell>
        </row>
        <row r="287">
          <cell r="J287">
            <v>2770.6822690606377</v>
          </cell>
          <cell r="K287">
            <v>5377.764314306939</v>
          </cell>
          <cell r="L287">
            <v>3575.2684558087976</v>
          </cell>
          <cell r="M287">
            <v>3249.4578840591548</v>
          </cell>
          <cell r="N287">
            <v>1851.8767128737593</v>
          </cell>
          <cell r="Q287">
            <v>3355.1819550206887</v>
          </cell>
          <cell r="R287">
            <v>5523.5562769607486</v>
          </cell>
          <cell r="S287">
            <v>4170.7695777824292</v>
          </cell>
          <cell r="T287">
            <v>2599.1524399736045</v>
          </cell>
          <cell r="U287">
            <v>2577.0019314703472</v>
          </cell>
        </row>
        <row r="288">
          <cell r="J288">
            <v>2907.3112320733294</v>
          </cell>
          <cell r="K288">
            <v>0</v>
          </cell>
          <cell r="L288">
            <v>1000</v>
          </cell>
          <cell r="M288">
            <v>0</v>
          </cell>
          <cell r="N288">
            <v>3612.0868170288813</v>
          </cell>
          <cell r="Q288">
            <v>355.60891550449685</v>
          </cell>
          <cell r="R288">
            <v>0</v>
          </cell>
          <cell r="S288">
            <v>0</v>
          </cell>
          <cell r="T288">
            <v>0</v>
          </cell>
          <cell r="U288">
            <v>355.60891550449685</v>
          </cell>
        </row>
        <row r="289">
          <cell r="J289">
            <v>8375.4207825394951</v>
          </cell>
          <cell r="K289">
            <v>9342.5036109126413</v>
          </cell>
          <cell r="L289">
            <v>8202.0258678104346</v>
          </cell>
          <cell r="M289">
            <v>0</v>
          </cell>
          <cell r="N289">
            <v>8054.0690230329938</v>
          </cell>
          <cell r="Q289">
            <v>8640.5417735972351</v>
          </cell>
          <cell r="R289">
            <v>9160.5612143329563</v>
          </cell>
          <cell r="S289">
            <v>8411.7528956582155</v>
          </cell>
          <cell r="T289">
            <v>7995.8787771227971</v>
          </cell>
          <cell r="U289">
            <v>8251.8728007477603</v>
          </cell>
        </row>
        <row r="290">
          <cell r="J290">
            <v>14717.943925061059</v>
          </cell>
          <cell r="K290">
            <v>16795.289329807114</v>
          </cell>
          <cell r="L290">
            <v>15514.811670264888</v>
          </cell>
          <cell r="M290">
            <v>0</v>
          </cell>
          <cell r="N290">
            <v>12859.753718312897</v>
          </cell>
          <cell r="Q290">
            <v>15894.397209095261</v>
          </cell>
          <cell r="R290">
            <v>16162.343337881657</v>
          </cell>
          <cell r="S290">
            <v>16070.596986100356</v>
          </cell>
          <cell r="T290">
            <v>0</v>
          </cell>
          <cell r="U290">
            <v>14647.096688603764</v>
          </cell>
        </row>
        <row r="291">
          <cell r="J291">
            <v>19991.314505950206</v>
          </cell>
          <cell r="K291">
            <v>22413.810824397162</v>
          </cell>
          <cell r="L291">
            <v>21786.723184473598</v>
          </cell>
          <cell r="M291">
            <v>0</v>
          </cell>
          <cell r="N291">
            <v>18917.546320950507</v>
          </cell>
          <cell r="Q291">
            <v>22306.573280204499</v>
          </cell>
          <cell r="R291">
            <v>22954.703366685011</v>
          </cell>
          <cell r="S291">
            <v>23267.913692451722</v>
          </cell>
          <cell r="T291">
            <v>0</v>
          </cell>
          <cell r="U291">
            <v>20477.220427141747</v>
          </cell>
        </row>
        <row r="292">
          <cell r="J292">
            <v>48328.879014525701</v>
          </cell>
          <cell r="K292">
            <v>39502.980359580361</v>
          </cell>
          <cell r="L292">
            <v>40242.561831679421</v>
          </cell>
          <cell r="M292">
            <v>0</v>
          </cell>
          <cell r="N292">
            <v>53118.026908640568</v>
          </cell>
          <cell r="Q292">
            <v>54033.356807167242</v>
          </cell>
          <cell r="R292">
            <v>41322.653142307259</v>
          </cell>
          <cell r="S292">
            <v>34091.48895446329</v>
          </cell>
          <cell r="T292">
            <v>0</v>
          </cell>
          <cell r="U292">
            <v>82982.615247479727</v>
          </cell>
        </row>
        <row r="294">
          <cell r="J294">
            <v>2939.5495933101042</v>
          </cell>
          <cell r="K294">
            <v>0</v>
          </cell>
          <cell r="L294">
            <v>2519.2976865737828</v>
          </cell>
          <cell r="M294">
            <v>0</v>
          </cell>
          <cell r="N294">
            <v>3149.9375525661894</v>
          </cell>
          <cell r="Q294">
            <v>3171.0081066198441</v>
          </cell>
          <cell r="R294">
            <v>0</v>
          </cell>
          <cell r="S294">
            <v>2373.6148107206577</v>
          </cell>
          <cell r="T294">
            <v>0</v>
          </cell>
          <cell r="U294">
            <v>3369.0828649342943</v>
          </cell>
        </row>
        <row r="295">
          <cell r="J295">
            <v>5940.3671242098653</v>
          </cell>
          <cell r="K295">
            <v>0</v>
          </cell>
          <cell r="L295">
            <v>6496.8391516676884</v>
          </cell>
          <cell r="M295">
            <v>0</v>
          </cell>
          <cell r="N295">
            <v>4624.9003454652711</v>
          </cell>
          <cell r="Q295">
            <v>3445.6366676832977</v>
          </cell>
          <cell r="R295">
            <v>0</v>
          </cell>
          <cell r="S295">
            <v>5840.7097121265379</v>
          </cell>
          <cell r="T295">
            <v>0</v>
          </cell>
          <cell r="U295">
            <v>1991.5696615298079</v>
          </cell>
        </row>
        <row r="296">
          <cell r="J296">
            <v>6925.2189513714957</v>
          </cell>
          <cell r="K296">
            <v>11276.769393649904</v>
          </cell>
          <cell r="L296">
            <v>6277.5562117700874</v>
          </cell>
          <cell r="M296">
            <v>2653.270093286299</v>
          </cell>
          <cell r="N296">
            <v>6304.8072594270861</v>
          </cell>
          <cell r="Q296">
            <v>5275.6186819700588</v>
          </cell>
          <cell r="R296">
            <v>10448.508387676129</v>
          </cell>
          <cell r="S296">
            <v>6235.9971990971326</v>
          </cell>
          <cell r="T296">
            <v>2622.4148825491197</v>
          </cell>
          <cell r="U296">
            <v>3360.4489616731375</v>
          </cell>
        </row>
        <row r="297">
          <cell r="J297">
            <v>15000</v>
          </cell>
          <cell r="K297">
            <v>0</v>
          </cell>
          <cell r="L297">
            <v>0</v>
          </cell>
          <cell r="M297">
            <v>0</v>
          </cell>
          <cell r="N297">
            <v>15000</v>
          </cell>
          <cell r="Q297">
            <v>8763.1408245588063</v>
          </cell>
          <cell r="R297">
            <v>0</v>
          </cell>
          <cell r="S297">
            <v>10180.171171007176</v>
          </cell>
          <cell r="T297">
            <v>0</v>
          </cell>
          <cell r="U297">
            <v>120</v>
          </cell>
        </row>
        <row r="300">
          <cell r="J300">
            <v>2936.0116766069455</v>
          </cell>
          <cell r="K300">
            <v>0</v>
          </cell>
          <cell r="L300">
            <v>2518.1997160515216</v>
          </cell>
          <cell r="M300">
            <v>0</v>
          </cell>
          <cell r="N300">
            <v>3141.9752358051533</v>
          </cell>
          <cell r="Q300">
            <v>3127.2590566451745</v>
          </cell>
          <cell r="R300">
            <v>0</v>
          </cell>
          <cell r="S300">
            <v>2377.4634355186217</v>
          </cell>
          <cell r="T300">
            <v>0</v>
          </cell>
          <cell r="U300">
            <v>3308.5978185603462</v>
          </cell>
        </row>
        <row r="301">
          <cell r="J301">
            <v>3254.4262016990842</v>
          </cell>
          <cell r="K301">
            <v>0</v>
          </cell>
          <cell r="L301">
            <v>2569.8599032265029</v>
          </cell>
          <cell r="M301">
            <v>0</v>
          </cell>
          <cell r="N301">
            <v>4461.6852713051549</v>
          </cell>
          <cell r="Q301">
            <v>8069.0094301886065</v>
          </cell>
          <cell r="R301">
            <v>0</v>
          </cell>
          <cell r="S301">
            <v>2248.7654890782733</v>
          </cell>
          <cell r="T301">
            <v>0</v>
          </cell>
          <cell r="U301">
            <v>20000</v>
          </cell>
        </row>
        <row r="302">
          <cell r="J302">
            <v>5940.3671242098653</v>
          </cell>
          <cell r="K302">
            <v>0</v>
          </cell>
          <cell r="L302">
            <v>6496.8391516676884</v>
          </cell>
          <cell r="M302">
            <v>0</v>
          </cell>
          <cell r="N302">
            <v>4624.9003454652711</v>
          </cell>
          <cell r="Q302">
            <v>3445.6366676832977</v>
          </cell>
          <cell r="R302">
            <v>0</v>
          </cell>
          <cell r="S302">
            <v>5840.7097121265379</v>
          </cell>
          <cell r="T302">
            <v>0</v>
          </cell>
          <cell r="U302">
            <v>1991.5696615298079</v>
          </cell>
        </row>
        <row r="303">
          <cell r="J303">
            <v>15764.476942221379</v>
          </cell>
          <cell r="K303">
            <v>16136.08340160937</v>
          </cell>
          <cell r="L303">
            <v>15261.206429908285</v>
          </cell>
          <cell r="M303">
            <v>0</v>
          </cell>
          <cell r="N303">
            <v>0</v>
          </cell>
          <cell r="Q303">
            <v>10236.159576070639</v>
          </cell>
          <cell r="R303">
            <v>10500</v>
          </cell>
          <cell r="S303">
            <v>9700.817666605808</v>
          </cell>
          <cell r="T303">
            <v>0</v>
          </cell>
          <cell r="U303">
            <v>0</v>
          </cell>
        </row>
        <row r="304">
          <cell r="J304">
            <v>5117.1615607661788</v>
          </cell>
          <cell r="K304">
            <v>12670</v>
          </cell>
          <cell r="L304">
            <v>4705.8163523191752</v>
          </cell>
          <cell r="M304">
            <v>0</v>
          </cell>
          <cell r="N304">
            <v>5730.5143160909856</v>
          </cell>
          <cell r="Q304">
            <v>7903.6436584329585</v>
          </cell>
          <cell r="R304">
            <v>0</v>
          </cell>
          <cell r="S304">
            <v>8778.0766356154181</v>
          </cell>
          <cell r="T304">
            <v>0</v>
          </cell>
          <cell r="U304">
            <v>4030.2877626271961</v>
          </cell>
        </row>
        <row r="305">
          <cell r="J305">
            <v>6133.9118561650967</v>
          </cell>
          <cell r="K305">
            <v>5040</v>
          </cell>
          <cell r="L305">
            <v>5853.2096213818486</v>
          </cell>
          <cell r="M305">
            <v>0</v>
          </cell>
          <cell r="N305">
            <v>6411.2711767201536</v>
          </cell>
          <cell r="Q305">
            <v>3961.7393370126001</v>
          </cell>
          <cell r="R305">
            <v>7800</v>
          </cell>
          <cell r="S305">
            <v>5425.6200052034801</v>
          </cell>
          <cell r="T305">
            <v>0</v>
          </cell>
          <cell r="U305">
            <v>3368.099162827617</v>
          </cell>
        </row>
        <row r="306">
          <cell r="J306">
            <v>7035.247710508399</v>
          </cell>
          <cell r="K306">
            <v>11703.895560922272</v>
          </cell>
          <cell r="L306">
            <v>7278.5744724463257</v>
          </cell>
          <cell r="M306">
            <v>0</v>
          </cell>
          <cell r="N306">
            <v>6082.2511249904856</v>
          </cell>
          <cell r="Q306">
            <v>9946.33537664289</v>
          </cell>
          <cell r="R306">
            <v>19986.877394801028</v>
          </cell>
          <cell r="S306">
            <v>8180.6853050039063</v>
          </cell>
          <cell r="T306">
            <v>0</v>
          </cell>
          <cell r="U306">
            <v>8327.9386803483794</v>
          </cell>
        </row>
        <row r="307">
          <cell r="J307">
            <v>8840.4405101559132</v>
          </cell>
          <cell r="K307">
            <v>8833.9784813802598</v>
          </cell>
          <cell r="L307">
            <v>8108.8371420304311</v>
          </cell>
          <cell r="M307">
            <v>0</v>
          </cell>
          <cell r="N307">
            <v>12275.302730717493</v>
          </cell>
          <cell r="Q307">
            <v>9771.9052697160641</v>
          </cell>
          <cell r="R307">
            <v>8000</v>
          </cell>
          <cell r="S307">
            <v>8443.3351305766246</v>
          </cell>
          <cell r="T307">
            <v>0</v>
          </cell>
          <cell r="U307">
            <v>16353.137471549573</v>
          </cell>
        </row>
        <row r="308">
          <cell r="J308">
            <v>8820.3284380310706</v>
          </cell>
          <cell r="K308">
            <v>10915.974358000545</v>
          </cell>
          <cell r="L308">
            <v>7202.0350899751666</v>
          </cell>
          <cell r="M308">
            <v>2653.270093286299</v>
          </cell>
          <cell r="N308">
            <v>5020.1719277099055</v>
          </cell>
          <cell r="Q308">
            <v>6028.7067858178798</v>
          </cell>
          <cell r="R308">
            <v>10318.6791456101</v>
          </cell>
          <cell r="S308">
            <v>6143.3579026726411</v>
          </cell>
          <cell r="T308">
            <v>2622.4148825491197</v>
          </cell>
          <cell r="U308">
            <v>2159.5033885097564</v>
          </cell>
        </row>
        <row r="309">
          <cell r="J309">
            <v>15000</v>
          </cell>
          <cell r="K309">
            <v>0</v>
          </cell>
          <cell r="L309">
            <v>0</v>
          </cell>
          <cell r="M309">
            <v>0</v>
          </cell>
          <cell r="N309">
            <v>15000</v>
          </cell>
          <cell r="Q309">
            <v>8763.1408245588063</v>
          </cell>
          <cell r="R309">
            <v>0</v>
          </cell>
          <cell r="S309">
            <v>10180.171171007176</v>
          </cell>
          <cell r="T309">
            <v>0</v>
          </cell>
          <cell r="U309">
            <v>120</v>
          </cell>
        </row>
        <row r="310"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2">
          <cell r="J312">
            <v>12111.456040122646</v>
          </cell>
          <cell r="K312">
            <v>12602.490868345929</v>
          </cell>
          <cell r="L312">
            <v>11066.099436631644</v>
          </cell>
          <cell r="M312">
            <v>0</v>
          </cell>
          <cell r="N312">
            <v>13494.123736866406</v>
          </cell>
          <cell r="Q312">
            <v>10146.0975493064</v>
          </cell>
          <cell r="R312">
            <v>10935.172838437044</v>
          </cell>
          <cell r="S312">
            <v>8237.2206271051127</v>
          </cell>
          <cell r="T312">
            <v>0</v>
          </cell>
          <cell r="U312">
            <v>14935.143858262914</v>
          </cell>
        </row>
        <row r="313">
          <cell r="J313">
            <v>13687.970927308199</v>
          </cell>
          <cell r="K313">
            <v>13347.735938322718</v>
          </cell>
          <cell r="L313">
            <v>12486.923455382783</v>
          </cell>
          <cell r="M313">
            <v>0</v>
          </cell>
          <cell r="N313">
            <v>15729.490059115164</v>
          </cell>
          <cell r="Q313">
            <v>10326.526024825447</v>
          </cell>
          <cell r="R313">
            <v>12602.226140601409</v>
          </cell>
          <cell r="S313">
            <v>12513.867078395677</v>
          </cell>
          <cell r="T313">
            <v>0</v>
          </cell>
          <cell r="U313">
            <v>7516.0462138353059</v>
          </cell>
        </row>
        <row r="314">
          <cell r="J314">
            <v>7345.3379851278214</v>
          </cell>
          <cell r="K314">
            <v>9153.8020546362441</v>
          </cell>
          <cell r="L314">
            <v>7200.6049511031943</v>
          </cell>
          <cell r="M314">
            <v>0</v>
          </cell>
          <cell r="N314">
            <v>4982.897673146078</v>
          </cell>
          <cell r="Q314">
            <v>8365.3115322172471</v>
          </cell>
          <cell r="R314">
            <v>11692.347755820598</v>
          </cell>
          <cell r="S314">
            <v>7294.995544116975</v>
          </cell>
          <cell r="T314">
            <v>0</v>
          </cell>
          <cell r="U314">
            <v>1200</v>
          </cell>
        </row>
        <row r="315">
          <cell r="J315">
            <v>5641.7518996552271</v>
          </cell>
          <cell r="K315">
            <v>0</v>
          </cell>
          <cell r="L315">
            <v>6038.9598153701072</v>
          </cell>
          <cell r="M315">
            <v>0</v>
          </cell>
          <cell r="N315">
            <v>5387.3904101259077</v>
          </cell>
          <cell r="Q315">
            <v>3587.1710073121012</v>
          </cell>
          <cell r="R315">
            <v>15100</v>
          </cell>
          <cell r="S315">
            <v>5370.9682002998497</v>
          </cell>
          <cell r="T315">
            <v>0</v>
          </cell>
          <cell r="U315">
            <v>3143.1083883404772</v>
          </cell>
        </row>
        <row r="316">
          <cell r="J316">
            <v>2859.6999013875347</v>
          </cell>
          <cell r="K316">
            <v>0</v>
          </cell>
          <cell r="L316">
            <v>2281.791205236681</v>
          </cell>
          <cell r="M316">
            <v>0</v>
          </cell>
          <cell r="N316">
            <v>3127.2393155093514</v>
          </cell>
          <cell r="Q316">
            <v>3072.0766654622344</v>
          </cell>
          <cell r="R316">
            <v>0</v>
          </cell>
          <cell r="S316">
            <v>1995.6145161851964</v>
          </cell>
          <cell r="T316">
            <v>0</v>
          </cell>
          <cell r="U316">
            <v>3294.66726673825</v>
          </cell>
        </row>
        <row r="317">
          <cell r="J317">
            <v>6253.2383480857507</v>
          </cell>
          <cell r="K317">
            <v>8281.427435793119</v>
          </cell>
          <cell r="L317">
            <v>6943.1754191341479</v>
          </cell>
          <cell r="M317">
            <v>0</v>
          </cell>
          <cell r="N317">
            <v>5280.8893482715603</v>
          </cell>
          <cell r="Q317">
            <v>4859.3462811648433</v>
          </cell>
          <cell r="R317">
            <v>0</v>
          </cell>
          <cell r="S317">
            <v>6012.2887560423669</v>
          </cell>
          <cell r="T317">
            <v>0</v>
          </cell>
          <cell r="U317">
            <v>1000</v>
          </cell>
        </row>
        <row r="318">
          <cell r="J318">
            <v>4682.0487805286302</v>
          </cell>
          <cell r="K318">
            <v>8872.387993841643</v>
          </cell>
          <cell r="L318">
            <v>4569.3735389359872</v>
          </cell>
          <cell r="M318">
            <v>0</v>
          </cell>
          <cell r="N318">
            <v>4607.295471414036</v>
          </cell>
          <cell r="Q318">
            <v>3385.4486642910756</v>
          </cell>
          <cell r="R318">
            <v>7000</v>
          </cell>
          <cell r="S318">
            <v>4914.5354574086014</v>
          </cell>
          <cell r="T318">
            <v>0</v>
          </cell>
          <cell r="U318">
            <v>1485.7295143717117</v>
          </cell>
        </row>
        <row r="319">
          <cell r="J319">
            <v>4822.6020386937826</v>
          </cell>
          <cell r="K319">
            <v>0</v>
          </cell>
          <cell r="L319">
            <v>4288.6813795824692</v>
          </cell>
          <cell r="M319">
            <v>0</v>
          </cell>
          <cell r="N319">
            <v>5591.3835919114126</v>
          </cell>
          <cell r="Q319">
            <v>2425.6105887311837</v>
          </cell>
          <cell r="R319">
            <v>0</v>
          </cell>
          <cell r="S319">
            <v>3295.7689651611208</v>
          </cell>
          <cell r="T319">
            <v>0</v>
          </cell>
          <cell r="U319">
            <v>2265.1390346174003</v>
          </cell>
        </row>
        <row r="320">
          <cell r="J320">
            <v>4533.6562978953034</v>
          </cell>
          <cell r="K320">
            <v>5133.7926732999804</v>
          </cell>
          <cell r="L320">
            <v>5209.4413745783395</v>
          </cell>
          <cell r="M320">
            <v>0</v>
          </cell>
          <cell r="N320">
            <v>2112.0447424952908</v>
          </cell>
          <cell r="Q320">
            <v>3336.337093941584</v>
          </cell>
          <cell r="R320">
            <v>3666.3739561280427</v>
          </cell>
          <cell r="S320">
            <v>4497.0216404766416</v>
          </cell>
          <cell r="T320">
            <v>0</v>
          </cell>
          <cell r="U320">
            <v>1600.7377102563617</v>
          </cell>
        </row>
        <row r="321">
          <cell r="J321">
            <v>5814.6887196256621</v>
          </cell>
          <cell r="K321">
            <v>9040.4471835144413</v>
          </cell>
          <cell r="L321">
            <v>5477.5019887684775</v>
          </cell>
          <cell r="M321">
            <v>2653.270093286299</v>
          </cell>
          <cell r="N321">
            <v>3690.7815787536283</v>
          </cell>
          <cell r="Q321">
            <v>2795.9440373757325</v>
          </cell>
          <cell r="R321">
            <v>5815.5141164029064</v>
          </cell>
          <cell r="S321">
            <v>3908.3399579130751</v>
          </cell>
          <cell r="T321">
            <v>2622.4148825491197</v>
          </cell>
          <cell r="U321">
            <v>1916.6944916086802</v>
          </cell>
        </row>
        <row r="322">
          <cell r="J322">
            <v>4812.1436409106955</v>
          </cell>
          <cell r="K322">
            <v>9289.9539772090011</v>
          </cell>
          <cell r="L322">
            <v>5034.2368364499325</v>
          </cell>
          <cell r="M322">
            <v>0</v>
          </cell>
          <cell r="N322">
            <v>3049.2781400216672</v>
          </cell>
          <cell r="Q322">
            <v>6588.3882583331915</v>
          </cell>
          <cell r="R322">
            <v>0</v>
          </cell>
          <cell r="S322">
            <v>3267.1851220248163</v>
          </cell>
          <cell r="T322">
            <v>0</v>
          </cell>
          <cell r="U322">
            <v>11697.979220361804</v>
          </cell>
        </row>
        <row r="335">
          <cell r="J335">
            <v>6.8488973758210312</v>
          </cell>
          <cell r="K335">
            <v>11.618060730767686</v>
          </cell>
          <cell r="L335">
            <v>7.300272174589054</v>
          </cell>
          <cell r="M335">
            <v>6.3102579593226178</v>
          </cell>
          <cell r="N335">
            <v>5.764479085328329</v>
          </cell>
          <cell r="O335">
            <v>0</v>
          </cell>
          <cell r="P335">
            <v>0</v>
          </cell>
          <cell r="Q335">
            <v>8.2252735536632677</v>
          </cell>
          <cell r="R335">
            <v>12.615769706787724</v>
          </cell>
          <cell r="S335">
            <v>9.6702952960040935</v>
          </cell>
          <cell r="T335">
            <v>6.311840517120638</v>
          </cell>
          <cell r="U335">
            <v>6.4172601151093813</v>
          </cell>
          <cell r="V335">
            <v>0</v>
          </cell>
          <cell r="W335">
            <v>0</v>
          </cell>
        </row>
        <row r="336">
          <cell r="O336">
            <v>0</v>
          </cell>
          <cell r="P336">
            <v>0</v>
          </cell>
          <cell r="V336">
            <v>0</v>
          </cell>
          <cell r="W336">
            <v>0</v>
          </cell>
        </row>
        <row r="337">
          <cell r="J337">
            <v>9.7234487566813854</v>
          </cell>
          <cell r="K337">
            <v>12.258992805755396</v>
          </cell>
          <cell r="L337">
            <v>9.6322889469103519</v>
          </cell>
          <cell r="M337">
            <v>8</v>
          </cell>
          <cell r="N337">
            <v>8.5423076923076913</v>
          </cell>
          <cell r="O337">
            <v>0</v>
          </cell>
          <cell r="P337">
            <v>0</v>
          </cell>
          <cell r="Q337">
            <v>10.301523426271919</v>
          </cell>
          <cell r="R337">
            <v>12.969465648854966</v>
          </cell>
          <cell r="S337">
            <v>11.229122055674527</v>
          </cell>
          <cell r="T337">
            <v>6.310185185185186</v>
          </cell>
          <cell r="U337">
            <v>8.4913007456503724</v>
          </cell>
          <cell r="V337">
            <v>0</v>
          </cell>
          <cell r="W337">
            <v>0</v>
          </cell>
        </row>
        <row r="338">
          <cell r="J338">
            <v>8.8602564102564099</v>
          </cell>
          <cell r="K338">
            <v>12.285714285714286</v>
          </cell>
          <cell r="L338">
            <v>8.869387755102041</v>
          </cell>
          <cell r="M338">
            <v>0</v>
          </cell>
          <cell r="N338">
            <v>8.3725490196078418</v>
          </cell>
          <cell r="O338">
            <v>0</v>
          </cell>
          <cell r="P338">
            <v>0</v>
          </cell>
          <cell r="Q338">
            <v>9.4559859154929509</v>
          </cell>
          <cell r="R338">
            <v>13.205128205128206</v>
          </cell>
          <cell r="S338">
            <v>10.481099656357392</v>
          </cell>
          <cell r="T338">
            <v>6.633333333333332</v>
          </cell>
          <cell r="U338">
            <v>7.7259615384615428</v>
          </cell>
          <cell r="V338">
            <v>0</v>
          </cell>
          <cell r="W338">
            <v>0</v>
          </cell>
        </row>
        <row r="339">
          <cell r="J339">
            <v>7.8175600049745038</v>
          </cell>
          <cell r="K339">
            <v>11.9205298013245</v>
          </cell>
          <cell r="L339">
            <v>7.7973077918715932</v>
          </cell>
          <cell r="M339">
            <v>4.75</v>
          </cell>
          <cell r="N339">
            <v>6.9482809285924203</v>
          </cell>
          <cell r="O339">
            <v>0</v>
          </cell>
          <cell r="P339">
            <v>0</v>
          </cell>
          <cell r="Q339">
            <v>8.7327342319853489</v>
          </cell>
          <cell r="R339">
            <v>12.777335984095428</v>
          </cell>
          <cell r="S339">
            <v>9.6518001074690911</v>
          </cell>
          <cell r="T339">
            <v>6.67581047381546</v>
          </cell>
          <cell r="U339">
            <v>6.9252097774534827</v>
          </cell>
          <cell r="V339">
            <v>0</v>
          </cell>
          <cell r="W339">
            <v>0</v>
          </cell>
        </row>
        <row r="340">
          <cell r="J340">
            <v>5.3305779383162042</v>
          </cell>
          <cell r="K340">
            <v>9.9066666666666663</v>
          </cell>
          <cell r="L340">
            <v>5.8779264214046893</v>
          </cell>
          <cell r="M340">
            <v>6.8</v>
          </cell>
          <cell r="N340">
            <v>4.7035928143712624</v>
          </cell>
          <cell r="O340">
            <v>0</v>
          </cell>
          <cell r="P340">
            <v>0</v>
          </cell>
          <cell r="Q340">
            <v>6.28898426323319</v>
          </cell>
          <cell r="R340">
            <v>11.707865168539328</v>
          </cell>
          <cell r="S340">
            <v>7.4935622317596522</v>
          </cell>
          <cell r="T340">
            <v>5.9391727493917275</v>
          </cell>
          <cell r="U340">
            <v>5.26099131895828</v>
          </cell>
          <cell r="V340">
            <v>0</v>
          </cell>
          <cell r="W340">
            <v>0</v>
          </cell>
        </row>
        <row r="342"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J343">
            <v>4.575106031861651</v>
          </cell>
          <cell r="K343">
            <v>5.4872703221350996</v>
          </cell>
          <cell r="L343">
            <v>4.8478140311737885</v>
          </cell>
          <cell r="M343">
            <v>5.6058574424064505</v>
          </cell>
          <cell r="N343">
            <v>4.3309905141264808</v>
          </cell>
          <cell r="O343">
            <v>0</v>
          </cell>
          <cell r="P343">
            <v>0</v>
          </cell>
          <cell r="Q343">
            <v>4.6298079926940874</v>
          </cell>
          <cell r="R343">
            <v>5.2675654822203297</v>
          </cell>
          <cell r="S343">
            <v>5.0148424510832275</v>
          </cell>
          <cell r="T343">
            <v>4.8639477874263131</v>
          </cell>
          <cell r="U343">
            <v>4.4554456732090699</v>
          </cell>
          <cell r="V343">
            <v>0</v>
          </cell>
          <cell r="W343">
            <v>0</v>
          </cell>
        </row>
        <row r="344">
          <cell r="J344">
            <v>10.033856220517711</v>
          </cell>
          <cell r="K344">
            <v>10.975263082388048</v>
          </cell>
          <cell r="L344">
            <v>9.9132567947857915</v>
          </cell>
          <cell r="M344">
            <v>9.4579907954418001</v>
          </cell>
          <cell r="N344">
            <v>9.9513530731399307</v>
          </cell>
          <cell r="O344">
            <v>0</v>
          </cell>
          <cell r="P344">
            <v>0</v>
          </cell>
          <cell r="Q344">
            <v>10.624217017356344</v>
          </cell>
          <cell r="R344">
            <v>11.321421878222633</v>
          </cell>
          <cell r="S344">
            <v>10.764747014108542</v>
          </cell>
          <cell r="T344">
            <v>9.2967833229069736</v>
          </cell>
          <cell r="U344">
            <v>10.353952030080205</v>
          </cell>
          <cell r="V344">
            <v>0</v>
          </cell>
          <cell r="W344">
            <v>0</v>
          </cell>
        </row>
        <row r="345">
          <cell r="J345">
            <v>15.402448875213647</v>
          </cell>
          <cell r="K345">
            <v>16.00674507525131</v>
          </cell>
          <cell r="L345">
            <v>14.866355794857427</v>
          </cell>
          <cell r="M345">
            <v>0</v>
          </cell>
          <cell r="N345">
            <v>15.844463069258769</v>
          </cell>
          <cell r="O345">
            <v>0</v>
          </cell>
          <cell r="P345">
            <v>0</v>
          </cell>
          <cell r="Q345">
            <v>15.273116639738792</v>
          </cell>
          <cell r="R345">
            <v>15.590313610551764</v>
          </cell>
          <cell r="S345">
            <v>14.918036019110781</v>
          </cell>
          <cell r="T345">
            <v>13.001561158029947</v>
          </cell>
          <cell r="U345">
            <v>15.626544263750208</v>
          </cell>
          <cell r="V345">
            <v>0</v>
          </cell>
          <cell r="W345">
            <v>0</v>
          </cell>
        </row>
        <row r="346"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8">
          <cell r="J348">
            <v>3</v>
          </cell>
          <cell r="K348">
            <v>0</v>
          </cell>
          <cell r="L348">
            <v>3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5</v>
          </cell>
          <cell r="R348">
            <v>0</v>
          </cell>
          <cell r="S348">
            <v>4</v>
          </cell>
          <cell r="T348">
            <v>0</v>
          </cell>
          <cell r="U348">
            <v>6</v>
          </cell>
          <cell r="V348">
            <v>0</v>
          </cell>
          <cell r="W348">
            <v>0</v>
          </cell>
        </row>
        <row r="349">
          <cell r="J349">
            <v>5.2981017200649569</v>
          </cell>
          <cell r="K349">
            <v>0</v>
          </cell>
          <cell r="L349">
            <v>5.277785588208066</v>
          </cell>
          <cell r="M349">
            <v>6</v>
          </cell>
          <cell r="N349">
            <v>5.2891731637748816</v>
          </cell>
          <cell r="O349">
            <v>0</v>
          </cell>
          <cell r="P349">
            <v>0</v>
          </cell>
          <cell r="Q349">
            <v>4.8925886271416017</v>
          </cell>
          <cell r="R349">
            <v>0</v>
          </cell>
          <cell r="S349">
            <v>5.4160509314694547</v>
          </cell>
          <cell r="T349">
            <v>3.507264945976476</v>
          </cell>
          <cell r="U349">
            <v>4.6754439854479148</v>
          </cell>
          <cell r="V349">
            <v>0</v>
          </cell>
          <cell r="W349">
            <v>0</v>
          </cell>
        </row>
        <row r="350">
          <cell r="J350">
            <v>6.2977500256161125</v>
          </cell>
          <cell r="K350">
            <v>7.3783016405654243</v>
          </cell>
          <cell r="L350">
            <v>6.3918929168232888</v>
          </cell>
          <cell r="M350">
            <v>0</v>
          </cell>
          <cell r="N350">
            <v>6.0165329196103663</v>
          </cell>
          <cell r="O350">
            <v>0</v>
          </cell>
          <cell r="P350">
            <v>0</v>
          </cell>
          <cell r="Q350">
            <v>7.1258286069465475</v>
          </cell>
          <cell r="R350">
            <v>7.7886976018043859</v>
          </cell>
          <cell r="S350">
            <v>7.4536096717093754</v>
          </cell>
          <cell r="T350">
            <v>6.5359863404299157</v>
          </cell>
          <cell r="U350">
            <v>7.2939469355185524</v>
          </cell>
          <cell r="V350">
            <v>0</v>
          </cell>
          <cell r="W350">
            <v>0</v>
          </cell>
        </row>
        <row r="351">
          <cell r="J351">
            <v>7.7554643052058108</v>
          </cell>
          <cell r="K351">
            <v>11.204075722931949</v>
          </cell>
          <cell r="L351">
            <v>7.9223653227997177</v>
          </cell>
          <cell r="M351">
            <v>6.265311306435585</v>
          </cell>
          <cell r="N351">
            <v>6.8649339034900327</v>
          </cell>
          <cell r="O351">
            <v>0</v>
          </cell>
          <cell r="P351">
            <v>0</v>
          </cell>
          <cell r="Q351">
            <v>9.9221600264979841</v>
          </cell>
          <cell r="R351">
            <v>12.276888315838775</v>
          </cell>
          <cell r="S351">
            <v>10.684335135426435</v>
          </cell>
          <cell r="T351">
            <v>7.3282194768668543</v>
          </cell>
          <cell r="U351">
            <v>8.0352567209032877</v>
          </cell>
          <cell r="V351">
            <v>0</v>
          </cell>
          <cell r="W351">
            <v>0</v>
          </cell>
        </row>
        <row r="352">
          <cell r="J352">
            <v>7.5269066500793809</v>
          </cell>
          <cell r="K352">
            <v>12.503791168042026</v>
          </cell>
          <cell r="L352">
            <v>7.6875495548434714</v>
          </cell>
          <cell r="M352">
            <v>7.6216983594345757</v>
          </cell>
          <cell r="N352">
            <v>6.3087325964443206</v>
          </cell>
          <cell r="O352">
            <v>0</v>
          </cell>
          <cell r="P352">
            <v>0</v>
          </cell>
          <cell r="Q352">
            <v>9.8923539303753074</v>
          </cell>
          <cell r="R352">
            <v>12.813868978333684</v>
          </cell>
          <cell r="S352">
            <v>10.646536713921041</v>
          </cell>
          <cell r="T352">
            <v>7.1846230535703883</v>
          </cell>
          <cell r="U352">
            <v>7.9944432547325359</v>
          </cell>
          <cell r="V352">
            <v>0</v>
          </cell>
          <cell r="W352">
            <v>0</v>
          </cell>
        </row>
        <row r="353">
          <cell r="J353">
            <v>7.3111090196464019</v>
          </cell>
          <cell r="K353">
            <v>12.097872442116039</v>
          </cell>
          <cell r="L353">
            <v>7.7507278066407039</v>
          </cell>
          <cell r="M353">
            <v>6</v>
          </cell>
          <cell r="N353">
            <v>6.1454996067898371</v>
          </cell>
          <cell r="O353">
            <v>0</v>
          </cell>
          <cell r="P353">
            <v>0</v>
          </cell>
          <cell r="Q353">
            <v>8.7778490861506988</v>
          </cell>
          <cell r="R353">
            <v>13.529822634347701</v>
          </cell>
          <cell r="S353">
            <v>9.471920770027598</v>
          </cell>
          <cell r="T353">
            <v>6.5276463531337248</v>
          </cell>
          <cell r="U353">
            <v>7.2049345971631107</v>
          </cell>
          <cell r="V353">
            <v>0</v>
          </cell>
          <cell r="W353">
            <v>0</v>
          </cell>
        </row>
        <row r="354">
          <cell r="J354">
            <v>6.8077949659703059</v>
          </cell>
          <cell r="K354">
            <v>12.12161293497941</v>
          </cell>
          <cell r="L354">
            <v>6.9815184891408117</v>
          </cell>
          <cell r="M354">
            <v>0</v>
          </cell>
          <cell r="N354">
            <v>5.9103732687269659</v>
          </cell>
          <cell r="O354">
            <v>0</v>
          </cell>
          <cell r="P354">
            <v>0</v>
          </cell>
          <cell r="Q354">
            <v>8.0350554355310599</v>
          </cell>
          <cell r="R354">
            <v>13.204385510786052</v>
          </cell>
          <cell r="S354">
            <v>8.6422253278615102</v>
          </cell>
          <cell r="T354">
            <v>5.8174344650007583</v>
          </cell>
          <cell r="U354">
            <v>6.5208114964710671</v>
          </cell>
          <cell r="V354">
            <v>0</v>
          </cell>
          <cell r="W354">
            <v>0</v>
          </cell>
        </row>
        <row r="355">
          <cell r="J355">
            <v>6.4810544208735887</v>
          </cell>
          <cell r="K355">
            <v>11.657981824091353</v>
          </cell>
          <cell r="L355">
            <v>6.8820837985284866</v>
          </cell>
          <cell r="M355">
            <v>5.5405661198115252</v>
          </cell>
          <cell r="N355">
            <v>5.5375166357611656</v>
          </cell>
          <cell r="O355">
            <v>0</v>
          </cell>
          <cell r="P355">
            <v>0</v>
          </cell>
          <cell r="Q355">
            <v>7.0832208306812934</v>
          </cell>
          <cell r="R355">
            <v>11.884172504723045</v>
          </cell>
          <cell r="S355">
            <v>8.2567658322218058</v>
          </cell>
          <cell r="T355">
            <v>4.6755689595321623</v>
          </cell>
          <cell r="U355">
            <v>5.9198997806878557</v>
          </cell>
          <cell r="V355">
            <v>0</v>
          </cell>
          <cell r="W355">
            <v>0</v>
          </cell>
        </row>
        <row r="356">
          <cell r="J356">
            <v>4.868247683819626</v>
          </cell>
          <cell r="K356">
            <v>8.4453517903303705</v>
          </cell>
          <cell r="L356">
            <v>6.0021595028113408</v>
          </cell>
          <cell r="M356">
            <v>0</v>
          </cell>
          <cell r="N356">
            <v>4.3926677499930022</v>
          </cell>
          <cell r="O356">
            <v>0</v>
          </cell>
          <cell r="P356">
            <v>0</v>
          </cell>
          <cell r="Q356">
            <v>5.2940824924535255</v>
          </cell>
          <cell r="R356">
            <v>11.31864292543696</v>
          </cell>
          <cell r="S356">
            <v>10.946289343576561</v>
          </cell>
          <cell r="T356">
            <v>3</v>
          </cell>
          <cell r="U356">
            <v>4.4739828156958286</v>
          </cell>
          <cell r="V356">
            <v>0</v>
          </cell>
          <cell r="W356">
            <v>0</v>
          </cell>
        </row>
        <row r="360">
          <cell r="Q360">
            <v>8.2252735536632677</v>
          </cell>
          <cell r="R360">
            <v>12.615769706787724</v>
          </cell>
          <cell r="S360">
            <v>9.6702952960040935</v>
          </cell>
          <cell r="T360">
            <v>6.311840517120638</v>
          </cell>
          <cell r="U360">
            <v>6.4172601151093813</v>
          </cell>
          <cell r="V360">
            <v>0</v>
          </cell>
          <cell r="W360">
            <v>0</v>
          </cell>
        </row>
        <row r="361">
          <cell r="J361">
            <v>5.708877399031449</v>
          </cell>
          <cell r="K361">
            <v>10.457857378897778</v>
          </cell>
          <cell r="L361">
            <v>6.2639947746604223</v>
          </cell>
          <cell r="M361">
            <v>6</v>
          </cell>
          <cell r="N361">
            <v>5.3024945423184358</v>
          </cell>
          <cell r="O361">
            <v>0</v>
          </cell>
          <cell r="P361">
            <v>0</v>
          </cell>
          <cell r="Q361">
            <v>6.4640793245723573</v>
          </cell>
          <cell r="R361">
            <v>10.510312357146859</v>
          </cell>
          <cell r="S361">
            <v>8.374289410221154</v>
          </cell>
          <cell r="T361">
            <v>6.4074940673283924</v>
          </cell>
          <cell r="U361">
            <v>5.8755691481102224</v>
          </cell>
          <cell r="V361">
            <v>0</v>
          </cell>
          <cell r="W361">
            <v>0</v>
          </cell>
        </row>
        <row r="362">
          <cell r="J362">
            <v>6.0569707997414</v>
          </cell>
          <cell r="K362">
            <v>8.6144978861145471</v>
          </cell>
          <cell r="L362">
            <v>6.5671488872680879</v>
          </cell>
          <cell r="M362">
            <v>6.3799145312373122</v>
          </cell>
          <cell r="N362">
            <v>5.3500748946785048</v>
          </cell>
          <cell r="O362">
            <v>0</v>
          </cell>
          <cell r="P362">
            <v>0</v>
          </cell>
          <cell r="Q362">
            <v>7.5097117462671568</v>
          </cell>
          <cell r="R362">
            <v>10.295682985841125</v>
          </cell>
          <cell r="S362">
            <v>8.4872335765355871</v>
          </cell>
          <cell r="T362">
            <v>6.298629932815011</v>
          </cell>
          <cell r="U362">
            <v>6.4978734402996308</v>
          </cell>
          <cell r="V362">
            <v>0</v>
          </cell>
          <cell r="W362">
            <v>0</v>
          </cell>
        </row>
        <row r="363">
          <cell r="J363">
            <v>5.460373537080824</v>
          </cell>
          <cell r="K363">
            <v>0</v>
          </cell>
          <cell r="L363">
            <v>4</v>
          </cell>
          <cell r="M363">
            <v>0</v>
          </cell>
          <cell r="N363">
            <v>6</v>
          </cell>
          <cell r="O363">
            <v>0</v>
          </cell>
          <cell r="P363">
            <v>0</v>
          </cell>
          <cell r="Q363">
            <v>5.5</v>
          </cell>
          <cell r="R363">
            <v>0</v>
          </cell>
          <cell r="S363">
            <v>0</v>
          </cell>
          <cell r="T363">
            <v>0</v>
          </cell>
          <cell r="U363">
            <v>5.5</v>
          </cell>
          <cell r="V363">
            <v>0</v>
          </cell>
          <cell r="W363">
            <v>0</v>
          </cell>
        </row>
        <row r="364">
          <cell r="J364">
            <v>8.918122119943348</v>
          </cell>
          <cell r="K364">
            <v>11.398149952062967</v>
          </cell>
          <cell r="L364">
            <v>8.9437440309480749</v>
          </cell>
          <cell r="M364">
            <v>0</v>
          </cell>
          <cell r="N364">
            <v>7.1256488011475323</v>
          </cell>
          <cell r="O364">
            <v>0</v>
          </cell>
          <cell r="P364">
            <v>0</v>
          </cell>
          <cell r="Q364">
            <v>11.355121999021419</v>
          </cell>
          <cell r="R364">
            <v>12.806264571031088</v>
          </cell>
          <cell r="S364">
            <v>11.705048552438539</v>
          </cell>
          <cell r="T364">
            <v>5.8882147711173438</v>
          </cell>
          <cell r="U364">
            <v>8.4753299985665613</v>
          </cell>
          <cell r="V364">
            <v>0</v>
          </cell>
          <cell r="W364">
            <v>0</v>
          </cell>
        </row>
        <row r="365">
          <cell r="J365">
            <v>10.873215390259906</v>
          </cell>
          <cell r="K365">
            <v>14.182833573816875</v>
          </cell>
          <cell r="L365">
            <v>11.984131457383064</v>
          </cell>
          <cell r="M365">
            <v>0</v>
          </cell>
          <cell r="N365">
            <v>7.6348593341504563</v>
          </cell>
          <cell r="O365">
            <v>0</v>
          </cell>
          <cell r="P365">
            <v>0</v>
          </cell>
          <cell r="Q365">
            <v>13.866980992388907</v>
          </cell>
          <cell r="R365">
            <v>14.355597417558082</v>
          </cell>
          <cell r="S365">
            <v>14.693499154672516</v>
          </cell>
          <cell r="T365">
            <v>0</v>
          </cell>
          <cell r="U365">
            <v>10.030741321423189</v>
          </cell>
          <cell r="V365">
            <v>0</v>
          </cell>
          <cell r="W365">
            <v>0</v>
          </cell>
        </row>
        <row r="366">
          <cell r="J366">
            <v>11.657854293390116</v>
          </cell>
          <cell r="K366">
            <v>14.51576931644372</v>
          </cell>
          <cell r="L366">
            <v>14.14371556782913</v>
          </cell>
          <cell r="M366">
            <v>0</v>
          </cell>
          <cell r="N366">
            <v>10.18237243911787</v>
          </cell>
          <cell r="O366">
            <v>0</v>
          </cell>
          <cell r="P366">
            <v>0</v>
          </cell>
          <cell r="Q366">
            <v>14.846445314931126</v>
          </cell>
          <cell r="R366">
            <v>15.685620719548039</v>
          </cell>
          <cell r="S366">
            <v>16.762098617947295</v>
          </cell>
          <cell r="T366">
            <v>0</v>
          </cell>
          <cell r="U366">
            <v>11.749262171060696</v>
          </cell>
          <cell r="V366">
            <v>0</v>
          </cell>
          <cell r="W366">
            <v>0</v>
          </cell>
        </row>
        <row r="367">
          <cell r="J367">
            <v>10.851801339114925</v>
          </cell>
          <cell r="K367">
            <v>16.848737641535116</v>
          </cell>
          <cell r="L367">
            <v>14.742431837904622</v>
          </cell>
          <cell r="M367">
            <v>0</v>
          </cell>
          <cell r="N367">
            <v>8.018124858571694</v>
          </cell>
          <cell r="O367">
            <v>0</v>
          </cell>
          <cell r="P367">
            <v>0</v>
          </cell>
          <cell r="Q367">
            <v>16.019289957969139</v>
          </cell>
          <cell r="R367">
            <v>16.972324603662653</v>
          </cell>
          <cell r="S367">
            <v>16.276232799932192</v>
          </cell>
          <cell r="T367">
            <v>0</v>
          </cell>
          <cell r="U367">
            <v>14.65415101418785</v>
          </cell>
          <cell r="V367">
            <v>0</v>
          </cell>
          <cell r="W367">
            <v>0</v>
          </cell>
        </row>
        <row r="369">
          <cell r="J369">
            <v>4.8629646791092673</v>
          </cell>
          <cell r="K369">
            <v>0</v>
          </cell>
          <cell r="L369">
            <v>5.378657628092931</v>
          </cell>
          <cell r="M369">
            <v>0</v>
          </cell>
          <cell r="N369">
            <v>4.5732489473820674</v>
          </cell>
          <cell r="O369">
            <v>0</v>
          </cell>
          <cell r="P369">
            <v>0</v>
          </cell>
          <cell r="Q369">
            <v>4.6823480954844259</v>
          </cell>
          <cell r="R369">
            <v>0</v>
          </cell>
          <cell r="S369">
            <v>5.5486994385001314</v>
          </cell>
          <cell r="T369">
            <v>0</v>
          </cell>
          <cell r="U369">
            <v>4.4247885367234581</v>
          </cell>
          <cell r="V369">
            <v>0</v>
          </cell>
          <cell r="W369">
            <v>0</v>
          </cell>
        </row>
        <row r="370">
          <cell r="J370">
            <v>7.7144830581268415</v>
          </cell>
          <cell r="K370">
            <v>0</v>
          </cell>
          <cell r="L370">
            <v>8.2113315325885452</v>
          </cell>
          <cell r="M370">
            <v>0</v>
          </cell>
          <cell r="N370">
            <v>6.4854035827398562</v>
          </cell>
          <cell r="O370">
            <v>0</v>
          </cell>
          <cell r="P370">
            <v>0</v>
          </cell>
          <cell r="Q370">
            <v>7.2948951090339378</v>
          </cell>
          <cell r="R370">
            <v>0</v>
          </cell>
          <cell r="S370">
            <v>9.0205759154532785</v>
          </cell>
          <cell r="T370">
            <v>0</v>
          </cell>
          <cell r="U370">
            <v>6.0433980413000734</v>
          </cell>
          <cell r="V370">
            <v>0</v>
          </cell>
          <cell r="W370">
            <v>0</v>
          </cell>
        </row>
        <row r="371">
          <cell r="J371">
            <v>8.3971971780429246</v>
          </cell>
          <cell r="K371">
            <v>11.618060730767686</v>
          </cell>
          <cell r="L371">
            <v>8.2042545013569832</v>
          </cell>
          <cell r="M371">
            <v>6.3102579593226178</v>
          </cell>
          <cell r="N371">
            <v>7.4871427587805206</v>
          </cell>
          <cell r="O371">
            <v>0</v>
          </cell>
          <cell r="P371">
            <v>0</v>
          </cell>
          <cell r="Q371">
            <v>8.8609131582031715</v>
          </cell>
          <cell r="R371">
            <v>12.615769706787724</v>
          </cell>
          <cell r="S371">
            <v>10.237989631158573</v>
          </cell>
          <cell r="T371">
            <v>6.311840517120638</v>
          </cell>
          <cell r="U371">
            <v>6.950320548163516</v>
          </cell>
          <cell r="V371">
            <v>0</v>
          </cell>
          <cell r="W371">
            <v>0</v>
          </cell>
        </row>
        <row r="372">
          <cell r="J372">
            <v>12</v>
          </cell>
          <cell r="K372">
            <v>0</v>
          </cell>
          <cell r="L372">
            <v>0</v>
          </cell>
          <cell r="M372">
            <v>0</v>
          </cell>
          <cell r="N372">
            <v>12</v>
          </cell>
          <cell r="O372">
            <v>0</v>
          </cell>
          <cell r="P372">
            <v>0</v>
          </cell>
          <cell r="Q372">
            <v>13.901179205408779</v>
          </cell>
          <cell r="R372">
            <v>0</v>
          </cell>
          <cell r="S372">
            <v>15.196566025322428</v>
          </cell>
          <cell r="T372">
            <v>0</v>
          </cell>
          <cell r="U372">
            <v>6</v>
          </cell>
          <cell r="V372">
            <v>0</v>
          </cell>
          <cell r="W372">
            <v>0</v>
          </cell>
        </row>
        <row r="374">
          <cell r="V374">
            <v>0</v>
          </cell>
          <cell r="W374">
            <v>0</v>
          </cell>
        </row>
        <row r="375">
          <cell r="J375">
            <v>4.85401498581402</v>
          </cell>
          <cell r="K375">
            <v>0</v>
          </cell>
          <cell r="L375">
            <v>5.3685934814918825</v>
          </cell>
          <cell r="M375">
            <v>0</v>
          </cell>
          <cell r="N375">
            <v>4.5694295711272996</v>
          </cell>
          <cell r="O375">
            <v>0</v>
          </cell>
          <cell r="P375">
            <v>0</v>
          </cell>
          <cell r="Q375">
            <v>4.6681465580479733</v>
          </cell>
          <cell r="R375">
            <v>0</v>
          </cell>
          <cell r="S375">
            <v>5.4519100831286558</v>
          </cell>
          <cell r="T375">
            <v>0</v>
          </cell>
          <cell r="U375">
            <v>4.4373907710048064</v>
          </cell>
          <cell r="V375">
            <v>0</v>
          </cell>
          <cell r="W375">
            <v>0</v>
          </cell>
        </row>
        <row r="376">
          <cell r="J376">
            <v>5.602664637497683</v>
          </cell>
          <cell r="K376">
            <v>0</v>
          </cell>
          <cell r="L376">
            <v>5.8288398688168677</v>
          </cell>
          <cell r="M376">
            <v>0</v>
          </cell>
          <cell r="N376">
            <v>5.1675471041507794</v>
          </cell>
          <cell r="O376">
            <v>0</v>
          </cell>
          <cell r="P376">
            <v>0</v>
          </cell>
          <cell r="Q376">
            <v>6.5943388018847484</v>
          </cell>
          <cell r="R376">
            <v>0</v>
          </cell>
          <cell r="S376">
            <v>12</v>
          </cell>
          <cell r="T376">
            <v>0</v>
          </cell>
          <cell r="U376">
            <v>2</v>
          </cell>
          <cell r="V376">
            <v>0</v>
          </cell>
          <cell r="W376">
            <v>0</v>
          </cell>
        </row>
        <row r="377">
          <cell r="J377">
            <v>7.7144830581268415</v>
          </cell>
          <cell r="K377">
            <v>0</v>
          </cell>
          <cell r="L377">
            <v>8.2113315325885452</v>
          </cell>
          <cell r="M377">
            <v>0</v>
          </cell>
          <cell r="N377">
            <v>6.4854035827398562</v>
          </cell>
          <cell r="O377">
            <v>0</v>
          </cell>
          <cell r="P377">
            <v>0</v>
          </cell>
          <cell r="Q377">
            <v>7.2948951090339378</v>
          </cell>
          <cell r="R377">
            <v>0</v>
          </cell>
          <cell r="S377">
            <v>9.0205759154532785</v>
          </cell>
          <cell r="T377">
            <v>0</v>
          </cell>
          <cell r="U377">
            <v>6.0433980413000734</v>
          </cell>
          <cell r="V377">
            <v>0</v>
          </cell>
          <cell r="W377">
            <v>0</v>
          </cell>
        </row>
        <row r="378">
          <cell r="J378">
            <v>10.32076914527679</v>
          </cell>
          <cell r="K378">
            <v>11.656268391052455</v>
          </cell>
          <cell r="L378">
            <v>8.5120885568871092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13.240682743738587</v>
          </cell>
          <cell r="R378">
            <v>13.857142857142856</v>
          </cell>
          <cell r="S378">
            <v>11.989862534675014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J379">
            <v>6.6008812311229876</v>
          </cell>
          <cell r="K379">
            <v>9</v>
          </cell>
          <cell r="L379">
            <v>6.5043974024569975</v>
          </cell>
          <cell r="M379">
            <v>0</v>
          </cell>
          <cell r="N379">
            <v>6.7393974188063268</v>
          </cell>
          <cell r="O379">
            <v>0</v>
          </cell>
          <cell r="P379">
            <v>0</v>
          </cell>
          <cell r="Q379">
            <v>11.251647117672524</v>
          </cell>
          <cell r="R379">
            <v>0</v>
          </cell>
          <cell r="S379">
            <v>11.940683393727815</v>
          </cell>
          <cell r="T379">
            <v>0</v>
          </cell>
          <cell r="U379">
            <v>8.1995175755293221</v>
          </cell>
          <cell r="V379">
            <v>0</v>
          </cell>
          <cell r="W379">
            <v>0</v>
          </cell>
        </row>
        <row r="380">
          <cell r="J380">
            <v>7.8645734036486443</v>
          </cell>
          <cell r="K380">
            <v>6</v>
          </cell>
          <cell r="L380">
            <v>8.4677064371262016</v>
          </cell>
          <cell r="M380">
            <v>0</v>
          </cell>
          <cell r="N380">
            <v>7.2511407394127092</v>
          </cell>
          <cell r="O380">
            <v>0</v>
          </cell>
          <cell r="P380">
            <v>0</v>
          </cell>
          <cell r="Q380">
            <v>7.5775942222827481</v>
          </cell>
          <cell r="R380">
            <v>9</v>
          </cell>
          <cell r="S380">
            <v>9.408400844983154</v>
          </cell>
          <cell r="T380">
            <v>0</v>
          </cell>
          <cell r="U380">
            <v>6.7808734319636956</v>
          </cell>
          <cell r="V380">
            <v>0</v>
          </cell>
          <cell r="W380">
            <v>0</v>
          </cell>
        </row>
        <row r="381">
          <cell r="J381">
            <v>8.0243755297795687</v>
          </cell>
          <cell r="K381">
            <v>9.7855822041939913</v>
          </cell>
          <cell r="L381">
            <v>8.35988648039209</v>
          </cell>
          <cell r="M381">
            <v>0</v>
          </cell>
          <cell r="N381">
            <v>7.3920724505035489</v>
          </cell>
          <cell r="O381">
            <v>0</v>
          </cell>
          <cell r="P381">
            <v>0</v>
          </cell>
          <cell r="Q381">
            <v>12.352001825890012</v>
          </cell>
          <cell r="R381">
            <v>12.004328152128711</v>
          </cell>
          <cell r="S381">
            <v>12.617418305761783</v>
          </cell>
          <cell r="T381">
            <v>0</v>
          </cell>
          <cell r="U381">
            <v>11.504879854763841</v>
          </cell>
          <cell r="V381">
            <v>0</v>
          </cell>
          <cell r="W381">
            <v>0</v>
          </cell>
        </row>
        <row r="382">
          <cell r="J382">
            <v>10.193124049214475</v>
          </cell>
          <cell r="K382">
            <v>9.9961291117184459</v>
          </cell>
          <cell r="L382">
            <v>9.5396492149137924</v>
          </cell>
          <cell r="M382">
            <v>0</v>
          </cell>
          <cell r="N382">
            <v>13.419308838424856</v>
          </cell>
          <cell r="O382">
            <v>0</v>
          </cell>
          <cell r="P382">
            <v>0</v>
          </cell>
          <cell r="Q382">
            <v>12.91968129620734</v>
          </cell>
          <cell r="R382">
            <v>15</v>
          </cell>
          <cell r="S382">
            <v>12.331876457208111</v>
          </cell>
          <cell r="T382">
            <v>0</v>
          </cell>
          <cell r="U382">
            <v>15.657442119113412</v>
          </cell>
          <cell r="V382">
            <v>0</v>
          </cell>
          <cell r="W382">
            <v>0</v>
          </cell>
        </row>
        <row r="383">
          <cell r="J383">
            <v>10.619080216252117</v>
          </cell>
          <cell r="K383">
            <v>11.795280605482189</v>
          </cell>
          <cell r="L383">
            <v>9.6325159291013094</v>
          </cell>
          <cell r="M383">
            <v>6.3102579593226178</v>
          </cell>
          <cell r="N383">
            <v>8.4824920560813464</v>
          </cell>
          <cell r="O383">
            <v>0</v>
          </cell>
          <cell r="P383">
            <v>0</v>
          </cell>
          <cell r="Q383">
            <v>9.6243173141056406</v>
          </cell>
          <cell r="R383">
            <v>12.608364213583108</v>
          </cell>
          <cell r="S383">
            <v>10.219357316866505</v>
          </cell>
          <cell r="T383">
            <v>6.311840517120638</v>
          </cell>
          <cell r="U383">
            <v>6.6010487854433766</v>
          </cell>
          <cell r="V383">
            <v>0</v>
          </cell>
          <cell r="W383">
            <v>0</v>
          </cell>
        </row>
        <row r="384">
          <cell r="J384">
            <v>12</v>
          </cell>
          <cell r="K384">
            <v>0</v>
          </cell>
          <cell r="L384">
            <v>0</v>
          </cell>
          <cell r="M384">
            <v>0</v>
          </cell>
          <cell r="N384">
            <v>12</v>
          </cell>
          <cell r="O384">
            <v>0</v>
          </cell>
          <cell r="P384">
            <v>0</v>
          </cell>
          <cell r="Q384">
            <v>13.901179205408779</v>
          </cell>
          <cell r="R384">
            <v>0</v>
          </cell>
          <cell r="S384">
            <v>15.196566025322428</v>
          </cell>
          <cell r="T384">
            <v>0</v>
          </cell>
          <cell r="U384">
            <v>6</v>
          </cell>
          <cell r="V384">
            <v>0</v>
          </cell>
          <cell r="W384">
            <v>0</v>
          </cell>
        </row>
        <row r="387">
          <cell r="J387">
            <v>12.875160740988688</v>
          </cell>
          <cell r="K387">
            <v>13.379632722992778</v>
          </cell>
          <cell r="L387">
            <v>12.530660144557894</v>
          </cell>
          <cell r="M387">
            <v>0</v>
          </cell>
          <cell r="N387">
            <v>12.385529767488315</v>
          </cell>
          <cell r="O387">
            <v>0</v>
          </cell>
          <cell r="P387">
            <v>0</v>
          </cell>
          <cell r="Q387">
            <v>13.290863606242661</v>
          </cell>
          <cell r="R387">
            <v>13.469167492484107</v>
          </cell>
          <cell r="S387">
            <v>13.054895990400494</v>
          </cell>
          <cell r="T387">
            <v>0</v>
          </cell>
          <cell r="U387">
            <v>13.067480943673409</v>
          </cell>
          <cell r="V387">
            <v>0</v>
          </cell>
          <cell r="W387">
            <v>0</v>
          </cell>
        </row>
        <row r="388">
          <cell r="J388">
            <v>11.04785567014174</v>
          </cell>
          <cell r="K388">
            <v>12.174451551489652</v>
          </cell>
          <cell r="L388">
            <v>11.554052074718557</v>
          </cell>
          <cell r="M388">
            <v>0</v>
          </cell>
          <cell r="N388">
            <v>9.673108770290197</v>
          </cell>
          <cell r="O388">
            <v>0</v>
          </cell>
          <cell r="P388">
            <v>0</v>
          </cell>
          <cell r="Q388">
            <v>12.216325617182665</v>
          </cell>
          <cell r="R388">
            <v>14.206044533941224</v>
          </cell>
          <cell r="S388">
            <v>13.700716480982509</v>
          </cell>
          <cell r="T388">
            <v>0</v>
          </cell>
          <cell r="U388">
            <v>10.045165193054466</v>
          </cell>
          <cell r="V388">
            <v>0</v>
          </cell>
          <cell r="W388">
            <v>0</v>
          </cell>
        </row>
        <row r="389">
          <cell r="J389">
            <v>11.127455775314234</v>
          </cell>
          <cell r="K389">
            <v>11.119947568457706</v>
          </cell>
          <cell r="L389">
            <v>11.398584134268926</v>
          </cell>
          <cell r="M389">
            <v>0</v>
          </cell>
          <cell r="N389">
            <v>7.7925719883501205</v>
          </cell>
          <cell r="O389">
            <v>0</v>
          </cell>
          <cell r="P389">
            <v>0</v>
          </cell>
          <cell r="Q389">
            <v>12.291387101260909</v>
          </cell>
          <cell r="R389">
            <v>12.553124735553615</v>
          </cell>
          <cell r="S389">
            <v>12.171088119616947</v>
          </cell>
          <cell r="T389">
            <v>0</v>
          </cell>
          <cell r="U389">
            <v>14.484292753688976</v>
          </cell>
          <cell r="V389">
            <v>0</v>
          </cell>
          <cell r="W389">
            <v>0</v>
          </cell>
        </row>
        <row r="390">
          <cell r="J390">
            <v>7.6438899847174522</v>
          </cell>
          <cell r="K390">
            <v>0</v>
          </cell>
          <cell r="L390">
            <v>8.7645707363486025</v>
          </cell>
          <cell r="M390">
            <v>0</v>
          </cell>
          <cell r="N390">
            <v>6.8723511565453332</v>
          </cell>
          <cell r="O390">
            <v>0</v>
          </cell>
          <cell r="P390">
            <v>0</v>
          </cell>
          <cell r="Q390">
            <v>7.2173328336795404</v>
          </cell>
          <cell r="R390">
            <v>14.333333333333334</v>
          </cell>
          <cell r="S390">
            <v>9.9818989702568643</v>
          </cell>
          <cell r="T390">
            <v>0</v>
          </cell>
          <cell r="U390">
            <v>6.4891426767060478</v>
          </cell>
          <cell r="V390">
            <v>0</v>
          </cell>
          <cell r="W390">
            <v>0</v>
          </cell>
        </row>
        <row r="391">
          <cell r="J391">
            <v>4.8025965586442982</v>
          </cell>
          <cell r="K391">
            <v>0</v>
          </cell>
          <cell r="L391">
            <v>5.2682517660371326</v>
          </cell>
          <cell r="M391">
            <v>0</v>
          </cell>
          <cell r="N391">
            <v>4.5615330246530545</v>
          </cell>
          <cell r="O391">
            <v>0</v>
          </cell>
          <cell r="P391">
            <v>0</v>
          </cell>
          <cell r="Q391">
            <v>4.5824627237588453</v>
          </cell>
          <cell r="R391">
            <v>0</v>
          </cell>
          <cell r="S391">
            <v>5.1385196075308457</v>
          </cell>
          <cell r="T391">
            <v>0</v>
          </cell>
          <cell r="U391">
            <v>4.4454700530913165</v>
          </cell>
          <cell r="V391">
            <v>0</v>
          </cell>
          <cell r="W391">
            <v>0</v>
          </cell>
        </row>
        <row r="392">
          <cell r="J392">
            <v>7.0263955852463322</v>
          </cell>
          <cell r="K392">
            <v>8.1093364340186476</v>
          </cell>
          <cell r="L392">
            <v>6.6028803213512637</v>
          </cell>
          <cell r="M392">
            <v>0</v>
          </cell>
          <cell r="N392">
            <v>7.3546630951571696</v>
          </cell>
          <cell r="O392">
            <v>0</v>
          </cell>
          <cell r="P392">
            <v>0</v>
          </cell>
          <cell r="Q392">
            <v>8.0242561589507932</v>
          </cell>
          <cell r="R392">
            <v>0</v>
          </cell>
          <cell r="S392">
            <v>6.8365410358095655</v>
          </cell>
          <cell r="T392">
            <v>0</v>
          </cell>
          <cell r="U392">
            <v>12</v>
          </cell>
          <cell r="V392">
            <v>0</v>
          </cell>
          <cell r="W392">
            <v>0</v>
          </cell>
        </row>
        <row r="393">
          <cell r="J393">
            <v>6.8317476363876928</v>
          </cell>
          <cell r="K393">
            <v>8.4050322568813787</v>
          </cell>
          <cell r="L393">
            <v>6.8764809121365484</v>
          </cell>
          <cell r="M393">
            <v>0</v>
          </cell>
          <cell r="N393">
            <v>6.6807836448892974</v>
          </cell>
          <cell r="O393">
            <v>0</v>
          </cell>
          <cell r="P393">
            <v>0</v>
          </cell>
          <cell r="Q393">
            <v>7.4811783096967455</v>
          </cell>
          <cell r="R393">
            <v>13</v>
          </cell>
          <cell r="S393">
            <v>7.8067251762515175</v>
          </cell>
          <cell r="T393">
            <v>0</v>
          </cell>
          <cell r="U393">
            <v>7.0183820478772407</v>
          </cell>
          <cell r="V393">
            <v>0</v>
          </cell>
          <cell r="W393">
            <v>0</v>
          </cell>
        </row>
        <row r="394">
          <cell r="J394">
            <v>6.2377354212306422</v>
          </cell>
          <cell r="K394">
            <v>0</v>
          </cell>
          <cell r="L394">
            <v>6.6816824194216213</v>
          </cell>
          <cell r="M394">
            <v>0</v>
          </cell>
          <cell r="N394">
            <v>5.4516804818880944</v>
          </cell>
          <cell r="O394">
            <v>0</v>
          </cell>
          <cell r="P394">
            <v>0</v>
          </cell>
          <cell r="Q394">
            <v>5.6516367402210781</v>
          </cell>
          <cell r="R394">
            <v>0</v>
          </cell>
          <cell r="S394">
            <v>6.9631171217078149</v>
          </cell>
          <cell r="T394">
            <v>0</v>
          </cell>
          <cell r="U394">
            <v>5.3649694570178079</v>
          </cell>
          <cell r="V394">
            <v>0</v>
          </cell>
          <cell r="W394">
            <v>0</v>
          </cell>
        </row>
        <row r="395">
          <cell r="J395">
            <v>7.1499156186752826</v>
          </cell>
          <cell r="K395">
            <v>9.9969893754870327</v>
          </cell>
          <cell r="L395">
            <v>7.4945957010232096</v>
          </cell>
          <cell r="M395">
            <v>0</v>
          </cell>
          <cell r="N395">
            <v>5.4527117158083271</v>
          </cell>
          <cell r="O395">
            <v>0</v>
          </cell>
          <cell r="P395">
            <v>0</v>
          </cell>
          <cell r="Q395">
            <v>7.1959829818159848</v>
          </cell>
          <cell r="R395">
            <v>3.0014184948048226</v>
          </cell>
          <cell r="S395">
            <v>7.8903367977929806</v>
          </cell>
          <cell r="T395">
            <v>0</v>
          </cell>
          <cell r="U395">
            <v>7.4465686382902847</v>
          </cell>
          <cell r="V395">
            <v>0</v>
          </cell>
          <cell r="W395">
            <v>0</v>
          </cell>
        </row>
        <row r="396">
          <cell r="J396">
            <v>7.2781487597798238</v>
          </cell>
          <cell r="K396">
            <v>8.6491077348513521</v>
          </cell>
          <cell r="L396">
            <v>6.9065607318049347</v>
          </cell>
          <cell r="M396">
            <v>6.3102579593226178</v>
          </cell>
          <cell r="N396">
            <v>7.3631919800368202</v>
          </cell>
          <cell r="O396">
            <v>0</v>
          </cell>
          <cell r="P396">
            <v>0</v>
          </cell>
          <cell r="Q396">
            <v>6.4590672843566157</v>
          </cell>
          <cell r="R396">
            <v>7.1134696919258946</v>
          </cell>
          <cell r="S396">
            <v>6.4450392858326238</v>
          </cell>
          <cell r="T396">
            <v>6.311840517120638</v>
          </cell>
          <cell r="U396">
            <v>6.4859229507665876</v>
          </cell>
          <cell r="V396">
            <v>0</v>
          </cell>
          <cell r="W396">
            <v>0</v>
          </cell>
        </row>
        <row r="397">
          <cell r="J397">
            <v>7.1051759627227407</v>
          </cell>
          <cell r="K397">
            <v>8.7479447726508006</v>
          </cell>
          <cell r="L397">
            <v>7.0613595616465092</v>
          </cell>
          <cell r="M397">
            <v>0</v>
          </cell>
          <cell r="N397">
            <v>7.0441806249684991</v>
          </cell>
          <cell r="O397">
            <v>0</v>
          </cell>
          <cell r="P397">
            <v>0</v>
          </cell>
          <cell r="Q397">
            <v>10.64087132829196</v>
          </cell>
          <cell r="R397">
            <v>0</v>
          </cell>
          <cell r="S397">
            <v>8.1341462594157186</v>
          </cell>
          <cell r="T397">
            <v>0</v>
          </cell>
          <cell r="U397">
            <v>13.660215186197409</v>
          </cell>
          <cell r="V397">
            <v>0</v>
          </cell>
          <cell r="W3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XLIII Encuesta Permanente de Hogares de Propósitos Múltiples, mayo 2012.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A1:L6"/>
  <sheetViews>
    <sheetView tabSelected="1" workbookViewId="0">
      <selection activeCell="A4" sqref="A4"/>
    </sheetView>
  </sheetViews>
  <sheetFormatPr baseColWidth="10" defaultRowHeight="11.25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1:AE54"/>
  <sheetViews>
    <sheetView topLeftCell="A28" workbookViewId="0">
      <selection sqref="A1:R1"/>
    </sheetView>
  </sheetViews>
  <sheetFormatPr baseColWidth="10" defaultRowHeight="11.25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  <col min="19" max="19" width="45" customWidth="1"/>
    <col min="20" max="20" width="13" style="25" customWidth="1"/>
    <col min="21" max="21" width="13" style="45" bestFit="1" customWidth="1"/>
    <col min="22" max="22" width="10.5" style="25" bestFit="1" customWidth="1"/>
    <col min="23" max="23" width="13" style="25" customWidth="1"/>
    <col min="24" max="24" width="8.83203125" style="45" customWidth="1"/>
    <col min="25" max="25" width="6.1640625" style="25" customWidth="1"/>
    <col min="26" max="26" width="10.6640625" style="25" customWidth="1"/>
    <col min="27" max="27" width="8.5" style="45" customWidth="1"/>
    <col min="28" max="28" width="5.6640625" style="25" customWidth="1"/>
    <col min="29" max="29" width="10.5" style="25" bestFit="1" customWidth="1"/>
    <col min="30" max="30" width="6.5" style="25" customWidth="1"/>
  </cols>
  <sheetData>
    <row r="1" spans="1:31">
      <c r="A1" s="334" t="s">
        <v>113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 t="s">
        <v>113</v>
      </c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</row>
    <row r="2" spans="1:31">
      <c r="A2" s="334" t="s">
        <v>116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 t="s">
        <v>116</v>
      </c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</row>
    <row r="3" spans="1:31" ht="23.25">
      <c r="A3" s="332" t="s">
        <v>110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25" t="s">
        <v>17</v>
      </c>
      <c r="T3" s="333" t="s">
        <v>110</v>
      </c>
      <c r="U3" s="333"/>
      <c r="V3" s="333"/>
      <c r="W3" s="333"/>
      <c r="X3" s="333"/>
      <c r="Y3" s="333"/>
      <c r="Z3" s="333"/>
      <c r="AA3" s="333"/>
      <c r="AB3" s="333"/>
      <c r="AC3" s="333"/>
      <c r="AD3" s="333"/>
    </row>
    <row r="4" spans="1:31" ht="13.5" customHeight="1">
      <c r="A4" s="322" t="s">
        <v>31</v>
      </c>
      <c r="B4" s="325" t="s">
        <v>20</v>
      </c>
      <c r="C4" s="326"/>
      <c r="D4" s="326"/>
      <c r="E4" s="329" t="s">
        <v>19</v>
      </c>
      <c r="F4" s="326"/>
      <c r="G4" s="326"/>
      <c r="H4" s="330" t="s">
        <v>32</v>
      </c>
      <c r="I4" s="330"/>
      <c r="J4" s="330"/>
      <c r="K4" s="330"/>
      <c r="L4" s="330"/>
      <c r="M4" s="330"/>
      <c r="N4" s="330"/>
      <c r="O4" s="330"/>
      <c r="P4" s="330"/>
      <c r="Q4" s="322" t="s">
        <v>21</v>
      </c>
      <c r="R4" s="322" t="s">
        <v>22</v>
      </c>
      <c r="S4" s="322" t="s">
        <v>31</v>
      </c>
      <c r="T4" s="331" t="s">
        <v>32</v>
      </c>
      <c r="U4" s="331"/>
      <c r="V4" s="331"/>
      <c r="W4" s="331"/>
      <c r="X4" s="331"/>
      <c r="Y4" s="331"/>
      <c r="Z4" s="331"/>
      <c r="AA4" s="331"/>
      <c r="AB4" s="331"/>
      <c r="AC4" s="319" t="s">
        <v>21</v>
      </c>
      <c r="AD4" s="319" t="s">
        <v>22</v>
      </c>
    </row>
    <row r="5" spans="1:31" ht="15.75" customHeight="1">
      <c r="A5" s="323"/>
      <c r="B5" s="327"/>
      <c r="C5" s="327"/>
      <c r="D5" s="327"/>
      <c r="E5" s="327"/>
      <c r="F5" s="327"/>
      <c r="G5" s="327"/>
      <c r="H5" s="325" t="s">
        <v>0</v>
      </c>
      <c r="I5" s="325"/>
      <c r="J5" s="325"/>
      <c r="K5" s="325" t="s">
        <v>23</v>
      </c>
      <c r="L5" s="325"/>
      <c r="M5" s="325"/>
      <c r="N5" s="325" t="s">
        <v>24</v>
      </c>
      <c r="O5" s="325"/>
      <c r="P5" s="325"/>
      <c r="Q5" s="323"/>
      <c r="R5" s="323"/>
      <c r="S5" s="323"/>
      <c r="T5" s="328" t="s">
        <v>0</v>
      </c>
      <c r="U5" s="328"/>
      <c r="V5" s="328"/>
      <c r="W5" s="328" t="s">
        <v>23</v>
      </c>
      <c r="X5" s="328"/>
      <c r="Y5" s="328"/>
      <c r="Z5" s="328" t="s">
        <v>24</v>
      </c>
      <c r="AA5" s="328"/>
      <c r="AB5" s="328"/>
      <c r="AC5" s="320"/>
      <c r="AD5" s="320"/>
    </row>
    <row r="6" spans="1:31">
      <c r="A6" s="324"/>
      <c r="B6" s="11" t="s">
        <v>4</v>
      </c>
      <c r="C6" s="23" t="s">
        <v>86</v>
      </c>
      <c r="D6" s="11" t="s">
        <v>25</v>
      </c>
      <c r="E6" s="11" t="s">
        <v>4</v>
      </c>
      <c r="F6" s="23" t="s">
        <v>86</v>
      </c>
      <c r="G6" s="11" t="s">
        <v>25</v>
      </c>
      <c r="H6" s="11" t="s">
        <v>4</v>
      </c>
      <c r="I6" s="23" t="s">
        <v>86</v>
      </c>
      <c r="J6" s="11" t="s">
        <v>25</v>
      </c>
      <c r="K6" s="11" t="s">
        <v>4</v>
      </c>
      <c r="L6" s="23" t="s">
        <v>86</v>
      </c>
      <c r="M6" s="11" t="s">
        <v>25</v>
      </c>
      <c r="N6" s="11" t="s">
        <v>4</v>
      </c>
      <c r="O6" s="23" t="s">
        <v>86</v>
      </c>
      <c r="P6" s="11" t="s">
        <v>25</v>
      </c>
      <c r="Q6" s="324"/>
      <c r="R6" s="324"/>
      <c r="S6" s="324"/>
      <c r="T6" s="79" t="s">
        <v>4</v>
      </c>
      <c r="U6" s="77" t="s">
        <v>86</v>
      </c>
      <c r="V6" s="79" t="s">
        <v>25</v>
      </c>
      <c r="W6" s="79" t="s">
        <v>4</v>
      </c>
      <c r="X6" s="77" t="s">
        <v>86</v>
      </c>
      <c r="Y6" s="79" t="s">
        <v>25</v>
      </c>
      <c r="Z6" s="79" t="s">
        <v>4</v>
      </c>
      <c r="AA6" s="77" t="s">
        <v>86</v>
      </c>
      <c r="AB6" s="79" t="s">
        <v>25</v>
      </c>
      <c r="AC6" s="321"/>
      <c r="AD6" s="321"/>
    </row>
    <row r="7" spans="1:31">
      <c r="A7" s="12"/>
      <c r="B7" s="1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 spans="1:31" ht="12" customHeight="1">
      <c r="A8" s="255" t="s">
        <v>72</v>
      </c>
      <c r="B8" s="82">
        <f>[1]MercLab!N48</f>
        <v>4049888.8083685292</v>
      </c>
      <c r="C8" s="81">
        <f>SUM(C11,C15)</f>
        <v>100.00000000002819</v>
      </c>
      <c r="D8" s="81">
        <f>[1]MercLab!O48</f>
        <v>6.1326074429279416</v>
      </c>
      <c r="E8" s="82">
        <f>[1]MercLab!P48</f>
        <v>3175964.973526625</v>
      </c>
      <c r="F8" s="81">
        <f>SUM(F11,F15)</f>
        <v>100.00000000001918</v>
      </c>
      <c r="G8" s="81">
        <f>[1]MercLab!Q48</f>
        <v>6.7233832418058626</v>
      </c>
      <c r="H8" s="82">
        <f>[1]MercLab!R48</f>
        <v>2196467.0924211736</v>
      </c>
      <c r="I8" s="81">
        <f>SUM(I11,I15)</f>
        <v>99.999999999993577</v>
      </c>
      <c r="J8" s="81">
        <f>[1]MercLab!S48</f>
        <v>6.814994533478858</v>
      </c>
      <c r="K8" s="82">
        <f>[1]MercLab!T48</f>
        <v>2133713.3382679261</v>
      </c>
      <c r="L8" s="81">
        <f>SUM(L11,L15)</f>
        <v>99.999999999991374</v>
      </c>
      <c r="M8" s="81">
        <f>[1]MercLab!U48</f>
        <v>6.7687998009817543</v>
      </c>
      <c r="N8" s="82">
        <f>[1]MercLab!V48</f>
        <v>62753.754153283604</v>
      </c>
      <c r="O8" s="81">
        <f>SUM(O11,O15)</f>
        <v>100.00000000000034</v>
      </c>
      <c r="P8" s="81">
        <f>[1]MercLab!W48</f>
        <v>8.2691517461043613</v>
      </c>
      <c r="Q8" s="81">
        <f>IF(ISNUMBER(N8/H8*100),N8/H8*100,0)</f>
        <v>2.8570313832523628</v>
      </c>
      <c r="R8" s="81">
        <f>[1]MercLab!X48</f>
        <v>3.4082919867410197</v>
      </c>
      <c r="S8" s="59" t="s">
        <v>72</v>
      </c>
      <c r="T8" s="24">
        <f>H8</f>
        <v>2196467.0924211736</v>
      </c>
      <c r="U8" s="58">
        <f t="shared" ref="U8:AD8" si="0">I8</f>
        <v>99.999999999993577</v>
      </c>
      <c r="V8" s="58">
        <f t="shared" si="0"/>
        <v>6.814994533478858</v>
      </c>
      <c r="W8" s="24">
        <f t="shared" si="0"/>
        <v>2133713.3382679261</v>
      </c>
      <c r="X8" s="58">
        <f t="shared" si="0"/>
        <v>99.999999999991374</v>
      </c>
      <c r="Y8" s="58">
        <f t="shared" si="0"/>
        <v>6.7687998009817543</v>
      </c>
      <c r="Z8" s="24">
        <f t="shared" si="0"/>
        <v>62753.754153283604</v>
      </c>
      <c r="AA8" s="58">
        <f t="shared" si="0"/>
        <v>100.00000000000034</v>
      </c>
      <c r="AB8" s="58">
        <f t="shared" si="0"/>
        <v>8.2691517461043613</v>
      </c>
      <c r="AC8" s="58">
        <f t="shared" si="0"/>
        <v>2.8570313832523628</v>
      </c>
      <c r="AD8" s="58">
        <f t="shared" si="0"/>
        <v>3.4082919867410197</v>
      </c>
      <c r="AE8" s="24"/>
    </row>
    <row r="9" spans="1:31" ht="12" customHeight="1">
      <c r="A9" s="254"/>
      <c r="B9" s="1"/>
      <c r="C9" s="81"/>
      <c r="D9" s="81"/>
      <c r="E9" s="1"/>
      <c r="F9" s="81"/>
      <c r="G9" s="81"/>
      <c r="H9" s="1"/>
      <c r="I9" s="81"/>
      <c r="J9" s="81"/>
      <c r="K9" s="1"/>
      <c r="L9" s="81"/>
      <c r="M9" s="81"/>
      <c r="N9" s="1"/>
      <c r="O9" s="81"/>
      <c r="P9" s="81"/>
      <c r="Q9" s="81"/>
      <c r="R9" s="81"/>
      <c r="T9" s="8"/>
      <c r="U9" s="91"/>
      <c r="V9" s="91"/>
      <c r="W9" s="8"/>
      <c r="X9" s="91"/>
      <c r="Y9" s="91"/>
      <c r="Z9" s="8"/>
      <c r="AA9" s="91"/>
      <c r="AB9" s="91"/>
      <c r="AC9" s="91"/>
      <c r="AD9" s="91"/>
      <c r="AE9" s="25"/>
    </row>
    <row r="10" spans="1:31">
      <c r="A10" s="255" t="s">
        <v>35</v>
      </c>
      <c r="B10" s="93"/>
      <c r="C10" s="81"/>
      <c r="D10" s="81"/>
      <c r="E10" s="93"/>
      <c r="F10" s="81"/>
      <c r="G10" s="81"/>
      <c r="H10" s="93"/>
      <c r="I10" s="81"/>
      <c r="J10" s="81"/>
      <c r="K10" s="93"/>
      <c r="L10" s="81"/>
      <c r="M10" s="81"/>
      <c r="N10" s="93"/>
      <c r="O10" s="81"/>
      <c r="P10" s="81"/>
      <c r="Q10" s="81"/>
      <c r="R10" s="81"/>
      <c r="S10" s="57" t="s">
        <v>18</v>
      </c>
      <c r="T10" s="24"/>
      <c r="U10" s="58"/>
      <c r="V10" s="58"/>
      <c r="W10" s="24"/>
      <c r="X10" s="58"/>
      <c r="Y10" s="58"/>
      <c r="Z10" s="24"/>
      <c r="AA10" s="58"/>
      <c r="AB10" s="58"/>
      <c r="AC10" s="81"/>
      <c r="AD10" s="58"/>
      <c r="AE10" s="78"/>
    </row>
    <row r="11" spans="1:31">
      <c r="A11" s="253" t="s">
        <v>68</v>
      </c>
      <c r="B11" s="85">
        <f>SUM(B12:B14)</f>
        <v>1780915.4827725147</v>
      </c>
      <c r="C11" s="83">
        <f>IF(ISNUMBER(B11/B$8*100),B11/B$8*100,0)</f>
        <v>43.97442910265837</v>
      </c>
      <c r="D11" s="83">
        <f>AVERAGE(D12:D14)</f>
        <v>7.7395016451381631</v>
      </c>
      <c r="E11" s="85">
        <f>SUM(E12:E14)</f>
        <v>1426692.1151048818</v>
      </c>
      <c r="F11" s="83">
        <f>IF(ISNUMBER(E11/E$8*100),E11/E$8*100,0)</f>
        <v>44.921531786311483</v>
      </c>
      <c r="G11" s="83">
        <f>AVERAGE(G12:G14)</f>
        <v>8.3768353862962215</v>
      </c>
      <c r="H11" s="85">
        <f>SUM(H12:H14)</f>
        <v>891717.19463599927</v>
      </c>
      <c r="I11" s="83">
        <f>IF(ISNUMBER(H11/H$8*100),H11/H$8*100,0)</f>
        <v>40.597794417810114</v>
      </c>
      <c r="J11" s="83">
        <f>AVERAGE(J12:J14)</f>
        <v>8.8147630383918312</v>
      </c>
      <c r="K11" s="85">
        <f>SUM(K12:K14)</f>
        <v>844754.66466165427</v>
      </c>
      <c r="L11" s="83">
        <f>IF(ISNUMBER(K11/K$8*100),K11/K$8*100,0)</f>
        <v>39.59082269914461</v>
      </c>
      <c r="M11" s="83">
        <f>AVERAGE(M12:M14)</f>
        <v>8.8130398928543681</v>
      </c>
      <c r="N11" s="85">
        <f>SUM(N12:N14)</f>
        <v>46962.529974342673</v>
      </c>
      <c r="O11" s="83">
        <f>IF(ISNUMBER(N11/N$8*100),N11/N$8*100,0)</f>
        <v>74.836207981487519</v>
      </c>
      <c r="P11" s="83">
        <f>AVERAGE(P12:P14)</f>
        <v>8.8876924987580725</v>
      </c>
      <c r="Q11" s="84">
        <f t="shared" ref="Q11:Q15" si="1">IF(ISNUMBER(N11/H11*100),N11/H11*100,0)</f>
        <v>5.2665273538336184</v>
      </c>
      <c r="R11" s="83">
        <f>AVERAGE(R12:R14)</f>
        <v>3.7998441586355365</v>
      </c>
      <c r="S11" s="97" t="s">
        <v>54</v>
      </c>
      <c r="T11" s="60">
        <f>[1]MercLab!R79</f>
        <v>1119415.589932211</v>
      </c>
      <c r="U11" s="32">
        <f>IF(ISNUMBER(T11/T$8*100),T11/T$8*100,0)</f>
        <v>50.964368817302663</v>
      </c>
      <c r="V11" s="32">
        <f>[1]MercLab!S79</f>
        <v>5.1707010550832671</v>
      </c>
      <c r="W11" s="60">
        <f>[1]MercLab!T79</f>
        <v>1112360.4285088652</v>
      </c>
      <c r="X11" s="32">
        <f>IF(ISNUMBER(W11/W$8*100),W11/W$8*100,0)</f>
        <v>52.132608844815145</v>
      </c>
      <c r="Y11" s="32">
        <f>[1]MercLab!U79</f>
        <v>5.162813519965141</v>
      </c>
      <c r="Z11" s="60">
        <f>[1]MercLab!V79</f>
        <v>7055.1614233438786</v>
      </c>
      <c r="AA11" s="32">
        <f>IF(ISNUMBER(Z11/Z$8*100),Z11/Z$8*100,0)</f>
        <v>11.242612523405048</v>
      </c>
      <c r="AB11" s="32">
        <f>[1]MercLab!W79</f>
        <v>6.44423419270864</v>
      </c>
      <c r="AC11" s="32">
        <f t="shared" ref="AC11:AC35" si="2">IF(ISNUMBER(Z11/T11*100),Z11/T11*100,0)</f>
        <v>0.63025399027818807</v>
      </c>
      <c r="AD11" s="32">
        <f>[1]MercLab!X79</f>
        <v>2.5842662501930622</v>
      </c>
      <c r="AE11" s="78"/>
    </row>
    <row r="12" spans="1:31">
      <c r="A12" s="252" t="s">
        <v>51</v>
      </c>
      <c r="B12" s="85">
        <f>[1]MercLab!N49</f>
        <v>483649.9063704107</v>
      </c>
      <c r="C12" s="83">
        <f>IF(ISNUMBER(B12/B$8*100),B12/B$8*100,0)</f>
        <v>11.942300869372408</v>
      </c>
      <c r="D12" s="83">
        <f>[1]MercLab!O49</f>
        <v>8.5357060585118631</v>
      </c>
      <c r="E12" s="85">
        <f>[1]MercLab!P49</f>
        <v>391389.95773181907</v>
      </c>
      <c r="F12" s="83">
        <f>IF(ISNUMBER(E12/E$8*100),E12/E$8*100,0)</f>
        <v>12.323497299065473</v>
      </c>
      <c r="G12" s="83">
        <f>[1]MercLab!Q49</f>
        <v>9.2306816744656714</v>
      </c>
      <c r="H12" s="85">
        <f>[1]MercLab!R49</f>
        <v>236845.01277574556</v>
      </c>
      <c r="I12" s="83">
        <f>IF(ISNUMBER(H12/H$8*100),H12/H$8*100,0)</f>
        <v>10.782998461163853</v>
      </c>
      <c r="J12" s="83">
        <f>[1]MercLab!S49</f>
        <v>9.7134235171696073</v>
      </c>
      <c r="K12" s="85">
        <f>[1]MercLab!T49</f>
        <v>221357.159827633</v>
      </c>
      <c r="L12" s="83">
        <f>IF(ISNUMBER(K12/K$8*100),K12/K$8*100,0)</f>
        <v>10.374268926271183</v>
      </c>
      <c r="M12" s="83">
        <f>[1]MercLab!U49</f>
        <v>9.7317777777777827</v>
      </c>
      <c r="N12" s="85">
        <f>[1]MercLab!V49</f>
        <v>15487.852948111851</v>
      </c>
      <c r="O12" s="83">
        <f>IF(ISNUMBER(N12/N$8*100),N12/N$8*100,0)</f>
        <v>24.680360812009596</v>
      </c>
      <c r="P12" s="83">
        <f>[1]MercLab!W49</f>
        <v>9.442622950819672</v>
      </c>
      <c r="Q12" s="84">
        <f t="shared" si="1"/>
        <v>6.5392354124747296</v>
      </c>
      <c r="R12" s="83">
        <f>[1]MercLab!X49</f>
        <v>4.1993370969121546</v>
      </c>
      <c r="S12" s="97" t="s">
        <v>73</v>
      </c>
      <c r="T12" s="60">
        <f>[1]MercLab!R80</f>
        <v>10069.388576700932</v>
      </c>
      <c r="U12" s="32">
        <f t="shared" ref="U12:U21" si="3">IF(ISNUMBER(T12/T$8*100),T12/T$8*100,0)</f>
        <v>0.45843566750646869</v>
      </c>
      <c r="V12" s="32">
        <f>[1]MercLab!S80</f>
        <v>5.6261619292144163</v>
      </c>
      <c r="W12" s="60">
        <f>[1]MercLab!T80</f>
        <v>10069.388576700932</v>
      </c>
      <c r="X12" s="32">
        <f t="shared" ref="X12:X21" si="4">IF(ISNUMBER(W12/W$8*100),W12/W$8*100,0)</f>
        <v>0.47191852795347433</v>
      </c>
      <c r="Y12" s="32">
        <f>[1]MercLab!U80</f>
        <v>5.6261619292144163</v>
      </c>
      <c r="Z12" s="60">
        <f>[1]MercLab!V80</f>
        <v>0</v>
      </c>
      <c r="AA12" s="32">
        <f t="shared" ref="AA12:AA21" si="5">IF(ISNUMBER(Z12/Z$8*100),Z12/Z$8*100,0)</f>
        <v>0</v>
      </c>
      <c r="AB12" s="32">
        <f>[1]MercLab!W80</f>
        <v>0</v>
      </c>
      <c r="AC12" s="32">
        <f t="shared" si="2"/>
        <v>0</v>
      </c>
      <c r="AD12" s="32">
        <f>[1]MercLab!X80</f>
        <v>0.46189376443418012</v>
      </c>
      <c r="AE12" s="78"/>
    </row>
    <row r="13" spans="1:31">
      <c r="A13" s="252" t="s">
        <v>52</v>
      </c>
      <c r="B13" s="85">
        <f>[1]MercLab!N50</f>
        <v>290582.84794201545</v>
      </c>
      <c r="C13" s="83">
        <f>IF(ISNUMBER(B13/B$8*100),B13/B$8*100,0)</f>
        <v>7.1750821242688581</v>
      </c>
      <c r="D13" s="83">
        <f>[1]MercLab!O50</f>
        <v>7.7574257425742603</v>
      </c>
      <c r="E13" s="85">
        <f>[1]MercLab!P50</f>
        <v>233292.09106534973</v>
      </c>
      <c r="F13" s="83">
        <f>IF(ISNUMBER(E13/E$8*100),E13/E$8*100,0)</f>
        <v>7.3455498725573083</v>
      </c>
      <c r="G13" s="83">
        <f>[1]MercLab!Q50</f>
        <v>8.3790697674418624</v>
      </c>
      <c r="H13" s="85">
        <f>[1]MercLab!R50</f>
        <v>158624.85837924489</v>
      </c>
      <c r="I13" s="83">
        <f>IF(ISNUMBER(H13/H$8*100),H13/H$8*100,0)</f>
        <v>7.2218181153987677</v>
      </c>
      <c r="J13" s="83">
        <f>[1]MercLab!S50</f>
        <v>8.8265306122449001</v>
      </c>
      <c r="K13" s="85">
        <f>[1]MercLab!T50</f>
        <v>149678.55400210791</v>
      </c>
      <c r="L13" s="83">
        <f>IF(ISNUMBER(K13/K$8*100),K13/K$8*100,0)</f>
        <v>7.014932667741193</v>
      </c>
      <c r="M13" s="83">
        <f>[1]MercLab!U50</f>
        <v>8.8281250000000178</v>
      </c>
      <c r="N13" s="85">
        <f>[1]MercLab!V50</f>
        <v>8946.3043771374032</v>
      </c>
      <c r="O13" s="83">
        <f>IF(ISNUMBER(N13/N$8*100),N13/N$8*100,0)</f>
        <v>14.256205860266109</v>
      </c>
      <c r="P13" s="83">
        <f>[1]MercLab!W50</f>
        <v>8.7999999999999989</v>
      </c>
      <c r="Q13" s="84">
        <f t="shared" si="1"/>
        <v>5.6399132321040879</v>
      </c>
      <c r="R13" s="83">
        <f>[1]MercLab!X50</f>
        <v>3.8916077080049356</v>
      </c>
      <c r="S13" s="97" t="s">
        <v>55</v>
      </c>
      <c r="T13" s="60">
        <f>[1]MercLab!R81</f>
        <v>217139.92201179932</v>
      </c>
      <c r="U13" s="32">
        <f t="shared" si="3"/>
        <v>9.8858718512575212</v>
      </c>
      <c r="V13" s="32">
        <f>[1]MercLab!S81</f>
        <v>7.7299489149111835</v>
      </c>
      <c r="W13" s="60">
        <f>[1]MercLab!T81</f>
        <v>208690.10158294172</v>
      </c>
      <c r="X13" s="32">
        <f t="shared" si="4"/>
        <v>9.7806063185764707</v>
      </c>
      <c r="Y13" s="32">
        <f>[1]MercLab!U81</f>
        <v>7.6925034570677395</v>
      </c>
      <c r="Z13" s="60">
        <f>[1]MercLab!V81</f>
        <v>8449.8204288575325</v>
      </c>
      <c r="AA13" s="32">
        <f t="shared" si="5"/>
        <v>13.465043713907265</v>
      </c>
      <c r="AB13" s="32">
        <f>[1]MercLab!W81</f>
        <v>8.6367648107951158</v>
      </c>
      <c r="AC13" s="32">
        <f t="shared" si="2"/>
        <v>3.8914172716698183</v>
      </c>
      <c r="AD13" s="32">
        <f>[1]MercLab!X81</f>
        <v>4.1633290827989287</v>
      </c>
      <c r="AE13" s="78"/>
    </row>
    <row r="14" spans="1:31">
      <c r="A14" s="252" t="s">
        <v>92</v>
      </c>
      <c r="B14" s="85">
        <f>[1]MercLab!N51</f>
        <v>1006682.7284600885</v>
      </c>
      <c r="C14" s="83">
        <f>IF(ISNUMBER(B14/B$8*100),B14/B$8*100,0)</f>
        <v>24.857046109017102</v>
      </c>
      <c r="D14" s="83">
        <f>[1]MercLab!O51</f>
        <v>6.9253731343283675</v>
      </c>
      <c r="E14" s="85">
        <f>[1]MercLab!P51</f>
        <v>802010.06630771304</v>
      </c>
      <c r="F14" s="83">
        <f>IF(ISNUMBER(E14/E$8*100),E14/E$8*100,0)</f>
        <v>25.252484614688704</v>
      </c>
      <c r="G14" s="83">
        <f>[1]MercLab!Q51</f>
        <v>7.5207547169811306</v>
      </c>
      <c r="H14" s="85">
        <f>[1]MercLab!R51</f>
        <v>496247.32348100882</v>
      </c>
      <c r="I14" s="83">
        <f>IF(ISNUMBER(H14/H$8*100),H14/H$8*100,0)</f>
        <v>22.592977841247492</v>
      </c>
      <c r="J14" s="83">
        <f>[1]MercLab!S51</f>
        <v>7.9043349857609879</v>
      </c>
      <c r="K14" s="85">
        <f>[1]MercLab!T51</f>
        <v>473718.95083191345</v>
      </c>
      <c r="L14" s="83">
        <f>IF(ISNUMBER(K14/K$8*100),K14/K$8*100,0)</f>
        <v>22.201621105132237</v>
      </c>
      <c r="M14" s="83">
        <f>[1]MercLab!U51</f>
        <v>7.8792169007853019</v>
      </c>
      <c r="N14" s="85">
        <f>[1]MercLab!V51</f>
        <v>22528.372649093417</v>
      </c>
      <c r="O14" s="83">
        <f>IF(ISNUMBER(N14/N$8*100),N14/N$8*100,0)</f>
        <v>35.899641309211802</v>
      </c>
      <c r="P14" s="83">
        <f>[1]MercLab!W51</f>
        <v>8.420454545454545</v>
      </c>
      <c r="Q14" s="84">
        <f t="shared" si="1"/>
        <v>4.5397469332558664</v>
      </c>
      <c r="R14" s="83">
        <f>[1]MercLab!X51</f>
        <v>3.3085876709895197</v>
      </c>
      <c r="S14" s="97" t="s">
        <v>56</v>
      </c>
      <c r="T14" s="60">
        <f>[1]MercLab!R82</f>
        <v>11275.088246705083</v>
      </c>
      <c r="U14" s="32">
        <f t="shared" si="3"/>
        <v>0.51332834831030916</v>
      </c>
      <c r="V14" s="32">
        <f>[1]MercLab!S82</f>
        <v>10.419654592560097</v>
      </c>
      <c r="W14" s="60">
        <f>[1]MercLab!T82</f>
        <v>11036.813585964901</v>
      </c>
      <c r="X14" s="32">
        <f t="shared" si="4"/>
        <v>0.51725849897550902</v>
      </c>
      <c r="Y14" s="32">
        <f>[1]MercLab!U82</f>
        <v>10.32076914527679</v>
      </c>
      <c r="Z14" s="60">
        <f>[1]MercLab!V82</f>
        <v>238.2746607401825</v>
      </c>
      <c r="AA14" s="32">
        <f t="shared" si="5"/>
        <v>0.37969785864630173</v>
      </c>
      <c r="AB14" s="32">
        <f>[1]MercLab!W82</f>
        <v>15</v>
      </c>
      <c r="AC14" s="32">
        <f t="shared" si="2"/>
        <v>2.1132842202792821</v>
      </c>
      <c r="AD14" s="32">
        <f>[1]MercLab!X82</f>
        <v>3.492735054023524</v>
      </c>
      <c r="AE14" s="78"/>
    </row>
    <row r="15" spans="1:31">
      <c r="A15" s="253" t="s">
        <v>53</v>
      </c>
      <c r="B15" s="85">
        <f>[1]MercLab!N52</f>
        <v>2268973.3255971563</v>
      </c>
      <c r="C15" s="83">
        <f>IF(ISNUMBER(B15/B$8*100),B15/B$8*100,0)</f>
        <v>56.025570897369825</v>
      </c>
      <c r="D15" s="83">
        <f>[1]MercLab!O52</f>
        <v>4.9120719380683333</v>
      </c>
      <c r="E15" s="85">
        <f>[1]MercLab!P52</f>
        <v>1749272.8584223527</v>
      </c>
      <c r="F15" s="83">
        <f>IF(ISNUMBER(E15/E$8*100),E15/E$8*100,0)</f>
        <v>55.078468213707708</v>
      </c>
      <c r="G15" s="83">
        <f>[1]MercLab!Q52</f>
        <v>5.4291477753016197</v>
      </c>
      <c r="H15" s="85">
        <f>[1]MercLab!R52</f>
        <v>1304749.8977850333</v>
      </c>
      <c r="I15" s="83">
        <f>IF(ISNUMBER(H15/H$8*100),H15/H$8*100,0)</f>
        <v>59.402205582183463</v>
      </c>
      <c r="J15" s="83">
        <f>[1]MercLab!S52</f>
        <v>5.4563487909557384</v>
      </c>
      <c r="K15" s="85">
        <f>[1]MercLab!T52</f>
        <v>1288958.6736060877</v>
      </c>
      <c r="L15" s="83">
        <f>IF(ISNUMBER(K15/K$8*100),K15/K$8*100,0)</f>
        <v>60.409177300846764</v>
      </c>
      <c r="M15" s="83">
        <f>[1]MercLab!U52</f>
        <v>5.4408893133821437</v>
      </c>
      <c r="N15" s="85">
        <f>[1]MercLab!V52</f>
        <v>15791.224178941138</v>
      </c>
      <c r="O15" s="83">
        <f>IF(ISNUMBER(N15/N$8*100),N15/N$8*100,0)</f>
        <v>25.163792018512822</v>
      </c>
      <c r="P15" s="83">
        <f>[1]MercLab!W52</f>
        <v>6.5769230769230775</v>
      </c>
      <c r="Q15" s="84">
        <f t="shared" si="1"/>
        <v>1.2102874432677557</v>
      </c>
      <c r="R15" s="83">
        <f>[1]MercLab!X52</f>
        <v>2.6755601474818684</v>
      </c>
      <c r="S15" s="97" t="s">
        <v>74</v>
      </c>
      <c r="T15" s="60">
        <f>[1]MercLab!R83</f>
        <v>183514.30928381384</v>
      </c>
      <c r="U15" s="32">
        <f t="shared" si="3"/>
        <v>8.3549764946182439</v>
      </c>
      <c r="V15" s="32">
        <f>[1]MercLab!S83</f>
        <v>6.5905638130222339</v>
      </c>
      <c r="W15" s="60">
        <f>[1]MercLab!T83</f>
        <v>170101.96642190611</v>
      </c>
      <c r="X15" s="32">
        <f t="shared" si="4"/>
        <v>7.9721096255595851</v>
      </c>
      <c r="Y15" s="32">
        <f>[1]MercLab!U83</f>
        <v>6.6371018574205243</v>
      </c>
      <c r="Z15" s="60">
        <f>[1]MercLab!V83</f>
        <v>13412.342861907875</v>
      </c>
      <c r="AA15" s="32">
        <f t="shared" si="5"/>
        <v>21.372972888835644</v>
      </c>
      <c r="AB15" s="32">
        <f>[1]MercLab!W83</f>
        <v>5.9943523017543567</v>
      </c>
      <c r="AC15" s="32">
        <f t="shared" si="2"/>
        <v>7.3086087478688277</v>
      </c>
      <c r="AD15" s="32">
        <f>[1]MercLab!X83</f>
        <v>2.5224263321344726</v>
      </c>
      <c r="AE15" s="78"/>
    </row>
    <row r="16" spans="1:31">
      <c r="A16" s="54"/>
      <c r="B16" s="95"/>
      <c r="C16" s="83"/>
      <c r="D16" s="83"/>
      <c r="E16" s="95"/>
      <c r="F16" s="83"/>
      <c r="G16" s="83"/>
      <c r="H16" s="95"/>
      <c r="I16" s="83"/>
      <c r="J16" s="83"/>
      <c r="K16" s="95"/>
      <c r="L16" s="83"/>
      <c r="M16" s="83"/>
      <c r="N16" s="95"/>
      <c r="O16" s="83"/>
      <c r="P16" s="83"/>
      <c r="Q16" s="83"/>
      <c r="R16" s="83"/>
      <c r="S16" s="97" t="s">
        <v>81</v>
      </c>
      <c r="T16" s="60">
        <f>[1]MercLab!R84</f>
        <v>316653.25456737226</v>
      </c>
      <c r="U16" s="32">
        <f t="shared" si="3"/>
        <v>14.416480704854278</v>
      </c>
      <c r="V16" s="32">
        <f>[1]MercLab!S84</f>
        <v>7.9320519058108312</v>
      </c>
      <c r="W16" s="60">
        <f>[1]MercLab!T84</f>
        <v>306393.39131760871</v>
      </c>
      <c r="X16" s="32">
        <f t="shared" si="4"/>
        <v>14.359632375280935</v>
      </c>
      <c r="Y16" s="32">
        <f>[1]MercLab!U84</f>
        <v>7.9103823129544244</v>
      </c>
      <c r="Z16" s="60">
        <f>[1]MercLab!V84</f>
        <v>10259.863249762489</v>
      </c>
      <c r="AA16" s="32">
        <f t="shared" si="5"/>
        <v>16.349401542896601</v>
      </c>
      <c r="AB16" s="32">
        <f>[1]MercLab!W84</f>
        <v>8.5674146031375429</v>
      </c>
      <c r="AC16" s="32">
        <f t="shared" si="2"/>
        <v>3.2400940466505026</v>
      </c>
      <c r="AD16" s="32">
        <f>[1]MercLab!X84</f>
        <v>3.2407279784450718</v>
      </c>
      <c r="AE16" s="78"/>
    </row>
    <row r="17" spans="1:31">
      <c r="A17" s="255" t="s">
        <v>112</v>
      </c>
      <c r="B17" s="93"/>
      <c r="C17" s="81"/>
      <c r="D17" s="81"/>
      <c r="E17" s="93"/>
      <c r="F17" s="81"/>
      <c r="G17" s="81"/>
      <c r="H17" s="93"/>
      <c r="I17" s="81"/>
      <c r="J17" s="81"/>
      <c r="K17" s="93"/>
      <c r="L17" s="81"/>
      <c r="M17" s="81"/>
      <c r="N17" s="93"/>
      <c r="O17" s="81"/>
      <c r="P17" s="81"/>
      <c r="Q17" s="81"/>
      <c r="R17" s="81"/>
      <c r="S17" s="97" t="s">
        <v>58</v>
      </c>
      <c r="T17" s="60">
        <f>[1]MercLab!R85</f>
        <v>99365.820416985211</v>
      </c>
      <c r="U17" s="32">
        <f t="shared" si="3"/>
        <v>4.5238929715743614</v>
      </c>
      <c r="V17" s="32">
        <f>[1]MercLab!S85</f>
        <v>8.0408982241278526</v>
      </c>
      <c r="W17" s="60">
        <f>[1]MercLab!T85</f>
        <v>95986.162266601823</v>
      </c>
      <c r="X17" s="32">
        <f t="shared" si="4"/>
        <v>4.4985500416152453</v>
      </c>
      <c r="Y17" s="32">
        <f>[1]MercLab!U85</f>
        <v>8.0535759859303262</v>
      </c>
      <c r="Z17" s="60">
        <f>[1]MercLab!V85</f>
        <v>3379.6581503834268</v>
      </c>
      <c r="AA17" s="32">
        <f t="shared" si="5"/>
        <v>5.3855871987008213</v>
      </c>
      <c r="AB17" s="32">
        <f>[1]MercLab!W85</f>
        <v>7.6753316002259986</v>
      </c>
      <c r="AC17" s="32">
        <f t="shared" si="2"/>
        <v>3.4012280442115896</v>
      </c>
      <c r="AD17" s="32">
        <f>[1]MercLab!X85</f>
        <v>2.2344250643706087</v>
      </c>
      <c r="AE17" s="78"/>
    </row>
    <row r="18" spans="1:31">
      <c r="A18" s="252" t="s">
        <v>37</v>
      </c>
      <c r="B18" s="85">
        <f>[1]MercLab!N54</f>
        <v>901575.4751056243</v>
      </c>
      <c r="C18" s="83">
        <f>IF(ISNUMBER(B18/B$8*100),B18/B$8*100,0)</f>
        <v>22.261734031873779</v>
      </c>
      <c r="D18" s="83">
        <f>[1]MercLab!O54</f>
        <v>0</v>
      </c>
      <c r="E18" s="85">
        <f>[1]MercLab!P54</f>
        <v>365402.95996955287</v>
      </c>
      <c r="F18" s="83">
        <f>IF(ISNUMBER(E18/E$8*100),E18/E$8*100,0)</f>
        <v>11.505257866991069</v>
      </c>
      <c r="G18" s="83">
        <f>[1]MercLab!Q54</f>
        <v>0</v>
      </c>
      <c r="H18" s="85">
        <f>[1]MercLab!R54</f>
        <v>277233.16883567377</v>
      </c>
      <c r="I18" s="83">
        <f>IF(ISNUMBER(H18/H$8*100),H18/H$8*100,0)</f>
        <v>12.62177656984966</v>
      </c>
      <c r="J18" s="83">
        <f>[1]MercLab!S54</f>
        <v>0</v>
      </c>
      <c r="K18" s="85">
        <f>[1]MercLab!T54</f>
        <v>273609.7192845121</v>
      </c>
      <c r="L18" s="83">
        <f>IF(ISNUMBER(K18/K$8*100),K18/K$8*100,0)</f>
        <v>12.8231714343886</v>
      </c>
      <c r="M18" s="83">
        <f>[1]MercLab!U54</f>
        <v>0</v>
      </c>
      <c r="N18" s="85">
        <f>[1]MercLab!V54</f>
        <v>3623.4495511614218</v>
      </c>
      <c r="O18" s="83">
        <f>IF(ISNUMBER(N18/N$8*100),N18/N$8*100,0)</f>
        <v>5.774076148991357</v>
      </c>
      <c r="P18" s="83">
        <f>[1]MercLab!W54</f>
        <v>0</v>
      </c>
      <c r="Q18" s="84">
        <f t="shared" ref="Q18:Q22" si="6">IF(ISNUMBER(N18/H18*100),N18/H18*100,0)</f>
        <v>1.3070043409232799</v>
      </c>
      <c r="R18" s="83">
        <f>[1]MercLab!X54</f>
        <v>2.6967293559083085</v>
      </c>
      <c r="S18" s="97" t="s">
        <v>57</v>
      </c>
      <c r="T18" s="60">
        <f>[1]MercLab!R86</f>
        <v>65536.903867748042</v>
      </c>
      <c r="U18" s="32">
        <f t="shared" si="3"/>
        <v>2.9837416683309597</v>
      </c>
      <c r="V18" s="32">
        <f>[1]MercLab!S86</f>
        <v>10.337573594188056</v>
      </c>
      <c r="W18" s="60">
        <f>[1]MercLab!T86</f>
        <v>62396.909256184779</v>
      </c>
      <c r="X18" s="32">
        <f t="shared" si="4"/>
        <v>2.9243342175869049</v>
      </c>
      <c r="Y18" s="32">
        <f>[1]MercLab!U86</f>
        <v>10.323298341584769</v>
      </c>
      <c r="Z18" s="60">
        <f>[1]MercLab!V86</f>
        <v>3139.9946115632843</v>
      </c>
      <c r="AA18" s="32">
        <f t="shared" si="5"/>
        <v>5.0036761209432488</v>
      </c>
      <c r="AB18" s="32">
        <f>[1]MercLab!W86</f>
        <v>10.606170399931026</v>
      </c>
      <c r="AC18" s="32">
        <f t="shared" si="2"/>
        <v>4.7911854638414422</v>
      </c>
      <c r="AD18" s="32">
        <f>[1]MercLab!X86</f>
        <v>3.6396170175656688</v>
      </c>
      <c r="AE18" s="25"/>
    </row>
    <row r="19" spans="1:31">
      <c r="A19" s="252" t="s">
        <v>38</v>
      </c>
      <c r="B19" s="85">
        <f>[1]MercLab!N55</f>
        <v>2074854.6884869402</v>
      </c>
      <c r="C19" s="83">
        <f>IF(ISNUMBER(B19/B$8*100),B19/B$8*100,0)</f>
        <v>51.232386533663423</v>
      </c>
      <c r="D19" s="83">
        <f>[1]MercLab!O55</f>
        <v>3.9653782390457404</v>
      </c>
      <c r="E19" s="85">
        <f>[1]MercLab!P55</f>
        <v>1737103.3687804833</v>
      </c>
      <c r="F19" s="83">
        <f>IF(ISNUMBER(E19/E$8*100),E19/E$8*100,0)</f>
        <v>54.695293659098056</v>
      </c>
      <c r="G19" s="83">
        <f>[1]MercLab!Q55</f>
        <v>4.4973652512372819</v>
      </c>
      <c r="H19" s="85">
        <f>[1]MercLab!R55</f>
        <v>1265808.1948039585</v>
      </c>
      <c r="I19" s="83">
        <f>IF(ISNUMBER(H19/H$8*100),H19/H$8*100,0)</f>
        <v>57.629281092877818</v>
      </c>
      <c r="J19" s="83">
        <f>[1]MercLab!S55</f>
        <v>4.6471935517153566</v>
      </c>
      <c r="K19" s="85">
        <f>[1]MercLab!T55</f>
        <v>1239036.793557009</v>
      </c>
      <c r="L19" s="83">
        <f>IF(ISNUMBER(K19/K$8*100),K19/K$8*100,0)</f>
        <v>58.069505932920471</v>
      </c>
      <c r="M19" s="83">
        <f>[1]MercLab!U55</f>
        <v>4.6397016842787506</v>
      </c>
      <c r="N19" s="85">
        <f>[1]MercLab!V55</f>
        <v>26771.401246941219</v>
      </c>
      <c r="O19" s="83">
        <f>IF(ISNUMBER(N19/N$8*100),N19/N$8*100,0)</f>
        <v>42.661035356623998</v>
      </c>
      <c r="P19" s="83">
        <f>[1]MercLab!W55</f>
        <v>4.9939329442790257</v>
      </c>
      <c r="Q19" s="84">
        <f t="shared" si="6"/>
        <v>2.1149650758176226</v>
      </c>
      <c r="R19" s="83">
        <f>[1]MercLab!X55</f>
        <v>2.674368598360183</v>
      </c>
      <c r="S19" s="97" t="s">
        <v>59</v>
      </c>
      <c r="T19" s="60">
        <f>[1]MercLab!R87</f>
        <v>159995.89296241204</v>
      </c>
      <c r="U19" s="32">
        <f t="shared" si="3"/>
        <v>7.2842381073894433</v>
      </c>
      <c r="V19" s="32">
        <f>[1]MercLab!S87</f>
        <v>10.55033918612919</v>
      </c>
      <c r="W19" s="60">
        <f>[1]MercLab!T87</f>
        <v>156153.97249725991</v>
      </c>
      <c r="X19" s="32">
        <f t="shared" si="4"/>
        <v>7.3184138514136228</v>
      </c>
      <c r="Y19" s="32">
        <f>[1]MercLab!U87</f>
        <v>10.586052539081383</v>
      </c>
      <c r="Z19" s="60">
        <f>[1]MercLab!V87</f>
        <v>3841.9204651521222</v>
      </c>
      <c r="AA19" s="32">
        <f t="shared" si="5"/>
        <v>6.1222161398786898</v>
      </c>
      <c r="AB19" s="32">
        <f>[1]MercLab!W87</f>
        <v>9.0565691001359703</v>
      </c>
      <c r="AC19" s="32">
        <f t="shared" si="2"/>
        <v>2.4012619286763242</v>
      </c>
      <c r="AD19" s="32">
        <f>[1]MercLab!X87</f>
        <v>4.3970603086878643</v>
      </c>
      <c r="AE19" s="25"/>
    </row>
    <row r="20" spans="1:31">
      <c r="A20" s="252" t="s">
        <v>39</v>
      </c>
      <c r="B20" s="85">
        <f>[1]MercLab!N56</f>
        <v>872871.9339153464</v>
      </c>
      <c r="C20" s="83">
        <f>IF(ISNUMBER(B20/B$8*100),B20/B$8*100,0)</f>
        <v>21.552985161263653</v>
      </c>
      <c r="D20" s="83">
        <f>[1]MercLab!O56</f>
        <v>9.3275602469507213</v>
      </c>
      <c r="E20" s="85">
        <f>[1]MercLab!P56</f>
        <v>872871.9339153464</v>
      </c>
      <c r="F20" s="83">
        <f>IF(ISNUMBER(E20/E$8*100),E20/E$8*100,0)</f>
        <v>27.483676337466033</v>
      </c>
      <c r="G20" s="83">
        <f>[1]MercLab!Q56</f>
        <v>9.3275602469507213</v>
      </c>
      <c r="H20" s="85">
        <f>[1]MercLab!R56</f>
        <v>512811.89720704383</v>
      </c>
      <c r="I20" s="83">
        <f>IF(ISNUMBER(H20/H$8*100),H20/H$8*100,0)</f>
        <v>23.347124069214686</v>
      </c>
      <c r="J20" s="83">
        <f>[1]MercLab!S56</f>
        <v>9.9390275926463474</v>
      </c>
      <c r="K20" s="85">
        <f>[1]MercLab!T56</f>
        <v>486261.86398097366</v>
      </c>
      <c r="L20" s="83">
        <f>IF(ISNUMBER(K20/K$8*100),K20/K$8*100,0)</f>
        <v>22.789465447861147</v>
      </c>
      <c r="M20" s="83">
        <f>[1]MercLab!U56</f>
        <v>9.9206438328412485</v>
      </c>
      <c r="N20" s="85">
        <f>[1]MercLab!V56</f>
        <v>26550.033226068172</v>
      </c>
      <c r="O20" s="83">
        <f>IF(ISNUMBER(N20/N$8*100),N20/N$8*100,0)</f>
        <v>42.308278738538121</v>
      </c>
      <c r="P20" s="83">
        <f>[1]MercLab!W56</f>
        <v>10.275724772408848</v>
      </c>
      <c r="Q20" s="84">
        <f t="shared" si="6"/>
        <v>5.1773434607638986</v>
      </c>
      <c r="R20" s="83">
        <f>[1]MercLab!X56</f>
        <v>4.1979981540798148</v>
      </c>
      <c r="S20" s="97" t="s">
        <v>60</v>
      </c>
      <c r="T20" s="60">
        <f>[1]MercLab!R88</f>
        <v>763.86779244854392</v>
      </c>
      <c r="U20" s="32">
        <f t="shared" si="3"/>
        <v>3.4777110710387645E-2</v>
      </c>
      <c r="V20" s="32">
        <f>[1]MercLab!S88</f>
        <v>13.871590841470645</v>
      </c>
      <c r="W20" s="60">
        <f>[1]MercLab!T88</f>
        <v>524.20425362840149</v>
      </c>
      <c r="X20" s="32">
        <f t="shared" si="4"/>
        <v>2.4567698210760224E-2</v>
      </c>
      <c r="Y20" s="32">
        <f>[1]MercLab!U88</f>
        <v>14.727272727272727</v>
      </c>
      <c r="Z20" s="60">
        <f>[1]MercLab!V88</f>
        <v>239.66353882014249</v>
      </c>
      <c r="AA20" s="32">
        <f t="shared" si="5"/>
        <v>0.38191107775757194</v>
      </c>
      <c r="AB20" s="32">
        <f>[1]MercLab!W88</f>
        <v>12</v>
      </c>
      <c r="AC20" s="32">
        <f t="shared" si="2"/>
        <v>31.375002479409659</v>
      </c>
      <c r="AD20" s="32">
        <f>[1]MercLab!X88</f>
        <v>2.9325475391518632</v>
      </c>
      <c r="AE20" s="25"/>
    </row>
    <row r="21" spans="1:31">
      <c r="A21" s="252" t="s">
        <v>40</v>
      </c>
      <c r="B21" s="85">
        <f>[1]MercLab!N57</f>
        <v>193289.4178435115</v>
      </c>
      <c r="C21" s="83">
        <f>IF(ISNUMBER(B21/B$8*100),B21/B$8*100,0)</f>
        <v>4.7727092517726888</v>
      </c>
      <c r="D21" s="83">
        <f>[1]MercLab!O57</f>
        <v>14.968585433546052</v>
      </c>
      <c r="E21" s="85">
        <f>[1]MercLab!P57</f>
        <v>193289.4178435115</v>
      </c>
      <c r="F21" s="83">
        <f>IF(ISNUMBER(E21/E$8*100),E21/E$8*100,0)</f>
        <v>6.0860059684122048</v>
      </c>
      <c r="G21" s="83">
        <f>[1]MercLab!Q57</f>
        <v>14.968585433546052</v>
      </c>
      <c r="H21" s="85">
        <f>[1]MercLab!R57</f>
        <v>134080.40634844391</v>
      </c>
      <c r="I21" s="83">
        <f>IF(ISNUMBER(H21/H$8*100),H21/H$8*100,0)</f>
        <v>6.1043667265074566</v>
      </c>
      <c r="J21" s="83">
        <f>[1]MercLab!S57</f>
        <v>15.332114659467727</v>
      </c>
      <c r="K21" s="85">
        <f>[1]MercLab!T57</f>
        <v>128511.19975815083</v>
      </c>
      <c r="L21" s="83">
        <f>IF(ISNUMBER(K21/K$8*100),K21/K$8*100,0)</f>
        <v>6.0228896475133684</v>
      </c>
      <c r="M21" s="83">
        <f>[1]MercLab!U57</f>
        <v>15.37045749197646</v>
      </c>
      <c r="N21" s="85">
        <f>[1]MercLab!V57</f>
        <v>5569.2065902928853</v>
      </c>
      <c r="O21" s="83">
        <f>IF(ISNUMBER(N21/N$8*100),N21/N$8*100,0)</f>
        <v>8.8746986780893256</v>
      </c>
      <c r="P21" s="83">
        <f>[1]MercLab!W57</f>
        <v>14.447341698017425</v>
      </c>
      <c r="Q21" s="84">
        <f t="shared" si="6"/>
        <v>4.1536319451626715</v>
      </c>
      <c r="R21" s="83">
        <f>[1]MercLab!X57</f>
        <v>3.7463289794118033</v>
      </c>
      <c r="S21" s="97" t="s">
        <v>94</v>
      </c>
      <c r="T21" s="60">
        <f>[1]MercLab!R89</f>
        <v>12737.054762752852</v>
      </c>
      <c r="U21" s="32">
        <f t="shared" si="3"/>
        <v>0.57988825813514699</v>
      </c>
      <c r="V21" s="32">
        <f>[1]MercLab!S89</f>
        <v>10.002931481880696</v>
      </c>
      <c r="W21" s="60">
        <f>[1]MercLab!T89</f>
        <v>0</v>
      </c>
      <c r="X21" s="32">
        <f t="shared" si="4"/>
        <v>0</v>
      </c>
      <c r="Y21" s="32">
        <f>[1]MercLab!U89</f>
        <v>0</v>
      </c>
      <c r="Z21" s="60">
        <f>[1]MercLab!V89</f>
        <v>12737.054762752852</v>
      </c>
      <c r="AA21" s="32">
        <f t="shared" si="5"/>
        <v>20.296880935029101</v>
      </c>
      <c r="AB21" s="32">
        <f>[1]MercLab!W89</f>
        <v>10.002931481880696</v>
      </c>
      <c r="AC21" s="32">
        <f t="shared" si="2"/>
        <v>100</v>
      </c>
      <c r="AD21" s="32">
        <f>[1]MercLab!X89</f>
        <v>4.4712526914857245</v>
      </c>
      <c r="AE21" s="25"/>
    </row>
    <row r="22" spans="1:31">
      <c r="A22" s="252" t="s">
        <v>46</v>
      </c>
      <c r="B22" s="85">
        <f>[1]MercLab!N58</f>
        <v>7297.2930183487715</v>
      </c>
      <c r="C22" s="83">
        <f>IF(ISNUMBER(B22/B$8*100),B22/B$8*100,0)</f>
        <v>0.18018502145713075</v>
      </c>
      <c r="D22" s="83">
        <f>[1]MercLab!O58</f>
        <v>0</v>
      </c>
      <c r="E22" s="85">
        <f>[1]MercLab!P58</f>
        <v>7297.2930183487715</v>
      </c>
      <c r="F22" s="83">
        <f>IF(ISNUMBER(E22/E$8*100),E22/E$8*100,0)</f>
        <v>0.22976616805209221</v>
      </c>
      <c r="G22" s="83">
        <f>[1]MercLab!Q58</f>
        <v>0</v>
      </c>
      <c r="H22" s="85">
        <f>[1]MercLab!R58</f>
        <v>6533.4252259002296</v>
      </c>
      <c r="I22" s="83">
        <f>IF(ISNUMBER(H22/H$8*100),H22/H$8*100,0)</f>
        <v>0.29745154154339787</v>
      </c>
      <c r="J22" s="83">
        <f>[1]MercLab!S58</f>
        <v>0</v>
      </c>
      <c r="K22" s="85">
        <f>[1]MercLab!T58</f>
        <v>6293.7616870800866</v>
      </c>
      <c r="L22" s="83">
        <f>IF(ISNUMBER(K22/K$8*100),K22/K$8*100,0)</f>
        <v>0.29496753730700964</v>
      </c>
      <c r="M22" s="83">
        <f>[1]MercLab!U58</f>
        <v>0</v>
      </c>
      <c r="N22" s="85">
        <f>[1]MercLab!V58</f>
        <v>239.66353882014249</v>
      </c>
      <c r="O22" s="83">
        <f>IF(ISNUMBER(N22/N$8*100),N22/N$8*100,0)</f>
        <v>0.38191107775757194</v>
      </c>
      <c r="P22" s="83">
        <f>[1]MercLab!W58</f>
        <v>0</v>
      </c>
      <c r="Q22" s="84">
        <f t="shared" si="6"/>
        <v>3.6682678768565791</v>
      </c>
      <c r="R22" s="83">
        <f>[1]MercLab!X58</f>
        <v>0.23094688221709006</v>
      </c>
      <c r="S22" s="97"/>
      <c r="T22" s="8"/>
      <c r="U22" s="91"/>
      <c r="V22" s="91"/>
      <c r="W22" s="8"/>
      <c r="X22" s="91"/>
      <c r="Y22" s="91"/>
      <c r="Z22" s="8"/>
      <c r="AA22" s="91"/>
      <c r="AB22" s="91"/>
      <c r="AC22" s="91"/>
      <c r="AD22" s="91"/>
      <c r="AE22" s="25"/>
    </row>
    <row r="23" spans="1:31">
      <c r="A23" s="252"/>
      <c r="B23" s="95"/>
      <c r="C23" s="83"/>
      <c r="D23" s="83"/>
      <c r="E23" s="95"/>
      <c r="F23" s="83"/>
      <c r="G23" s="83"/>
      <c r="H23" s="95"/>
      <c r="I23" s="83"/>
      <c r="J23" s="83"/>
      <c r="K23" s="95"/>
      <c r="L23" s="83"/>
      <c r="M23" s="83"/>
      <c r="N23" s="95"/>
      <c r="O23" s="83"/>
      <c r="P23" s="83"/>
      <c r="Q23" s="83"/>
      <c r="R23" s="83"/>
      <c r="S23" s="49" t="s">
        <v>15</v>
      </c>
      <c r="T23" s="93"/>
      <c r="U23" s="58"/>
      <c r="V23" s="58"/>
      <c r="W23" s="93"/>
      <c r="X23" s="58"/>
      <c r="Y23" s="58"/>
      <c r="Z23" s="93"/>
      <c r="AA23" s="58"/>
      <c r="AB23" s="58"/>
      <c r="AC23" s="58"/>
      <c r="AD23" s="58"/>
      <c r="AE23" s="25"/>
    </row>
    <row r="24" spans="1:31">
      <c r="A24" s="255" t="s">
        <v>16</v>
      </c>
      <c r="B24" s="93"/>
      <c r="C24" s="81"/>
      <c r="D24" s="81"/>
      <c r="E24" s="93"/>
      <c r="F24" s="81"/>
      <c r="G24" s="81"/>
      <c r="H24" s="93"/>
      <c r="I24" s="81"/>
      <c r="J24" s="81"/>
      <c r="K24" s="93"/>
      <c r="L24" s="81"/>
      <c r="M24" s="81"/>
      <c r="N24" s="93"/>
      <c r="O24" s="81"/>
      <c r="P24" s="81"/>
      <c r="Q24" s="81"/>
      <c r="R24" s="81"/>
      <c r="S24" s="97" t="s">
        <v>75</v>
      </c>
      <c r="T24" s="26">
        <f>[1]MercLab!R91</f>
        <v>122298.87892830528</v>
      </c>
      <c r="U24" s="32">
        <f t="shared" ref="U24:U35" si="7">IF(ISNUMBER(T24/T$8*100),T24/T$8*100,0)</f>
        <v>5.5679813893089003</v>
      </c>
      <c r="V24" s="32">
        <f>[1]MercLab!S91</f>
        <v>12.868065812723579</v>
      </c>
      <c r="W24" s="26">
        <f>[1]MercLab!T91</f>
        <v>119414.18496807176</v>
      </c>
      <c r="X24" s="32">
        <f t="shared" ref="X24:X35" si="8">IF(ISNUMBER(W24/W$8*100),W24/W$8*100,0)</f>
        <v>5.5965430232070448</v>
      </c>
      <c r="Y24" s="32">
        <f>[1]MercLab!U91</f>
        <v>12.894325731353419</v>
      </c>
      <c r="Z24" s="26">
        <f>[1]MercLab!V91</f>
        <v>2884.6939602335401</v>
      </c>
      <c r="AA24" s="32">
        <f t="shared" ref="AA24:AA35" si="9">IF(ISNUMBER(Z24/Z$8*100),Z24/Z$8*100,0)</f>
        <v>4.5968468327605194</v>
      </c>
      <c r="AB24" s="32">
        <f>[1]MercLab!W91</f>
        <v>11.785379145261237</v>
      </c>
      <c r="AC24" s="32">
        <f t="shared" si="2"/>
        <v>2.3587247777836309</v>
      </c>
      <c r="AD24" s="32">
        <f>[1]MercLab!X91</f>
        <v>4.9741104829150773</v>
      </c>
      <c r="AE24" s="25"/>
    </row>
    <row r="25" spans="1:31" ht="12" customHeight="1">
      <c r="A25" s="252" t="s">
        <v>41</v>
      </c>
      <c r="B25" s="85">
        <f>[1]MercLab!N60</f>
        <v>204386.79175574714</v>
      </c>
      <c r="C25" s="83">
        <f t="shared" ref="C25:C33" si="10">IF(ISNUMBER(B25/B$8*100),B25/B$8*100,0)</f>
        <v>5.0467260072279121</v>
      </c>
      <c r="D25" s="83">
        <f>[1]MercLab!O60</f>
        <v>3.4931101997567064</v>
      </c>
      <c r="E25" s="85">
        <f>[1]MercLab!P60</f>
        <v>204386.79175574714</v>
      </c>
      <c r="F25" s="83">
        <f t="shared" ref="F25:F33" si="11">IF(ISNUMBER(E25/E$8*100),E25/E$8*100,0)</f>
        <v>6.4354233582366582</v>
      </c>
      <c r="G25" s="83">
        <f>[1]MercLab!Q60</f>
        <v>3.4931101997567064</v>
      </c>
      <c r="H25" s="85">
        <f>[1]MercLab!R60</f>
        <v>14361.5046040666</v>
      </c>
      <c r="I25" s="83">
        <f t="shared" ref="I25:I33" si="12">IF(ISNUMBER(H25/H$8*100),H25/H$8*100,0)</f>
        <v>0.65384565303165376</v>
      </c>
      <c r="J25" s="83">
        <f>[1]MercLab!S60</f>
        <v>3.4101881220094761</v>
      </c>
      <c r="K25" s="85">
        <f>[1]MercLab!T60</f>
        <v>14361.5046040666</v>
      </c>
      <c r="L25" s="83">
        <f t="shared" ref="L25:L33" si="13">IF(ISNUMBER(K25/K$8*100),K25/K$8*100,0)</f>
        <v>0.67307563516122404</v>
      </c>
      <c r="M25" s="83">
        <f>[1]MercLab!U60</f>
        <v>3.4101881220094761</v>
      </c>
      <c r="N25" s="85">
        <f>[1]MercLab!V60</f>
        <v>0</v>
      </c>
      <c r="O25" s="83">
        <f t="shared" ref="O25:O33" si="14">IF(ISNUMBER(N25/N$8*100),N25/N$8*100,0)</f>
        <v>0</v>
      </c>
      <c r="P25" s="83">
        <f>[1]MercLab!W60</f>
        <v>0</v>
      </c>
      <c r="Q25" s="84">
        <f t="shared" ref="Q25:Q33" si="15">IF(ISNUMBER(N25/H25*100),N25/H25*100,0)</f>
        <v>0</v>
      </c>
      <c r="R25" s="83">
        <f>[1]MercLab!X60</f>
        <v>0</v>
      </c>
      <c r="S25" s="97" t="s">
        <v>61</v>
      </c>
      <c r="T25" s="26">
        <f>[1]MercLab!R92</f>
        <v>73733.48333829394</v>
      </c>
      <c r="U25" s="32">
        <f t="shared" si="7"/>
        <v>3.3569127255631797</v>
      </c>
      <c r="V25" s="32">
        <f>[1]MercLab!S92</f>
        <v>11.054416933431501</v>
      </c>
      <c r="W25" s="26">
        <f>[1]MercLab!T92</f>
        <v>72606.951502308351</v>
      </c>
      <c r="X25" s="32">
        <f t="shared" si="8"/>
        <v>3.4028447120852761</v>
      </c>
      <c r="Y25" s="32">
        <f>[1]MercLab!U92</f>
        <v>11.055377226920836</v>
      </c>
      <c r="Z25" s="26">
        <f>[1]MercLab!V92</f>
        <v>1126.5318359856399</v>
      </c>
      <c r="AA25" s="32">
        <f t="shared" si="9"/>
        <v>1.7951624587015946</v>
      </c>
      <c r="AB25" s="32">
        <f>[1]MercLab!W92</f>
        <v>10.993835602174771</v>
      </c>
      <c r="AC25" s="32">
        <f t="shared" si="2"/>
        <v>1.527842962222522</v>
      </c>
      <c r="AD25" s="32">
        <f>[1]MercLab!X92</f>
        <v>1.9664213168913909</v>
      </c>
      <c r="AE25" s="25"/>
    </row>
    <row r="26" spans="1:31">
      <c r="A26" s="252" t="s">
        <v>42</v>
      </c>
      <c r="B26" s="85">
        <f>[1]MercLab!N61</f>
        <v>356630.31358765473</v>
      </c>
      <c r="C26" s="83">
        <f t="shared" si="10"/>
        <v>8.8059285195862174</v>
      </c>
      <c r="D26" s="83">
        <f>[1]MercLab!O61</f>
        <v>5.4340812376002487</v>
      </c>
      <c r="E26" s="85">
        <f>[1]MercLab!P61</f>
        <v>356630.31358765473</v>
      </c>
      <c r="F26" s="83">
        <f t="shared" si="11"/>
        <v>11.229037995077404</v>
      </c>
      <c r="G26" s="83">
        <f>[1]MercLab!Q61</f>
        <v>5.4340812376002487</v>
      </c>
      <c r="H26" s="85">
        <f>[1]MercLab!R61</f>
        <v>88543.145065909906</v>
      </c>
      <c r="I26" s="83">
        <f t="shared" si="12"/>
        <v>4.0311619223171915</v>
      </c>
      <c r="J26" s="83">
        <f>[1]MercLab!S61</f>
        <v>5.2330566913938377</v>
      </c>
      <c r="K26" s="85">
        <f>[1]MercLab!T61</f>
        <v>88543.145065909906</v>
      </c>
      <c r="L26" s="83">
        <f t="shared" si="13"/>
        <v>4.1497207463579029</v>
      </c>
      <c r="M26" s="83">
        <f>[1]MercLab!U61</f>
        <v>5.2330566913938377</v>
      </c>
      <c r="N26" s="85">
        <f>[1]MercLab!V61</f>
        <v>0</v>
      </c>
      <c r="O26" s="83">
        <f t="shared" si="14"/>
        <v>0</v>
      </c>
      <c r="P26" s="83">
        <f>[1]MercLab!W61</f>
        <v>0</v>
      </c>
      <c r="Q26" s="84">
        <f t="shared" si="15"/>
        <v>0</v>
      </c>
      <c r="R26" s="83">
        <f>[1]MercLab!X61</f>
        <v>0</v>
      </c>
      <c r="S26" s="97" t="s">
        <v>91</v>
      </c>
      <c r="T26" s="26">
        <f>[1]MercLab!R93</f>
        <v>31103.086809677065</v>
      </c>
      <c r="U26" s="32">
        <f t="shared" si="7"/>
        <v>1.4160506623111764</v>
      </c>
      <c r="V26" s="32">
        <f>[1]MercLab!S93</f>
        <v>11.370238454759923</v>
      </c>
      <c r="W26" s="26">
        <f>[1]MercLab!T93</f>
        <v>28830.219390956303</v>
      </c>
      <c r="X26" s="32">
        <f t="shared" si="8"/>
        <v>1.3511758526269357</v>
      </c>
      <c r="Y26" s="32">
        <f>[1]MercLab!U93</f>
        <v>11.325646472651965</v>
      </c>
      <c r="Z26" s="26">
        <f>[1]MercLab!V93</f>
        <v>2272.8674187207625</v>
      </c>
      <c r="AA26" s="32">
        <f t="shared" si="9"/>
        <v>3.6218827851621596</v>
      </c>
      <c r="AB26" s="32">
        <f>[1]MercLab!W93</f>
        <v>11.931164069916422</v>
      </c>
      <c r="AC26" s="32">
        <f t="shared" si="2"/>
        <v>7.3075300616580865</v>
      </c>
      <c r="AD26" s="32">
        <f>[1]MercLab!X93</f>
        <v>3.9792112263522528</v>
      </c>
      <c r="AE26" s="25"/>
    </row>
    <row r="27" spans="1:31">
      <c r="A27" s="252" t="s">
        <v>43</v>
      </c>
      <c r="B27" s="85">
        <f>[1]MercLab!N62</f>
        <v>461579.95419664745</v>
      </c>
      <c r="C27" s="83">
        <f t="shared" si="10"/>
        <v>11.397348817154116</v>
      </c>
      <c r="D27" s="83">
        <f>[1]MercLab!O62</f>
        <v>7.3065603235418797</v>
      </c>
      <c r="E27" s="85">
        <f>[1]MercLab!P62</f>
        <v>461579.95419664745</v>
      </c>
      <c r="F27" s="83">
        <f t="shared" si="11"/>
        <v>14.533534155576792</v>
      </c>
      <c r="G27" s="83">
        <f>[1]MercLab!Q62</f>
        <v>7.3065603235418797</v>
      </c>
      <c r="H27" s="85">
        <f>[1]MercLab!R62</f>
        <v>246959.66750524301</v>
      </c>
      <c r="I27" s="83">
        <f t="shared" si="12"/>
        <v>11.2434949905404</v>
      </c>
      <c r="J27" s="83">
        <f>[1]MercLab!S62</f>
        <v>6.3609796989481042</v>
      </c>
      <c r="K27" s="85">
        <f>[1]MercLab!T62</f>
        <v>237018.44711373045</v>
      </c>
      <c r="L27" s="83">
        <f t="shared" si="13"/>
        <v>11.108261023766845</v>
      </c>
      <c r="M27" s="83">
        <f>[1]MercLab!U62</f>
        <v>6.3396470031664638</v>
      </c>
      <c r="N27" s="85">
        <f>[1]MercLab!V62</f>
        <v>9941.2203915129012</v>
      </c>
      <c r="O27" s="83">
        <f t="shared" si="14"/>
        <v>15.841634537481649</v>
      </c>
      <c r="P27" s="83">
        <f>[1]MercLab!W62</f>
        <v>6.8809818753707637</v>
      </c>
      <c r="Q27" s="84">
        <f t="shared" si="15"/>
        <v>4.0254428959748445</v>
      </c>
      <c r="R27" s="83">
        <f>[1]MercLab!X62</f>
        <v>2.8375179971404094</v>
      </c>
      <c r="S27" s="97" t="s">
        <v>63</v>
      </c>
      <c r="T27" s="26">
        <f>[1]MercLab!R94</f>
        <v>177184.65846405464</v>
      </c>
      <c r="U27" s="32">
        <f t="shared" si="7"/>
        <v>8.0668023243063178</v>
      </c>
      <c r="V27" s="32">
        <f>[1]MercLab!S94</f>
        <v>7.739732498410155</v>
      </c>
      <c r="W27" s="26">
        <f>[1]MercLab!T94</f>
        <v>174927.42815784347</v>
      </c>
      <c r="X27" s="32">
        <f t="shared" si="8"/>
        <v>8.1982628603635881</v>
      </c>
      <c r="Y27" s="32">
        <f>[1]MercLab!U94</f>
        <v>7.7118409362426297</v>
      </c>
      <c r="Z27" s="26">
        <f>[1]MercLab!V94</f>
        <v>2257.23030621116</v>
      </c>
      <c r="AA27" s="32">
        <f t="shared" si="9"/>
        <v>3.596964574737</v>
      </c>
      <c r="AB27" s="32">
        <f>[1]MercLab!W94</f>
        <v>9.7888787333002494</v>
      </c>
      <c r="AC27" s="32">
        <f t="shared" si="2"/>
        <v>1.2739422960081408</v>
      </c>
      <c r="AD27" s="32">
        <f>[1]MercLab!X94</f>
        <v>2.0722455943561919</v>
      </c>
    </row>
    <row r="28" spans="1:31">
      <c r="A28" s="252" t="s">
        <v>44</v>
      </c>
      <c r="B28" s="85">
        <f>[1]MercLab!N63</f>
        <v>490253.33946394862</v>
      </c>
      <c r="C28" s="83">
        <f t="shared" si="10"/>
        <v>12.105353076630367</v>
      </c>
      <c r="D28" s="83">
        <f>[1]MercLab!O63</f>
        <v>8.3637236120324587</v>
      </c>
      <c r="E28" s="85">
        <f>[1]MercLab!P63</f>
        <v>490253.33946394862</v>
      </c>
      <c r="F28" s="83">
        <f t="shared" si="11"/>
        <v>15.436358509948118</v>
      </c>
      <c r="G28" s="83">
        <f>[1]MercLab!Q63</f>
        <v>8.3637236120324587</v>
      </c>
      <c r="H28" s="85">
        <f>[1]MercLab!R63</f>
        <v>397062.28686653246</v>
      </c>
      <c r="I28" s="83">
        <f t="shared" si="12"/>
        <v>18.077315532592351</v>
      </c>
      <c r="J28" s="83">
        <f>[1]MercLab!S63</f>
        <v>7.8381770649500409</v>
      </c>
      <c r="K28" s="85">
        <f>[1]MercLab!T63</f>
        <v>376967.00229226716</v>
      </c>
      <c r="L28" s="83">
        <f t="shared" si="13"/>
        <v>17.667181224928548</v>
      </c>
      <c r="M28" s="83">
        <f>[1]MercLab!U63</f>
        <v>7.7329031442777243</v>
      </c>
      <c r="N28" s="85">
        <f>[1]MercLab!V63</f>
        <v>20095.284574263245</v>
      </c>
      <c r="O28" s="83">
        <f t="shared" si="14"/>
        <v>32.022442076020013</v>
      </c>
      <c r="P28" s="83">
        <f>[1]MercLab!W63</f>
        <v>9.7037288404182593</v>
      </c>
      <c r="Q28" s="84">
        <f t="shared" si="15"/>
        <v>5.0609904891365378</v>
      </c>
      <c r="R28" s="83">
        <f>[1]MercLab!X63</f>
        <v>3.6854759954577712</v>
      </c>
      <c r="S28" s="97" t="s">
        <v>64</v>
      </c>
      <c r="T28" s="26">
        <f>[1]MercLab!R95</f>
        <v>1101334.9421802999</v>
      </c>
      <c r="U28" s="32">
        <f t="shared" si="7"/>
        <v>50.141199291371784</v>
      </c>
      <c r="V28" s="32">
        <f>[1]MercLab!S95</f>
        <v>5.1361622958290649</v>
      </c>
      <c r="W28" s="26">
        <f>[1]MercLab!T95</f>
        <v>1094973.4747567717</v>
      </c>
      <c r="X28" s="32">
        <f t="shared" si="8"/>
        <v>51.317740537987774</v>
      </c>
      <c r="Y28" s="32">
        <f>[1]MercLab!U95</f>
        <v>5.1325819224870974</v>
      </c>
      <c r="Z28" s="26">
        <f>[1]MercLab!V95</f>
        <v>6361.4674235262655</v>
      </c>
      <c r="AA28" s="32">
        <f t="shared" si="9"/>
        <v>10.137190211740345</v>
      </c>
      <c r="AB28" s="32">
        <f>[1]MercLab!W95</f>
        <v>5.7859349205662571</v>
      </c>
      <c r="AC28" s="32">
        <f t="shared" si="2"/>
        <v>0.57761423703969139</v>
      </c>
      <c r="AD28" s="32">
        <f>[1]MercLab!X95</f>
        <v>2.6308047478224967</v>
      </c>
    </row>
    <row r="29" spans="1:31">
      <c r="A29" s="252" t="s">
        <v>45</v>
      </c>
      <c r="B29" s="85">
        <f>[1]MercLab!N64</f>
        <v>271053.39711834572</v>
      </c>
      <c r="C29" s="83">
        <f t="shared" si="10"/>
        <v>6.6928602226868987</v>
      </c>
      <c r="D29" s="83">
        <f>[1]MercLab!O64</f>
        <v>7.7807587255477193</v>
      </c>
      <c r="E29" s="85">
        <f>[1]MercLab!P64</f>
        <v>271053.39711834572</v>
      </c>
      <c r="F29" s="83">
        <f t="shared" si="11"/>
        <v>8.5345209842590037</v>
      </c>
      <c r="G29" s="83">
        <f>[1]MercLab!Q64</f>
        <v>7.7807587255477193</v>
      </c>
      <c r="H29" s="85">
        <f>[1]MercLab!R64</f>
        <v>244777.46907878856</v>
      </c>
      <c r="I29" s="83">
        <f t="shared" si="12"/>
        <v>11.14414460946781</v>
      </c>
      <c r="J29" s="83">
        <f>[1]MercLab!S64</f>
        <v>7.5295103618949186</v>
      </c>
      <c r="K29" s="85">
        <f>[1]MercLab!T64</f>
        <v>236691.54102657048</v>
      </c>
      <c r="L29" s="83">
        <f t="shared" si="13"/>
        <v>11.092940030018672</v>
      </c>
      <c r="M29" s="83">
        <f>[1]MercLab!U64</f>
        <v>7.4474802253191505</v>
      </c>
      <c r="N29" s="85">
        <f>[1]MercLab!V64</f>
        <v>8085.9280522181489</v>
      </c>
      <c r="O29" s="83">
        <f t="shared" si="14"/>
        <v>12.885170236138057</v>
      </c>
      <c r="P29" s="83">
        <f>[1]MercLab!W64</f>
        <v>9.8056976282619175</v>
      </c>
      <c r="Q29" s="84">
        <f t="shared" si="15"/>
        <v>3.3033792214002609</v>
      </c>
      <c r="R29" s="83">
        <f>[1]MercLab!X64</f>
        <v>4.7588584851813938</v>
      </c>
      <c r="S29" s="97" t="s">
        <v>65</v>
      </c>
      <c r="T29" s="26">
        <f>[1]MercLab!R96</f>
        <v>84129.302338307971</v>
      </c>
      <c r="U29" s="32">
        <f t="shared" si="7"/>
        <v>3.8302100053578285</v>
      </c>
      <c r="V29" s="32">
        <f>[1]MercLab!S96</f>
        <v>6.9976437591153449</v>
      </c>
      <c r="W29" s="26">
        <f>[1]MercLab!T96</f>
        <v>80878.039659983784</v>
      </c>
      <c r="X29" s="32">
        <f t="shared" si="8"/>
        <v>3.7904829205237918</v>
      </c>
      <c r="Y29" s="32">
        <f>[1]MercLab!U96</f>
        <v>7.0140742189400713</v>
      </c>
      <c r="Z29" s="26">
        <f>[1]MercLab!V96</f>
        <v>3251.2626783243072</v>
      </c>
      <c r="AA29" s="32">
        <f t="shared" si="9"/>
        <v>5.1809851413553787</v>
      </c>
      <c r="AB29" s="32">
        <f>[1]MercLab!W96</f>
        <v>6.5797472246688988</v>
      </c>
      <c r="AC29" s="32">
        <f t="shared" si="2"/>
        <v>3.864601973341049</v>
      </c>
      <c r="AD29" s="32">
        <f>[1]MercLab!X96</f>
        <v>2.9068145360617046</v>
      </c>
    </row>
    <row r="30" spans="1:31">
      <c r="A30" s="252" t="s">
        <v>47</v>
      </c>
      <c r="B30" s="85">
        <f>[1]MercLab!N65</f>
        <v>291650.4570747941</v>
      </c>
      <c r="C30" s="83">
        <f t="shared" si="10"/>
        <v>7.2014435673428663</v>
      </c>
      <c r="D30" s="83">
        <f>[1]MercLab!O65</f>
        <v>7.268795965907084</v>
      </c>
      <c r="E30" s="85">
        <f>[1]MercLab!P65</f>
        <v>291650.4570747941</v>
      </c>
      <c r="F30" s="83">
        <f t="shared" si="11"/>
        <v>9.1830501754854801</v>
      </c>
      <c r="G30" s="83">
        <f>[1]MercLab!Q65</f>
        <v>7.268795965907084</v>
      </c>
      <c r="H30" s="85">
        <f>[1]MercLab!R65</f>
        <v>274148.37238754769</v>
      </c>
      <c r="I30" s="83">
        <f t="shared" si="12"/>
        <v>12.481333015800065</v>
      </c>
      <c r="J30" s="83">
        <f>[1]MercLab!S65</f>
        <v>7.2375089984004823</v>
      </c>
      <c r="K30" s="85">
        <f>[1]MercLab!T65</f>
        <v>265753.74882440898</v>
      </c>
      <c r="L30" s="83">
        <f t="shared" si="13"/>
        <v>12.454988402525458</v>
      </c>
      <c r="M30" s="83">
        <f>[1]MercLab!U65</f>
        <v>7.2511331175129055</v>
      </c>
      <c r="N30" s="85">
        <f>[1]MercLab!V65</f>
        <v>8394.6235631379241</v>
      </c>
      <c r="O30" s="83">
        <f t="shared" si="14"/>
        <v>13.377085843554545</v>
      </c>
      <c r="P30" s="83">
        <f>[1]MercLab!W65</f>
        <v>6.7879233076835428</v>
      </c>
      <c r="Q30" s="84">
        <f t="shared" si="15"/>
        <v>3.0620730993328427</v>
      </c>
      <c r="R30" s="83">
        <f>[1]MercLab!X65</f>
        <v>3.4308629182351691</v>
      </c>
      <c r="S30" s="97" t="s">
        <v>77</v>
      </c>
      <c r="T30" s="26">
        <f>[1]MercLab!R97</f>
        <v>365777.79059189075</v>
      </c>
      <c r="U30" s="32">
        <f t="shared" si="7"/>
        <v>16.653005722416381</v>
      </c>
      <c r="V30" s="32">
        <f>[1]MercLab!S97</f>
        <v>6.8626952919529662</v>
      </c>
      <c r="W30" s="26">
        <f>[1]MercLab!T97</f>
        <v>343797.41484396212</v>
      </c>
      <c r="X30" s="32">
        <f t="shared" si="8"/>
        <v>16.112633720659254</v>
      </c>
      <c r="Y30" s="32">
        <f>[1]MercLab!U97</f>
        <v>6.8564925691411167</v>
      </c>
      <c r="Z30" s="26">
        <f>[1]MercLab!V97</f>
        <v>21980.375747926257</v>
      </c>
      <c r="AA30" s="32">
        <f t="shared" si="9"/>
        <v>35.026391718711423</v>
      </c>
      <c r="AB30" s="32">
        <f>[1]MercLab!W97</f>
        <v>6.9612435876090943</v>
      </c>
      <c r="AC30" s="32">
        <f t="shared" si="2"/>
        <v>6.0092155164364316</v>
      </c>
      <c r="AD30" s="32">
        <f>[1]MercLab!X97</f>
        <v>2.9470524676956895</v>
      </c>
    </row>
    <row r="31" spans="1:31">
      <c r="A31" s="252" t="s">
        <v>48</v>
      </c>
      <c r="B31" s="85">
        <f>[1]MercLab!N66</f>
        <v>326763.97716006904</v>
      </c>
      <c r="C31" s="83">
        <f t="shared" si="10"/>
        <v>8.0684678671882786</v>
      </c>
      <c r="D31" s="83">
        <f>[1]MercLab!O66</f>
        <v>6.8464663742253853</v>
      </c>
      <c r="E31" s="85">
        <f>[1]MercLab!P66</f>
        <v>326763.97716006904</v>
      </c>
      <c r="F31" s="83">
        <f t="shared" si="11"/>
        <v>10.28865179193796</v>
      </c>
      <c r="G31" s="83">
        <f>[1]MercLab!Q66</f>
        <v>6.8464663742253853</v>
      </c>
      <c r="H31" s="85">
        <f>[1]MercLab!R66</f>
        <v>311315.52646345377</v>
      </c>
      <c r="I31" s="83">
        <f t="shared" si="12"/>
        <v>14.173466451541032</v>
      </c>
      <c r="J31" s="83">
        <f>[1]MercLab!S66</f>
        <v>6.8409389214950238</v>
      </c>
      <c r="K31" s="85">
        <f>[1]MercLab!T66</f>
        <v>304550.75606507488</v>
      </c>
      <c r="L31" s="83">
        <f t="shared" si="13"/>
        <v>14.273274230562693</v>
      </c>
      <c r="M31" s="83">
        <f>[1]MercLab!U66</f>
        <v>6.8187610379232844</v>
      </c>
      <c r="N31" s="85">
        <f>[1]MercLab!V66</f>
        <v>6764.7703983781576</v>
      </c>
      <c r="O31" s="83">
        <f t="shared" si="14"/>
        <v>10.779865666449837</v>
      </c>
      <c r="P31" s="83">
        <f>[1]MercLab!W66</f>
        <v>7.7100297625192313</v>
      </c>
      <c r="Q31" s="84">
        <f t="shared" si="15"/>
        <v>2.172962741443059</v>
      </c>
      <c r="R31" s="83">
        <f>[1]MercLab!X66</f>
        <v>2.8745829549928317</v>
      </c>
      <c r="S31" s="97" t="s">
        <v>66</v>
      </c>
      <c r="T31" s="26">
        <f>[1]MercLab!R98</f>
        <v>40177.909721339609</v>
      </c>
      <c r="U31" s="32">
        <f t="shared" si="7"/>
        <v>1.8292060855349013</v>
      </c>
      <c r="V31" s="32">
        <f>[1]MercLab!S98</f>
        <v>6.3169682484464786</v>
      </c>
      <c r="W31" s="26">
        <f>[1]MercLab!T98</f>
        <v>40177.909721339609</v>
      </c>
      <c r="X31" s="32">
        <f t="shared" si="8"/>
        <v>1.883004103726259</v>
      </c>
      <c r="Y31" s="32">
        <f>[1]MercLab!U98</f>
        <v>6.3169682484464786</v>
      </c>
      <c r="Z31" s="26">
        <f>[1]MercLab!V98</f>
        <v>0</v>
      </c>
      <c r="AA31" s="32">
        <f t="shared" si="9"/>
        <v>0</v>
      </c>
      <c r="AB31" s="32">
        <f>[1]MercLab!W98</f>
        <v>0</v>
      </c>
      <c r="AC31" s="32">
        <f t="shared" si="2"/>
        <v>0</v>
      </c>
      <c r="AD31" s="32">
        <f>[1]MercLab!X98</f>
        <v>0.46189376443418012</v>
      </c>
    </row>
    <row r="32" spans="1:31">
      <c r="A32" s="252" t="s">
        <v>49</v>
      </c>
      <c r="B32" s="85">
        <f>[1]MercLab!N67</f>
        <v>423594.9657719981</v>
      </c>
      <c r="C32" s="83">
        <f t="shared" si="10"/>
        <v>10.459422117878848</v>
      </c>
      <c r="D32" s="83">
        <f>[1]MercLab!O67</f>
        <v>6.4982774879111886</v>
      </c>
      <c r="E32" s="85">
        <f>[1]MercLab!P67</f>
        <v>423594.9657719981</v>
      </c>
      <c r="F32" s="83">
        <f t="shared" si="11"/>
        <v>13.337520070368845</v>
      </c>
      <c r="G32" s="83">
        <f>[1]MercLab!Q67</f>
        <v>6.4982774879111886</v>
      </c>
      <c r="H32" s="85">
        <f>[1]MercLab!R67</f>
        <v>394762.85309745505</v>
      </c>
      <c r="I32" s="83">
        <f t="shared" si="12"/>
        <v>17.972627701073659</v>
      </c>
      <c r="J32" s="83">
        <f>[1]MercLab!S67</f>
        <v>6.4683897711953255</v>
      </c>
      <c r="K32" s="85">
        <f>[1]MercLab!T67</f>
        <v>387197.18585202866</v>
      </c>
      <c r="L32" s="83">
        <f t="shared" si="13"/>
        <v>18.146635675359363</v>
      </c>
      <c r="M32" s="83">
        <f>[1]MercLab!U67</f>
        <v>6.4651456223422743</v>
      </c>
      <c r="N32" s="85">
        <f>[1]MercLab!V67</f>
        <v>7565.6672454254476</v>
      </c>
      <c r="O32" s="83">
        <f t="shared" si="14"/>
        <v>12.056118948589743</v>
      </c>
      <c r="P32" s="83">
        <f>[1]MercLab!W67</f>
        <v>6.6302831799863942</v>
      </c>
      <c r="Q32" s="84">
        <f t="shared" si="15"/>
        <v>1.9165094147188446</v>
      </c>
      <c r="R32" s="83">
        <f>[1]MercLab!X67</f>
        <v>2.7164907424698335</v>
      </c>
      <c r="S32" s="97" t="s">
        <v>67</v>
      </c>
      <c r="T32" s="26">
        <f>[1]MercLab!R99</f>
        <v>52360.18152084139</v>
      </c>
      <c r="U32" s="32">
        <f t="shared" si="7"/>
        <v>2.3838363753096146</v>
      </c>
      <c r="V32" s="32">
        <f>[1]MercLab!S99</f>
        <v>7.2335419836614676</v>
      </c>
      <c r="W32" s="26">
        <f>[1]MercLab!T99</f>
        <v>49613.503764518202</v>
      </c>
      <c r="X32" s="32">
        <f t="shared" si="8"/>
        <v>2.3252188039838901</v>
      </c>
      <c r="Y32" s="32">
        <f>[1]MercLab!U99</f>
        <v>7.081059231206166</v>
      </c>
      <c r="Z32" s="26">
        <f>[1]MercLab!V99</f>
        <v>2746.6777563232345</v>
      </c>
      <c r="AA32" s="32">
        <f t="shared" si="9"/>
        <v>4.3769138490330688</v>
      </c>
      <c r="AB32" s="32">
        <f>[1]MercLab!W99</f>
        <v>10.03824654813735</v>
      </c>
      <c r="AC32" s="32">
        <f t="shared" si="2"/>
        <v>5.2457376512912779</v>
      </c>
      <c r="AD32" s="32">
        <f>[1]MercLab!X99</f>
        <v>6.2691718845617563</v>
      </c>
    </row>
    <row r="33" spans="1:30">
      <c r="A33" s="252" t="s">
        <v>93</v>
      </c>
      <c r="B33" s="85">
        <f>[1]MercLab!N68</f>
        <v>350051.77739794162</v>
      </c>
      <c r="C33" s="83">
        <f t="shared" si="10"/>
        <v>8.6434910675722403</v>
      </c>
      <c r="D33" s="83">
        <f>[1]MercLab!O68</f>
        <v>5.3863734686490679</v>
      </c>
      <c r="E33" s="85">
        <f>[1]MercLab!P68</f>
        <v>350051.77739794162</v>
      </c>
      <c r="F33" s="83">
        <f t="shared" si="11"/>
        <v>11.021902959126166</v>
      </c>
      <c r="G33" s="83">
        <f>[1]MercLab!Q68</f>
        <v>5.3863734686490679</v>
      </c>
      <c r="H33" s="85">
        <f>[1]MercLab!R68</f>
        <v>224536.26735198591</v>
      </c>
      <c r="I33" s="83">
        <f t="shared" si="12"/>
        <v>10.222610123627154</v>
      </c>
      <c r="J33" s="83">
        <f>[1]MercLab!S68</f>
        <v>4.9171873490236306</v>
      </c>
      <c r="K33" s="85">
        <f>[1]MercLab!T68</f>
        <v>222630.00742363799</v>
      </c>
      <c r="L33" s="83">
        <f t="shared" si="13"/>
        <v>10.433923031308472</v>
      </c>
      <c r="M33" s="83">
        <f>[1]MercLab!U68</f>
        <v>4.9064915482994804</v>
      </c>
      <c r="N33" s="85">
        <f>[1]MercLab!V68</f>
        <v>1906.2599283479678</v>
      </c>
      <c r="O33" s="83">
        <f t="shared" si="14"/>
        <v>3.0376826917664532</v>
      </c>
      <c r="P33" s="83">
        <f>[1]MercLab!W68</f>
        <v>5.9757747243985815</v>
      </c>
      <c r="Q33" s="84">
        <f t="shared" si="15"/>
        <v>0.84897640404776598</v>
      </c>
      <c r="R33" s="83">
        <f>[1]MercLab!X68</f>
        <v>2.9597317448329572</v>
      </c>
      <c r="S33" s="97" t="s">
        <v>76</v>
      </c>
      <c r="T33" s="26">
        <f>[1]MercLab!R100</f>
        <v>110452.96456605277</v>
      </c>
      <c r="U33" s="32">
        <f t="shared" si="7"/>
        <v>5.0286646655061</v>
      </c>
      <c r="V33" s="32">
        <f>[1]MercLab!S100</f>
        <v>7.3070759571469042</v>
      </c>
      <c r="W33" s="26">
        <f>[1]MercLab!T100</f>
        <v>105814.29001794882</v>
      </c>
      <c r="X33" s="32">
        <f t="shared" si="8"/>
        <v>4.9591614824812957</v>
      </c>
      <c r="Y33" s="32">
        <f>[1]MercLab!U100</f>
        <v>7.3013834676011173</v>
      </c>
      <c r="Z33" s="26">
        <f>[1]MercLab!V100</f>
        <v>4638.6745481040116</v>
      </c>
      <c r="AA33" s="32">
        <f t="shared" si="9"/>
        <v>7.3918678024799762</v>
      </c>
      <c r="AB33" s="32">
        <f>[1]MercLab!W100</f>
        <v>7.423326156387283</v>
      </c>
      <c r="AC33" s="32">
        <f t="shared" si="2"/>
        <v>4.1996831559283354</v>
      </c>
      <c r="AD33" s="32">
        <f>[1]MercLab!X100</f>
        <v>2.5633316239360733</v>
      </c>
    </row>
    <row r="34" spans="1:30">
      <c r="A34" s="252"/>
      <c r="B34" s="95"/>
      <c r="C34" s="88"/>
      <c r="D34" s="88"/>
      <c r="E34" s="95"/>
      <c r="F34" s="88"/>
      <c r="G34" s="88"/>
      <c r="H34" s="95"/>
      <c r="I34" s="88"/>
      <c r="J34" s="88"/>
      <c r="K34" s="95"/>
      <c r="L34" s="88"/>
      <c r="M34" s="88"/>
      <c r="N34" s="95"/>
      <c r="O34" s="88"/>
      <c r="P34" s="88"/>
      <c r="Q34" s="88"/>
      <c r="R34" s="88"/>
      <c r="S34" s="97" t="s">
        <v>60</v>
      </c>
      <c r="T34" s="26">
        <f>[1]MercLab!R101</f>
        <v>25176.839199133494</v>
      </c>
      <c r="U34" s="32">
        <f t="shared" si="7"/>
        <v>1.1462424948684742</v>
      </c>
      <c r="V34" s="32">
        <f>[1]MercLab!S101</f>
        <v>7.1419088823401751</v>
      </c>
      <c r="W34" s="26">
        <f>[1]MercLab!T101</f>
        <v>22679.921483957703</v>
      </c>
      <c r="X34" s="32">
        <f t="shared" si="8"/>
        <v>1.062931982342505</v>
      </c>
      <c r="Y34" s="32">
        <f>[1]MercLab!U101</f>
        <v>7.1658116282579707</v>
      </c>
      <c r="Z34" s="26">
        <f>[1]MercLab!V101</f>
        <v>2496.9177151757826</v>
      </c>
      <c r="AA34" s="32">
        <f t="shared" si="9"/>
        <v>3.9789136902897639</v>
      </c>
      <c r="AB34" s="32">
        <f>[1]MercLab!W101</f>
        <v>6.9429976126855708</v>
      </c>
      <c r="AC34" s="32">
        <f t="shared" si="2"/>
        <v>9.9175186187061897</v>
      </c>
      <c r="AD34" s="32">
        <f>[1]MercLab!X101</f>
        <v>2.4810637606999428</v>
      </c>
    </row>
    <row r="35" spans="1:30">
      <c r="A35" s="255" t="s">
        <v>12</v>
      </c>
      <c r="B35" s="93"/>
      <c r="C35" s="81"/>
      <c r="D35" s="81"/>
      <c r="E35" s="93"/>
      <c r="F35" s="81"/>
      <c r="G35" s="81"/>
      <c r="H35" s="93"/>
      <c r="I35" s="81"/>
      <c r="J35" s="81"/>
      <c r="K35" s="93"/>
      <c r="L35" s="81"/>
      <c r="M35" s="81"/>
      <c r="N35" s="93"/>
      <c r="O35" s="81"/>
      <c r="P35" s="81"/>
      <c r="Q35" s="81"/>
      <c r="R35" s="81"/>
      <c r="S35" s="97" t="s">
        <v>94</v>
      </c>
      <c r="T35" s="26">
        <f>[1]MercLab!R102</f>
        <v>12737.054762752852</v>
      </c>
      <c r="U35" s="32">
        <f t="shared" si="7"/>
        <v>0.57988825813514699</v>
      </c>
      <c r="V35" s="32">
        <f>[1]MercLab!S102</f>
        <v>10.002931481880696</v>
      </c>
      <c r="W35" s="26">
        <f>[1]MercLab!T102</f>
        <v>0</v>
      </c>
      <c r="X35" s="32">
        <f t="shared" si="8"/>
        <v>0</v>
      </c>
      <c r="Y35" s="32">
        <f>[1]MercLab!U102</f>
        <v>0</v>
      </c>
      <c r="Z35" s="26">
        <f>[1]MercLab!V102</f>
        <v>12737.054762752852</v>
      </c>
      <c r="AA35" s="32">
        <f t="shared" si="9"/>
        <v>20.296880935029101</v>
      </c>
      <c r="AB35" s="32">
        <f>[1]MercLab!W102</f>
        <v>10.002931481880696</v>
      </c>
      <c r="AC35" s="32">
        <f t="shared" si="2"/>
        <v>100</v>
      </c>
      <c r="AD35" s="32">
        <f>[1]MercLab!X102</f>
        <v>4.4712526914857245</v>
      </c>
    </row>
    <row r="36" spans="1:30">
      <c r="A36" s="252" t="s">
        <v>38</v>
      </c>
      <c r="B36" s="102">
        <f>[1]MercLab!N73</f>
        <v>1155197.6521707783</v>
      </c>
      <c r="C36" s="103">
        <f>IF(ISNUMBER(B36/B$8*100),B36/B$8*100,0)</f>
        <v>28.524181942568983</v>
      </c>
      <c r="D36" s="103">
        <f>[1]MercLab!O73</f>
        <v>5.1536174961022336</v>
      </c>
      <c r="E36" s="102">
        <f>[1]MercLab!P73</f>
        <v>1147020.0539352528</v>
      </c>
      <c r="F36" s="103">
        <f>IF(ISNUMBER(E36/E$8*100),E36/E$8*100,0)</f>
        <v>36.115639293766819</v>
      </c>
      <c r="G36" s="103">
        <f>[1]MercLab!Q73</f>
        <v>5.1812035114941688</v>
      </c>
      <c r="H36" s="85">
        <f>[1]MercLab!R73</f>
        <v>1129484.9785089148</v>
      </c>
      <c r="I36" s="83">
        <f>IF(ISNUMBER(H36/H$8*100),H36/H$8*100,0)</f>
        <v>51.422804484809262</v>
      </c>
      <c r="J36" s="83">
        <f>[1]MercLab!S73</f>
        <v>5.1748026632753517</v>
      </c>
      <c r="K36" s="85">
        <f>[1]MercLab!T73</f>
        <v>1122429.8170855688</v>
      </c>
      <c r="L36" s="83">
        <f>IF(ISNUMBER(K36/K$8*100),K36/K$8*100,0)</f>
        <v>52.604527372768736</v>
      </c>
      <c r="M36" s="83">
        <f>[1]MercLab!U73</f>
        <v>5.1670117673607381</v>
      </c>
      <c r="N36" s="85">
        <f>[1]MercLab!V73</f>
        <v>7055.1614233438786</v>
      </c>
      <c r="O36" s="83">
        <f>IF(ISNUMBER(N36/N$8*100),N36/N$8*100,0)</f>
        <v>11.242612523405048</v>
      </c>
      <c r="P36" s="83">
        <f>[1]MercLab!W73</f>
        <v>6.44423419270864</v>
      </c>
      <c r="Q36" s="84">
        <f t="shared" ref="Q36:Q40" si="16">IF(ISNUMBER(N36/H36*100),N36/H36*100,0)</f>
        <v>0.62463525921856189</v>
      </c>
      <c r="R36" s="83">
        <f>[1]MercLab!X73</f>
        <v>2.5258774956831735</v>
      </c>
      <c r="S36" s="261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</row>
    <row r="37" spans="1:30">
      <c r="A37" s="252" t="s">
        <v>39</v>
      </c>
      <c r="B37" s="102">
        <f>[1]MercLab!N74</f>
        <v>224784.30460360207</v>
      </c>
      <c r="C37" s="103">
        <f>IF(ISNUMBER(B37/B$8*100),B37/B$8*100,0)</f>
        <v>5.5503821275072225</v>
      </c>
      <c r="D37" s="103">
        <f>[1]MercLab!O74</f>
        <v>7.7024914489132366</v>
      </c>
      <c r="E37" s="102">
        <f>[1]MercLab!P74</f>
        <v>223980.6687726769</v>
      </c>
      <c r="F37" s="103">
        <f>IF(ISNUMBER(E37/E$8*100),E37/E$8*100,0)</f>
        <v>7.0523658365150803</v>
      </c>
      <c r="G37" s="103">
        <f>[1]MercLab!Q74</f>
        <v>7.7252331949347122</v>
      </c>
      <c r="H37" s="85">
        <f>[1]MercLab!R74</f>
        <v>217139.92201179932</v>
      </c>
      <c r="I37" s="83">
        <f>IF(ISNUMBER(H37/H$8*100),H37/H$8*100,0)</f>
        <v>9.8858718512575212</v>
      </c>
      <c r="J37" s="83">
        <f>[1]MercLab!S74</f>
        <v>7.7299489149111835</v>
      </c>
      <c r="K37" s="85">
        <f>[1]MercLab!T74</f>
        <v>208690.10158294172</v>
      </c>
      <c r="L37" s="83">
        <f>IF(ISNUMBER(K37/K$8*100),K37/K$8*100,0)</f>
        <v>9.7806063185764707</v>
      </c>
      <c r="M37" s="83">
        <f>[1]MercLab!U74</f>
        <v>7.6925034570677395</v>
      </c>
      <c r="N37" s="85">
        <f>[1]MercLab!V74</f>
        <v>8449.8204288575325</v>
      </c>
      <c r="O37" s="83">
        <f>IF(ISNUMBER(N37/N$8*100),N37/N$8*100,0)</f>
        <v>13.465043713907265</v>
      </c>
      <c r="P37" s="83">
        <f>[1]MercLab!W74</f>
        <v>8.6367648107951158</v>
      </c>
      <c r="Q37" s="84">
        <f t="shared" si="16"/>
        <v>3.8914172716698183</v>
      </c>
      <c r="R37" s="83">
        <f>[1]MercLab!X74</f>
        <v>4.1633290827989287</v>
      </c>
      <c r="S37" s="2" t="str">
        <f>A42</f>
        <v>Fuente: Instituto Nacional de Estadística (INE). XLIII Encuesta Permanente de Hogares de Propósitos Múltiples, mayo 2012.</v>
      </c>
    </row>
    <row r="38" spans="1:30">
      <c r="A38" s="252" t="s">
        <v>50</v>
      </c>
      <c r="B38" s="102">
        <f>[1]MercLab!N75</f>
        <v>869235.39231210074</v>
      </c>
      <c r="C38" s="103">
        <f>IF(ISNUMBER(B38/B$8*100),B38/B$8*100,0)</f>
        <v>21.4631915453073</v>
      </c>
      <c r="D38" s="103">
        <f>[1]MercLab!O75</f>
        <v>8.36977053994028</v>
      </c>
      <c r="E38" s="102">
        <f>[1]MercLab!P75</f>
        <v>867675.9599975209</v>
      </c>
      <c r="F38" s="103">
        <f>IF(ISNUMBER(E38/E$8*100),E38/E$8*100,0)</f>
        <v>27.32007333928637</v>
      </c>
      <c r="G38" s="103">
        <f>[1]MercLab!Q75</f>
        <v>8.3838111563900117</v>
      </c>
      <c r="H38" s="85">
        <f>[1]MercLab!R75</f>
        <v>836341.2693450161</v>
      </c>
      <c r="I38" s="83">
        <f>IF(ISNUMBER(H38/H$8*100),H38/H$8*100,0)</f>
        <v>38.076658295076669</v>
      </c>
      <c r="J38" s="83">
        <f>[1]MercLab!S75</f>
        <v>8.3820081566193885</v>
      </c>
      <c r="K38" s="85">
        <f>[1]MercLab!T75</f>
        <v>802069.21534551261</v>
      </c>
      <c r="L38" s="83">
        <f>IF(ISNUMBER(K38/K$8*100),K38/K$8*100,0)</f>
        <v>37.590298610431162</v>
      </c>
      <c r="M38" s="83">
        <f>[1]MercLab!U75</f>
        <v>8.407307111166288</v>
      </c>
      <c r="N38" s="85">
        <f>[1]MercLab!V75</f>
        <v>34272.053999509393</v>
      </c>
      <c r="O38" s="83">
        <f>IF(ISNUMBER(N38/N$8*100),N38/N$8*100,0)</f>
        <v>54.613551749901326</v>
      </c>
      <c r="P38" s="83">
        <f>[1]MercLab!W75</f>
        <v>7.7896299622140841</v>
      </c>
      <c r="Q38" s="84">
        <f t="shared" si="16"/>
        <v>4.0978551765536677</v>
      </c>
      <c r="R38" s="83">
        <f>[1]MercLab!X75</f>
        <v>2.9991720773219028</v>
      </c>
      <c r="S38" s="15" t="str">
        <f>A43</f>
        <v>(Promedio de salarios mínimos por rama)</v>
      </c>
    </row>
    <row r="39" spans="1:30">
      <c r="A39" s="252" t="s">
        <v>46</v>
      </c>
      <c r="B39" s="102">
        <f>[1]MercLab!N76</f>
        <v>1045.853938501064</v>
      </c>
      <c r="C39" s="103">
        <f>IF(ISNUMBER(B39/B$8*100),B39/B$8*100,0)</f>
        <v>2.5824263035072789E-2</v>
      </c>
      <c r="D39" s="103">
        <f>[1]MercLab!O76</f>
        <v>11.749229885532664</v>
      </c>
      <c r="E39" s="102">
        <f>[1]MercLab!P76</f>
        <v>1045.853938501064</v>
      </c>
      <c r="F39" s="103">
        <f>IF(ISNUMBER(E39/E$8*100),E39/E$8*100,0)</f>
        <v>3.2930273073501083E-2</v>
      </c>
      <c r="G39" s="103">
        <f>[1]MercLab!Q76</f>
        <v>11.749229885532664</v>
      </c>
      <c r="H39" s="85">
        <f>[1]MercLab!R76</f>
        <v>763.86779244854392</v>
      </c>
      <c r="I39" s="83">
        <f>IF(ISNUMBER(H39/H$8*100),H39/H$8*100,0)</f>
        <v>3.4777110710387645E-2</v>
      </c>
      <c r="J39" s="83">
        <f>[1]MercLab!S76</f>
        <v>13.871590841470645</v>
      </c>
      <c r="K39" s="85">
        <f>[1]MercLab!T76</f>
        <v>524.20425362840149</v>
      </c>
      <c r="L39" s="83">
        <f>IF(ISNUMBER(K39/K$8*100),K39/K$8*100,0)</f>
        <v>2.4567698210760224E-2</v>
      </c>
      <c r="M39" s="83">
        <f>[1]MercLab!U76</f>
        <v>14.727272727272727</v>
      </c>
      <c r="N39" s="85">
        <f>[1]MercLab!V76</f>
        <v>239.66353882014249</v>
      </c>
      <c r="O39" s="83">
        <f>IF(ISNUMBER(N39/N$8*100),N39/N$8*100,0)</f>
        <v>0.38191107775757194</v>
      </c>
      <c r="P39" s="83">
        <f>[1]MercLab!W76</f>
        <v>12</v>
      </c>
      <c r="Q39" s="84">
        <f t="shared" si="16"/>
        <v>31.375002479409659</v>
      </c>
      <c r="R39" s="83">
        <f>[1]MercLab!X76</f>
        <v>2.9325475391518632</v>
      </c>
      <c r="S39" s="2" t="s">
        <v>78</v>
      </c>
    </row>
    <row r="40" spans="1:30">
      <c r="A40" s="252" t="s">
        <v>94</v>
      </c>
      <c r="B40" s="102">
        <f>[1]MercLab!N77</f>
        <v>40565.008758577438</v>
      </c>
      <c r="C40" s="103">
        <f>IF(ISNUMBER(B40/B$8*100),B40/B$8*100,0)</f>
        <v>1.001632654080663</v>
      </c>
      <c r="D40" s="103">
        <f>[1]MercLab!O77</f>
        <v>9.202660964911054</v>
      </c>
      <c r="E40" s="102">
        <f>[1]MercLab!P77</f>
        <v>40565.008758577438</v>
      </c>
      <c r="F40" s="103">
        <f>IF(ISNUMBER(E40/E$8*100),E40/E$8*100,0)</f>
        <v>1.2772498782797854</v>
      </c>
      <c r="G40" s="103">
        <f>[1]MercLab!Q77</f>
        <v>9.202660964911054</v>
      </c>
      <c r="H40" s="85">
        <f>[1]MercLab!R77</f>
        <v>12737.054762752852</v>
      </c>
      <c r="I40" s="83">
        <f>IF(ISNUMBER(H40/H$8*100),H40/H$8*100,0)</f>
        <v>0.57988825813514699</v>
      </c>
      <c r="J40" s="83">
        <f>[1]MercLab!S77</f>
        <v>10.002931481880696</v>
      </c>
      <c r="K40" s="85">
        <f>[1]MercLab!T77</f>
        <v>0</v>
      </c>
      <c r="L40" s="83">
        <f>IF(ISNUMBER(K40/K$8*100),K40/K$8*100,0)</f>
        <v>0</v>
      </c>
      <c r="M40" s="83">
        <f>[1]MercLab!U77</f>
        <v>0</v>
      </c>
      <c r="N40" s="85">
        <f>[1]MercLab!V77</f>
        <v>12737.054762752852</v>
      </c>
      <c r="O40" s="83">
        <f>IF(ISNUMBER(N40/N$8*100),N40/N$8*100,0)</f>
        <v>20.296880935029101</v>
      </c>
      <c r="P40" s="83">
        <f>[1]MercLab!W77</f>
        <v>10.002931481880696</v>
      </c>
      <c r="Q40" s="84">
        <f t="shared" si="16"/>
        <v>100</v>
      </c>
      <c r="R40" s="83">
        <f>[1]MercLab!X77</f>
        <v>4.4712526914857245</v>
      </c>
      <c r="S40" s="2" t="s">
        <v>79</v>
      </c>
    </row>
    <row r="41" spans="1:30">
      <c r="A41" s="256"/>
      <c r="B41" s="257"/>
      <c r="C41" s="258"/>
      <c r="D41" s="259"/>
      <c r="E41" s="257"/>
      <c r="F41" s="258"/>
      <c r="G41" s="259"/>
      <c r="H41" s="257"/>
      <c r="I41" s="258"/>
      <c r="J41" s="259"/>
      <c r="K41" s="257"/>
      <c r="L41" s="258"/>
      <c r="M41" s="259"/>
      <c r="N41" s="257"/>
      <c r="O41" s="258"/>
      <c r="P41" s="259"/>
      <c r="Q41" s="260"/>
      <c r="R41" s="260"/>
      <c r="S41" s="2" t="s">
        <v>80</v>
      </c>
      <c r="T41" s="78"/>
    </row>
    <row r="42" spans="1:30">
      <c r="A42" s="2" t="str">
        <f>[2]Resumen!A49</f>
        <v>Fuente: Instituto Nacional de Estadística (INE). XLIII Encuesta Permanente de Hogares de Propósitos Múltiples, mayo 2012.</v>
      </c>
      <c r="F42" s="22"/>
      <c r="I42" s="22"/>
      <c r="L42" s="22"/>
      <c r="S42" s="2" t="s">
        <v>87</v>
      </c>
      <c r="T42" s="78"/>
    </row>
    <row r="43" spans="1:30">
      <c r="A43" s="318" t="s">
        <v>115</v>
      </c>
      <c r="B43" s="5"/>
      <c r="F43" s="22"/>
      <c r="I43" s="22"/>
      <c r="L43" s="22"/>
    </row>
    <row r="44" spans="1:30">
      <c r="A44" s="2" t="s">
        <v>78</v>
      </c>
      <c r="B44" s="5"/>
      <c r="F44" s="22"/>
      <c r="I44" s="22"/>
      <c r="L44" s="22"/>
      <c r="T44" s="78"/>
    </row>
    <row r="45" spans="1:30">
      <c r="A45" s="2" t="s">
        <v>79</v>
      </c>
      <c r="B45" s="5"/>
      <c r="F45" s="22"/>
      <c r="I45" s="22"/>
      <c r="L45" s="22"/>
    </row>
    <row r="46" spans="1:30">
      <c r="A46" s="2" t="s">
        <v>80</v>
      </c>
      <c r="F46" s="22"/>
      <c r="I46" s="22"/>
      <c r="L46" s="22"/>
    </row>
    <row r="47" spans="1:30">
      <c r="A47" s="2" t="s">
        <v>87</v>
      </c>
      <c r="F47" s="22"/>
      <c r="I47" s="22"/>
      <c r="L47" s="22"/>
    </row>
    <row r="48" spans="1:30">
      <c r="A48" s="2" t="s">
        <v>88</v>
      </c>
      <c r="F48" s="22"/>
      <c r="I48" s="22"/>
      <c r="L48" s="22"/>
    </row>
    <row r="49" spans="2:22">
      <c r="E49" s="9"/>
      <c r="F49" s="22"/>
      <c r="G49" s="3"/>
      <c r="I49" s="22"/>
      <c r="L49" s="22"/>
    </row>
    <row r="50" spans="2:22">
      <c r="F50" s="22"/>
      <c r="I50" s="22"/>
      <c r="L50" s="22"/>
    </row>
    <row r="51" spans="2:22">
      <c r="B51" s="9"/>
      <c r="F51" s="22"/>
      <c r="I51" s="22"/>
      <c r="L51" s="22"/>
    </row>
    <row r="53" spans="2:22">
      <c r="B53" s="9"/>
      <c r="V53" s="47"/>
    </row>
    <row r="54" spans="2:22">
      <c r="B54" s="9"/>
    </row>
  </sheetData>
  <mergeCells count="23">
    <mergeCell ref="A3:L3"/>
    <mergeCell ref="M3:R3"/>
    <mergeCell ref="T3:AD3"/>
    <mergeCell ref="A1:R1"/>
    <mergeCell ref="A2:R2"/>
    <mergeCell ref="S1:AD1"/>
    <mergeCell ref="S2:AD2"/>
    <mergeCell ref="AD4:AD6"/>
    <mergeCell ref="A4:A6"/>
    <mergeCell ref="B4:D5"/>
    <mergeCell ref="W5:Y5"/>
    <mergeCell ref="Z5:AB5"/>
    <mergeCell ref="Q4:Q6"/>
    <mergeCell ref="R4:R6"/>
    <mergeCell ref="E4:G5"/>
    <mergeCell ref="H4:P4"/>
    <mergeCell ref="H5:J5"/>
    <mergeCell ref="K5:M5"/>
    <mergeCell ref="S4:S6"/>
    <mergeCell ref="T4:AB4"/>
    <mergeCell ref="N5:P5"/>
    <mergeCell ref="T5:V5"/>
    <mergeCell ref="AC4:AC6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5"/>
  <dimension ref="A1:O101"/>
  <sheetViews>
    <sheetView topLeftCell="A34" workbookViewId="0">
      <selection activeCell="A62" sqref="A62:O62"/>
    </sheetView>
  </sheetViews>
  <sheetFormatPr baseColWidth="10" defaultRowHeight="11.25"/>
  <cols>
    <col min="1" max="1" width="48.33203125" style="62" customWidth="1"/>
    <col min="2" max="2" width="14.6640625" style="62" bestFit="1" customWidth="1"/>
    <col min="3" max="3" width="9.1640625" style="68" bestFit="1" customWidth="1"/>
    <col min="4" max="4" width="14.6640625" style="62" bestFit="1" customWidth="1"/>
    <col min="5" max="5" width="8.83203125" style="68" bestFit="1" customWidth="1"/>
    <col min="6" max="6" width="12.6640625" style="62" bestFit="1" customWidth="1"/>
    <col min="7" max="7" width="8.83203125" style="68" bestFit="1" customWidth="1"/>
    <col min="8" max="8" width="14.5" style="62" bestFit="1" customWidth="1"/>
    <col min="9" max="9" width="8.83203125" style="68" bestFit="1" customWidth="1"/>
    <col min="10" max="10" width="11.6640625" style="62" bestFit="1" customWidth="1"/>
    <col min="11" max="11" width="8.83203125" style="68" bestFit="1" customWidth="1"/>
    <col min="12" max="12" width="14.6640625" style="62" bestFit="1" customWidth="1"/>
    <col min="13" max="13" width="8.83203125" style="68" bestFit="1" customWidth="1"/>
    <col min="14" max="14" width="12.6640625" style="62" bestFit="1" customWidth="1"/>
    <col min="15" max="15" width="8.83203125" style="68" bestFit="1" customWidth="1"/>
    <col min="16" max="16384" width="12" style="62"/>
  </cols>
  <sheetData>
    <row r="1" spans="1:15">
      <c r="A1" s="336" t="s">
        <v>117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</row>
    <row r="2" spans="1:15">
      <c r="A2" s="336" t="s">
        <v>82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</row>
    <row r="3" spans="1:15">
      <c r="A3" s="336" t="s">
        <v>33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</row>
    <row r="4" spans="1:15" customFormat="1" ht="23.25">
      <c r="A4" s="332" t="s">
        <v>110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</row>
    <row r="5" spans="1:15" ht="12" customHeight="1">
      <c r="A5" s="338" t="s">
        <v>31</v>
      </c>
      <c r="B5" s="341" t="s">
        <v>5</v>
      </c>
      <c r="C5" s="341"/>
      <c r="D5" s="337" t="s">
        <v>6</v>
      </c>
      <c r="E5" s="337"/>
      <c r="F5" s="337"/>
      <c r="G5" s="337"/>
      <c r="H5" s="337"/>
      <c r="I5" s="337"/>
      <c r="J5" s="337"/>
      <c r="K5" s="337"/>
      <c r="L5" s="341" t="s">
        <v>1</v>
      </c>
      <c r="M5" s="341"/>
      <c r="N5" s="343" t="s">
        <v>2</v>
      </c>
      <c r="O5" s="343"/>
    </row>
    <row r="6" spans="1:15" ht="13.5">
      <c r="A6" s="339"/>
      <c r="B6" s="342"/>
      <c r="C6" s="342"/>
      <c r="D6" s="345" t="s">
        <v>3</v>
      </c>
      <c r="E6" s="345"/>
      <c r="F6" s="345" t="s">
        <v>108</v>
      </c>
      <c r="G6" s="345"/>
      <c r="H6" s="345" t="s">
        <v>9</v>
      </c>
      <c r="I6" s="345"/>
      <c r="J6" s="345" t="s">
        <v>109</v>
      </c>
      <c r="K6" s="345"/>
      <c r="L6" s="342"/>
      <c r="M6" s="342"/>
      <c r="N6" s="344"/>
      <c r="O6" s="344"/>
    </row>
    <row r="7" spans="1:15">
      <c r="A7" s="340"/>
      <c r="B7" s="63" t="s">
        <v>7</v>
      </c>
      <c r="C7" s="64" t="s">
        <v>86</v>
      </c>
      <c r="D7" s="63" t="s">
        <v>7</v>
      </c>
      <c r="E7" s="64" t="s">
        <v>86</v>
      </c>
      <c r="F7" s="63" t="s">
        <v>7</v>
      </c>
      <c r="G7" s="64" t="s">
        <v>86</v>
      </c>
      <c r="H7" s="63" t="s">
        <v>7</v>
      </c>
      <c r="I7" s="64" t="s">
        <v>86</v>
      </c>
      <c r="J7" s="63" t="s">
        <v>7</v>
      </c>
      <c r="K7" s="64" t="s">
        <v>86</v>
      </c>
      <c r="L7" s="63" t="s">
        <v>7</v>
      </c>
      <c r="M7" s="64" t="s">
        <v>86</v>
      </c>
      <c r="N7" s="63" t="s">
        <v>7</v>
      </c>
      <c r="O7" s="64" t="s">
        <v>86</v>
      </c>
    </row>
    <row r="8" spans="1:15">
      <c r="A8" s="106"/>
      <c r="B8" s="107"/>
      <c r="C8" s="108"/>
      <c r="D8" s="108"/>
      <c r="E8" s="108"/>
      <c r="F8" s="92"/>
      <c r="G8" s="58"/>
      <c r="H8" s="108"/>
      <c r="I8" s="108"/>
      <c r="J8" s="108"/>
      <c r="K8" s="108"/>
      <c r="L8" s="108"/>
      <c r="M8" s="108"/>
      <c r="N8" s="108"/>
      <c r="O8" s="108"/>
    </row>
    <row r="9" spans="1:15">
      <c r="A9" s="268" t="s">
        <v>114</v>
      </c>
      <c r="B9" s="93">
        <f>[1]MercLab!J114</f>
        <v>2133713.3382679261</v>
      </c>
      <c r="C9" s="58">
        <f>SUM(E9,M9,O9)</f>
        <v>99.999999999987253</v>
      </c>
      <c r="D9" s="93">
        <f t="shared" ref="D9:D50" si="0">F9+H9+J9</f>
        <v>895068.21565392474</v>
      </c>
      <c r="E9" s="58">
        <f>IF(ISNUMBER(D9/$B$9*100),D9/$B$9*100,0)</f>
        <v>41.948850372773592</v>
      </c>
      <c r="F9" s="93">
        <f>[1]MercLab!K114</f>
        <v>99129.042465109364</v>
      </c>
      <c r="G9" s="58">
        <f>IF(ISNUMBER(F9/$B$9*100),F9/$B$9*100,0)</f>
        <v>4.6458463134311589</v>
      </c>
      <c r="H9" s="93">
        <f>[1]MercLab!L114</f>
        <v>792530.06668968673</v>
      </c>
      <c r="I9" s="58">
        <f>IF(ISNUMBER(H9/$B$9*100),H9/$B$9*100,0)</f>
        <v>37.143230652203492</v>
      </c>
      <c r="J9" s="93">
        <f>[1]MercLab!M114</f>
        <v>3409.1064991285748</v>
      </c>
      <c r="K9" s="58">
        <f>IF(ISNUMBER(J9/$B$9*100),J9/$B$9*100,0)</f>
        <v>0.15977340713893498</v>
      </c>
      <c r="L9" s="93">
        <f>[1]MercLab!N114</f>
        <v>933916.64885014889</v>
      </c>
      <c r="M9" s="58">
        <f>IF(ISNUMBER(L9/$B$9*100),L9/$B$9*100,0)</f>
        <v>43.769546363161879</v>
      </c>
      <c r="N9" s="93">
        <f>[1]MercLab!O114</f>
        <v>304728.47376358049</v>
      </c>
      <c r="O9" s="58">
        <f>IF(ISNUMBER(N9/$B$9*100),N9/$B$9*100,0)</f>
        <v>14.281603264051787</v>
      </c>
    </row>
    <row r="10" spans="1:15" s="67" customFormat="1">
      <c r="A10" s="265"/>
      <c r="B10" s="93"/>
      <c r="C10" s="58"/>
      <c r="D10" s="93"/>
      <c r="E10" s="58"/>
      <c r="F10" s="109"/>
      <c r="G10" s="58"/>
      <c r="H10" s="93"/>
      <c r="I10" s="58"/>
      <c r="J10" s="93"/>
      <c r="K10" s="58"/>
      <c r="L10" s="93"/>
      <c r="M10" s="58"/>
      <c r="N10" s="93"/>
      <c r="O10" s="58"/>
    </row>
    <row r="11" spans="1:15">
      <c r="A11" s="269" t="s">
        <v>35</v>
      </c>
      <c r="B11" s="93"/>
      <c r="C11" s="58"/>
      <c r="D11" s="93"/>
      <c r="E11" s="58"/>
      <c r="F11" s="93"/>
      <c r="G11" s="58"/>
      <c r="H11" s="93"/>
      <c r="I11" s="58"/>
      <c r="J11" s="93"/>
      <c r="K11" s="58"/>
      <c r="L11" s="93"/>
      <c r="M11" s="58"/>
      <c r="N11" s="93"/>
      <c r="O11" s="58"/>
    </row>
    <row r="12" spans="1:15">
      <c r="A12" s="270" t="s">
        <v>69</v>
      </c>
      <c r="B12" s="60">
        <f>SUM(B13:B15)</f>
        <v>844754.66466165427</v>
      </c>
      <c r="C12" s="61">
        <f>IF(ISNUMBER(B12/B$9*100),B12/B$9*100,0)</f>
        <v>39.59082269914461</v>
      </c>
      <c r="D12" s="60">
        <f>SUM(D13:D15)</f>
        <v>478518.28070515429</v>
      </c>
      <c r="E12" s="61">
        <f>IF(ISNUMBER(D12/D$9*100),D12/D$9*100,0)</f>
        <v>53.461654914821807</v>
      </c>
      <c r="F12" s="60">
        <f>SUM(F13:F15)</f>
        <v>77416.109219066333</v>
      </c>
      <c r="G12" s="61">
        <f>IF(ISNUMBER(F12/F$9*100),F12/F$9*100,0)</f>
        <v>78.096294782948831</v>
      </c>
      <c r="H12" s="60">
        <f>SUM(H13:H15)</f>
        <v>399666.96800932707</v>
      </c>
      <c r="I12" s="61">
        <f>IF(ISNUMBER(H12/H$9*100),H12/H$9*100,0)</f>
        <v>50.429249918390248</v>
      </c>
      <c r="J12" s="60">
        <f>SUM(J13:J15)</f>
        <v>1435.203476760935</v>
      </c>
      <c r="K12" s="61">
        <f>IF(ISNUMBER(J12/J$9*100),J12/J$9*100,0)</f>
        <v>42.099109462488109</v>
      </c>
      <c r="L12" s="60">
        <f>SUM(L13:L15)</f>
        <v>311629.62174147519</v>
      </c>
      <c r="M12" s="61">
        <f>IF(ISNUMBER(L12/L$9*100),L12/L$9*100,0)</f>
        <v>33.368033659658799</v>
      </c>
      <c r="N12" s="60">
        <f>SUM(N13:N15)</f>
        <v>54606.762214996634</v>
      </c>
      <c r="O12" s="61">
        <f>IF(ISNUMBER(N12/N$9*100),N12/N$9*100,0)</f>
        <v>17.919809573608326</v>
      </c>
    </row>
    <row r="13" spans="1:15">
      <c r="A13" s="274" t="s">
        <v>51</v>
      </c>
      <c r="B13" s="60">
        <f>[1]MercLab!J115</f>
        <v>221357.159827633</v>
      </c>
      <c r="C13" s="61">
        <f>IF(ISNUMBER(B13/B$9*100),B13/B$9*100,0)</f>
        <v>10.374268926271183</v>
      </c>
      <c r="D13" s="60">
        <f t="shared" si="0"/>
        <v>147873.25445535692</v>
      </c>
      <c r="E13" s="61">
        <f>IF(ISNUMBER(D13/D$9*100),D13/D$9*100,0)</f>
        <v>16.52089213639686</v>
      </c>
      <c r="F13" s="60">
        <f>[1]MercLab!K115</f>
        <v>33835.001825105908</v>
      </c>
      <c r="G13" s="61">
        <f>IF(ISNUMBER(F13/F$9*100),F13/F$9*100,0)</f>
        <v>34.132279485111418</v>
      </c>
      <c r="H13" s="60">
        <f>[1]MercLab!L115</f>
        <v>113561.70330877065</v>
      </c>
      <c r="I13" s="61">
        <f>IF(ISNUMBER(H13/H$9*100),H13/H$9*100,0)</f>
        <v>14.329008839135371</v>
      </c>
      <c r="J13" s="60">
        <f>[1]MercLab!M115</f>
        <v>476.54932148036499</v>
      </c>
      <c r="K13" s="61">
        <f>IF(ISNUMBER(J13/J$9*100),J13/J$9*100,0)</f>
        <v>13.978716171001965</v>
      </c>
      <c r="L13" s="60">
        <f>[1]MercLab!N115</f>
        <v>66335.665550067235</v>
      </c>
      <c r="M13" s="61">
        <f>IF(ISNUMBER(L13/L$9*100),L13/L$9*100,0)</f>
        <v>7.1029535271419153</v>
      </c>
      <c r="N13" s="60">
        <f>[1]MercLab!O115</f>
        <v>7148.2398222054708</v>
      </c>
      <c r="O13" s="61">
        <f>IF(ISNUMBER(N13/N$9*100),N13/N$9*100,0)</f>
        <v>2.345773512373293</v>
      </c>
    </row>
    <row r="14" spans="1:15">
      <c r="A14" s="274" t="s">
        <v>52</v>
      </c>
      <c r="B14" s="60">
        <f>[1]MercLab!J116</f>
        <v>149678.55400210791</v>
      </c>
      <c r="C14" s="61">
        <f>IF(ISNUMBER(B14/B$9*100),B14/B$9*100,0)</f>
        <v>7.014932667741193</v>
      </c>
      <c r="D14" s="60">
        <f t="shared" si="0"/>
        <v>94624.373219723158</v>
      </c>
      <c r="E14" s="61">
        <f>IF(ISNUMBER(D14/D$9*100),D14/D$9*100,0)</f>
        <v>10.571749902949227</v>
      </c>
      <c r="F14" s="60">
        <f>[1]MercLab!K116</f>
        <v>6193.5953380182045</v>
      </c>
      <c r="G14" s="61">
        <f>IF(ISNUMBER(F14/F$9*100),F14/F$9*100,0)</f>
        <v>6.2480128769509458</v>
      </c>
      <c r="H14" s="60">
        <f>[1]MercLab!L116</f>
        <v>88430.777881704955</v>
      </c>
      <c r="I14" s="61">
        <f>IF(ISNUMBER(H14/H$9*100),H14/H$9*100,0)</f>
        <v>11.158034451749048</v>
      </c>
      <c r="J14" s="60">
        <f>[1]MercLab!M116</f>
        <v>0</v>
      </c>
      <c r="K14" s="61">
        <f>IF(ISNUMBER(J14/J$9*100),J14/J$9*100,0)</f>
        <v>0</v>
      </c>
      <c r="L14" s="60">
        <f>[1]MercLab!N116</f>
        <v>47140.14229491615</v>
      </c>
      <c r="M14" s="61">
        <f>IF(ISNUMBER(L14/L$9*100),L14/L$9*100,0)</f>
        <v>5.0475748936434259</v>
      </c>
      <c r="N14" s="60">
        <f>[1]MercLab!O116</f>
        <v>7914.0384874677065</v>
      </c>
      <c r="O14" s="61">
        <f>IF(ISNUMBER(N14/N$9*100),N14/N$9*100,0)</f>
        <v>2.5970787664587287</v>
      </c>
    </row>
    <row r="15" spans="1:15">
      <c r="A15" s="274" t="s">
        <v>92</v>
      </c>
      <c r="B15" s="60">
        <f>[1]MercLab!J117</f>
        <v>473718.95083191345</v>
      </c>
      <c r="C15" s="61">
        <f>IF(ISNUMBER(B15/B$9*100),B15/B$9*100,0)</f>
        <v>22.201621105132237</v>
      </c>
      <c r="D15" s="60">
        <f t="shared" si="0"/>
        <v>236020.65303007423</v>
      </c>
      <c r="E15" s="61">
        <f>IF(ISNUMBER(D15/D$9*100),D15/D$9*100,0)</f>
        <v>26.369012875475722</v>
      </c>
      <c r="F15" s="60">
        <f>[1]MercLab!K117</f>
        <v>37387.512055942214</v>
      </c>
      <c r="G15" s="61">
        <f>IF(ISNUMBER(F15/F$9*100),F15/F$9*100,0)</f>
        <v>37.716002420886454</v>
      </c>
      <c r="H15" s="60">
        <f>[1]MercLab!L117</f>
        <v>197674.48681885147</v>
      </c>
      <c r="I15" s="61">
        <f>IF(ISNUMBER(H15/H$9*100),H15/H$9*100,0)</f>
        <v>24.942206627505836</v>
      </c>
      <c r="J15" s="60">
        <f>[1]MercLab!M117</f>
        <v>958.65415528056997</v>
      </c>
      <c r="K15" s="61">
        <f>IF(ISNUMBER(J15/J$9*100),J15/J$9*100,0)</f>
        <v>28.120393291486145</v>
      </c>
      <c r="L15" s="60">
        <f>[1]MercLab!N117</f>
        <v>198153.81389649177</v>
      </c>
      <c r="M15" s="61">
        <f>IF(ISNUMBER(L15/L$9*100),L15/L$9*100,0)</f>
        <v>21.217505238873457</v>
      </c>
      <c r="N15" s="60">
        <f>[1]MercLab!O117</f>
        <v>39544.483905323461</v>
      </c>
      <c r="O15" s="61">
        <f>IF(ISNUMBER(N15/N$9*100),N15/N$9*100,0)</f>
        <v>12.976957294776307</v>
      </c>
    </row>
    <row r="16" spans="1:15">
      <c r="A16" s="270" t="s">
        <v>53</v>
      </c>
      <c r="B16" s="60">
        <f>[1]MercLab!J118</f>
        <v>1288958.6736060877</v>
      </c>
      <c r="C16" s="61">
        <f>IF(ISNUMBER(B16/B$9*100),B16/B$9*100,0)</f>
        <v>60.409177300846764</v>
      </c>
      <c r="D16" s="60">
        <f t="shared" si="0"/>
        <v>416549.93494878872</v>
      </c>
      <c r="E16" s="61">
        <f>IF(ISNUMBER(D16/D$9*100),D16/D$9*100,0)</f>
        <v>46.538345085180239</v>
      </c>
      <c r="F16" s="95">
        <f>[1]MercLab!K118</f>
        <v>21712.933246044075</v>
      </c>
      <c r="G16" s="61">
        <f>IF(ISNUMBER(F16/F$9*100),F16/F$9*100,0)</f>
        <v>21.903705217052224</v>
      </c>
      <c r="H16" s="60">
        <f>[1]MercLab!L118</f>
        <v>392863.09868037701</v>
      </c>
      <c r="I16" s="61">
        <f>IF(ISNUMBER(H16/H$9*100),H16/H$9*100,0)</f>
        <v>49.570750081611934</v>
      </c>
      <c r="J16" s="60">
        <f>[1]MercLab!M118</f>
        <v>1973.9030223676405</v>
      </c>
      <c r="K16" s="61">
        <f>IF(ISNUMBER(J16/J$9*100),J16/J$9*100,0)</f>
        <v>57.900890537511906</v>
      </c>
      <c r="L16" s="60">
        <f>[1]MercLab!N118</f>
        <v>622287.02710870584</v>
      </c>
      <c r="M16" s="61">
        <f>IF(ISNUMBER(L16/L$9*100),L16/L$9*100,0)</f>
        <v>66.631966340344633</v>
      </c>
      <c r="N16" s="60">
        <f>[1]MercLab!O118</f>
        <v>250121.71154858114</v>
      </c>
      <c r="O16" s="61">
        <f>IF(ISNUMBER(N16/N$9*100),N16/N$9*100,0)</f>
        <v>82.080190426390772</v>
      </c>
    </row>
    <row r="17" spans="1:15">
      <c r="A17" s="269"/>
      <c r="B17" s="95"/>
      <c r="C17" s="61"/>
      <c r="D17" s="95">
        <f t="shared" si="0"/>
        <v>0</v>
      </c>
      <c r="E17" s="61"/>
      <c r="F17" s="95"/>
      <c r="G17" s="61"/>
      <c r="H17" s="95"/>
      <c r="I17" s="61"/>
      <c r="J17" s="95"/>
      <c r="K17" s="61"/>
      <c r="L17" s="95"/>
      <c r="M17" s="61"/>
      <c r="N17" s="95"/>
      <c r="O17" s="61"/>
    </row>
    <row r="18" spans="1:15">
      <c r="A18" s="269" t="s">
        <v>11</v>
      </c>
      <c r="B18" s="93"/>
      <c r="C18" s="58"/>
      <c r="D18" s="93"/>
      <c r="E18" s="58"/>
      <c r="F18" s="93"/>
      <c r="G18" s="58"/>
      <c r="H18" s="93"/>
      <c r="I18" s="58"/>
      <c r="J18" s="93"/>
      <c r="K18" s="58"/>
      <c r="L18" s="93"/>
      <c r="M18" s="58"/>
      <c r="N18" s="93"/>
      <c r="O18" s="58"/>
    </row>
    <row r="19" spans="1:15">
      <c r="A19" s="271" t="s">
        <v>37</v>
      </c>
      <c r="B19" s="60">
        <f>[1]MercLab!J120</f>
        <v>273609.7192845121</v>
      </c>
      <c r="C19" s="61">
        <f>IF(ISNUMBER(B19/B$9*100),B19/B$9*100,0)</f>
        <v>12.8231714343886</v>
      </c>
      <c r="D19" s="60">
        <f t="shared" si="0"/>
        <v>72878.658387918913</v>
      </c>
      <c r="E19" s="61">
        <f>IF(ISNUMBER(D19/D$9*100),D19/D$9*100,0)</f>
        <v>8.1422462683109291</v>
      </c>
      <c r="F19" s="60">
        <f>[1]MercLab!K120</f>
        <v>2000.5646469459352</v>
      </c>
      <c r="G19" s="61">
        <f>IF(ISNUMBER(F19/F$9*100),F19/F$9*100,0)</f>
        <v>2.0181418050618998</v>
      </c>
      <c r="H19" s="60">
        <f>[1]MercLab!L120</f>
        <v>70314.12144886794</v>
      </c>
      <c r="I19" s="61">
        <f>IF(ISNUMBER(H19/H$9*100),H19/H$9*100,0)</f>
        <v>8.8721077476041383</v>
      </c>
      <c r="J19" s="60">
        <f>[1]MercLab!M120</f>
        <v>563.97229210504008</v>
      </c>
      <c r="K19" s="61">
        <f>IF(ISNUMBER(J19/J$9*100),J19/J$9*100,0)</f>
        <v>16.54311158214626</v>
      </c>
      <c r="L19" s="60">
        <f>[1]MercLab!N120</f>
        <v>179039.30537324233</v>
      </c>
      <c r="M19" s="61">
        <f>IF(ISNUMBER(L19/L$9*100),L19/L$9*100,0)</f>
        <v>19.170801333681972</v>
      </c>
      <c r="N19" s="60">
        <f>[1]MercLab!O120</f>
        <v>21691.755523352178</v>
      </c>
      <c r="O19" s="61">
        <f>IF(ISNUMBER(N19/N$9*100),N19/N$9*100,0)</f>
        <v>7.118388135984115</v>
      </c>
    </row>
    <row r="20" spans="1:15">
      <c r="A20" s="271" t="s">
        <v>38</v>
      </c>
      <c r="B20" s="60">
        <f>[1]MercLab!J121</f>
        <v>1239036.793557009</v>
      </c>
      <c r="C20" s="61">
        <f>IF(ISNUMBER(B20/B$9*100),B20/B$9*100,0)</f>
        <v>58.069505932920471</v>
      </c>
      <c r="D20" s="60">
        <f t="shared" si="0"/>
        <v>449784.95289647393</v>
      </c>
      <c r="E20" s="61">
        <f>IF(ISNUMBER(D20/D$9*100),D20/D$9*100,0)</f>
        <v>50.251471902380885</v>
      </c>
      <c r="F20" s="60">
        <f>[1]MercLab!K121</f>
        <v>20257.178712461307</v>
      </c>
      <c r="G20" s="61">
        <f>IF(ISNUMBER(F20/F$9*100),F20/F$9*100,0)</f>
        <v>20.435160280692983</v>
      </c>
      <c r="H20" s="60">
        <f>[1]MercLab!L121</f>
        <v>427202.90078378178</v>
      </c>
      <c r="I20" s="61">
        <f>IF(ISNUMBER(H20/H$9*100),H20/H$9*100,0)</f>
        <v>53.903683751477416</v>
      </c>
      <c r="J20" s="60">
        <f>[1]MercLab!M121</f>
        <v>2324.8734002308329</v>
      </c>
      <c r="K20" s="61">
        <f>IF(ISNUMBER(J20/J$9*100),J20/J$9*100,0)</f>
        <v>68.195974541279654</v>
      </c>
      <c r="L20" s="60">
        <f>[1]MercLab!N121</f>
        <v>584791.8407174967</v>
      </c>
      <c r="M20" s="61">
        <f>IF(ISNUMBER(L20/L$9*100),L20/L$9*100,0)</f>
        <v>62.617134134775355</v>
      </c>
      <c r="N20" s="60">
        <f>[1]MercLab!O121</f>
        <v>204459.99994304267</v>
      </c>
      <c r="O20" s="61">
        <f>IF(ISNUMBER(N20/N$9*100),N20/N$9*100,0)</f>
        <v>67.095797585909295</v>
      </c>
    </row>
    <row r="21" spans="1:15">
      <c r="A21" s="271" t="s">
        <v>39</v>
      </c>
      <c r="B21" s="60">
        <f>[1]MercLab!J122</f>
        <v>486261.86398097366</v>
      </c>
      <c r="C21" s="61">
        <f>IF(ISNUMBER(B21/B$9*100),B21/B$9*100,0)</f>
        <v>22.789465447861147</v>
      </c>
      <c r="D21" s="60">
        <f t="shared" si="0"/>
        <v>274616.85506137286</v>
      </c>
      <c r="E21" s="61">
        <f>IF(ISNUMBER(D21/D$9*100),D21/D$9*100,0)</f>
        <v>30.681109021477376</v>
      </c>
      <c r="F21" s="60">
        <f>[1]MercLab!K122</f>
        <v>41801.774810924559</v>
      </c>
      <c r="G21" s="61">
        <f>IF(ISNUMBER(F21/F$9*100),F21/F$9*100,0)</f>
        <v>42.169049323398447</v>
      </c>
      <c r="H21" s="60">
        <f>[1]MercLab!L122</f>
        <v>232294.81944365558</v>
      </c>
      <c r="I21" s="61">
        <f>IF(ISNUMBER(H21/H$9*100),H21/H$9*100,0)</f>
        <v>29.310537127496776</v>
      </c>
      <c r="J21" s="60">
        <f>[1]MercLab!M122</f>
        <v>520.26080679270251</v>
      </c>
      <c r="K21" s="61">
        <f>IF(ISNUMBER(J21/J$9*100),J21/J$9*100,0)</f>
        <v>15.260913876574108</v>
      </c>
      <c r="L21" s="60">
        <f>[1]MercLab!N122</f>
        <v>142384.80124590025</v>
      </c>
      <c r="M21" s="61">
        <f>IF(ISNUMBER(L21/L$9*100),L21/L$9*100,0)</f>
        <v>15.24598596900552</v>
      </c>
      <c r="N21" s="60">
        <f>[1]MercLab!O122</f>
        <v>69260.20767367816</v>
      </c>
      <c r="O21" s="61">
        <f>IF(ISNUMBER(N21/N$9*100),N21/N$9*100,0)</f>
        <v>22.728498856136682</v>
      </c>
    </row>
    <row r="22" spans="1:15">
      <c r="A22" s="271" t="s">
        <v>40</v>
      </c>
      <c r="B22" s="60">
        <f>[1]MercLab!J123</f>
        <v>128511.19975815083</v>
      </c>
      <c r="C22" s="61">
        <f>IF(ISNUMBER(B22/B$9*100),B22/B$9*100,0)</f>
        <v>6.0228896475133684</v>
      </c>
      <c r="D22" s="60">
        <f t="shared" si="0"/>
        <v>94271.502604249021</v>
      </c>
      <c r="E22" s="61">
        <f>IF(ISNUMBER(D22/D$9*100),D22/D$9*100,0)</f>
        <v>10.532326023371921</v>
      </c>
      <c r="F22" s="94">
        <f>[1]MercLab!K123</f>
        <v>34592.974973298296</v>
      </c>
      <c r="G22" s="61">
        <f>IF(ISNUMBER(F22/F$9*100),F22/F$9*100,0)</f>
        <v>34.896912260071566</v>
      </c>
      <c r="H22" s="60">
        <f>[1]MercLab!L123</f>
        <v>59678.527630950717</v>
      </c>
      <c r="I22" s="61">
        <f>IF(ISNUMBER(H22/H$9*100),H22/H$9*100,0)</f>
        <v>7.5301278953644672</v>
      </c>
      <c r="J22" s="60">
        <f>[1]MercLab!M123</f>
        <v>0</v>
      </c>
      <c r="K22" s="61">
        <f>IF(ISNUMBER(J22/J$9*100),J22/J$9*100,0)</f>
        <v>0</v>
      </c>
      <c r="L22" s="60">
        <f>[1]MercLab!N123</f>
        <v>24923.18653039576</v>
      </c>
      <c r="M22" s="61">
        <f>IF(ISNUMBER(L22/L$9*100),L22/L$9*100,0)</f>
        <v>2.6686735439486524</v>
      </c>
      <c r="N22" s="60">
        <f>[1]MercLab!O123</f>
        <v>9316.5106235059593</v>
      </c>
      <c r="O22" s="61">
        <f>IF(ISNUMBER(N22/N$9*100),N22/N$9*100,0)</f>
        <v>3.0573154219694119</v>
      </c>
    </row>
    <row r="23" spans="1:15">
      <c r="A23" s="270" t="s">
        <v>46</v>
      </c>
      <c r="B23" s="94">
        <f>[1]MercLab!J124</f>
        <v>6293.7616870800866</v>
      </c>
      <c r="C23" s="61">
        <f>IF(ISNUMBER(B23/B$9*100),B23/B$9*100,0)</f>
        <v>0.29496753730700964</v>
      </c>
      <c r="D23" s="94">
        <f t="shared" si="0"/>
        <v>3516.2467039317448</v>
      </c>
      <c r="E23" s="61">
        <f>IF(ISNUMBER(D23/D$9*100),D23/D$9*100,0)</f>
        <v>0.39284678446131871</v>
      </c>
      <c r="F23" s="95">
        <f>[1]MercLab!K124</f>
        <v>476.54932148036499</v>
      </c>
      <c r="G23" s="61">
        <f>IF(ISNUMBER(F23/F$9*100),F23/F$9*100,0)</f>
        <v>0.48073633077621719</v>
      </c>
      <c r="H23" s="94">
        <f>[1]MercLab!L124</f>
        <v>3039.6973824513798</v>
      </c>
      <c r="I23" s="61">
        <f>IF(ISNUMBER(H23/H$9*100),H23/H$9*100,0)</f>
        <v>0.38354347805981298</v>
      </c>
      <c r="J23" s="94">
        <f>[1]MercLab!M124</f>
        <v>0</v>
      </c>
      <c r="K23" s="61">
        <f>IF(ISNUMBER(J23/J$9*100),J23/J$9*100,0)</f>
        <v>0</v>
      </c>
      <c r="L23" s="94">
        <f>[1]MercLab!N124</f>
        <v>2777.5149831483427</v>
      </c>
      <c r="M23" s="61">
        <f>IF(ISNUMBER(L23/L$9*100),L23/L$9*100,0)</f>
        <v>0.29740501859218998</v>
      </c>
      <c r="N23" s="94">
        <f>[1]MercLab!O124</f>
        <v>0</v>
      </c>
      <c r="O23" s="61">
        <f>IF(ISNUMBER(N23/N$9*100),N23/N$9*100,0)</f>
        <v>0</v>
      </c>
    </row>
    <row r="24" spans="1:15">
      <c r="A24"/>
      <c r="B24" s="95"/>
      <c r="C24" s="96"/>
      <c r="D24" s="95">
        <f t="shared" si="0"/>
        <v>0</v>
      </c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</row>
    <row r="25" spans="1:15">
      <c r="A25" s="273" t="s">
        <v>16</v>
      </c>
      <c r="B25" s="93"/>
      <c r="C25" s="58"/>
      <c r="D25" s="93"/>
      <c r="E25" s="58"/>
      <c r="F25" s="93"/>
      <c r="G25" s="58"/>
      <c r="H25" s="93"/>
      <c r="I25" s="58"/>
      <c r="J25" s="93"/>
      <c r="K25" s="58"/>
      <c r="L25" s="93"/>
      <c r="M25" s="58"/>
      <c r="N25" s="93"/>
      <c r="O25" s="58"/>
    </row>
    <row r="26" spans="1:15">
      <c r="A26" s="271" t="s">
        <v>41</v>
      </c>
      <c r="B26" s="94">
        <f>[1]MercLab!J126</f>
        <v>14361.5046040666</v>
      </c>
      <c r="C26" s="61">
        <f t="shared" ref="C26:C34" si="1">IF(ISNUMBER(B26/B$9*100),B26/B$9*100,0)</f>
        <v>0.67307563516122404</v>
      </c>
      <c r="D26" s="94">
        <f t="shared" si="0"/>
        <v>845.95843815756007</v>
      </c>
      <c r="E26" s="61">
        <f t="shared" ref="E26:E34" si="2">IF(ISNUMBER(D26/D$9*100),D26/D$9*100,0)</f>
        <v>9.4513292211981209E-2</v>
      </c>
      <c r="F26" s="94">
        <f>[1]MercLab!K126</f>
        <v>0</v>
      </c>
      <c r="G26" s="61">
        <f t="shared" ref="G26:G34" si="3">IF(ISNUMBER(F26/F$9*100),F26/F$9*100,0)</f>
        <v>0</v>
      </c>
      <c r="H26" s="94">
        <f>[1]MercLab!L126</f>
        <v>845.95843815756007</v>
      </c>
      <c r="I26" s="61">
        <f t="shared" ref="I26:I34" si="4">IF(ISNUMBER(H26/H$9*100),H26/H$9*100,0)</f>
        <v>0.10674149457711275</v>
      </c>
      <c r="J26" s="94">
        <f>[1]MercLab!M126</f>
        <v>0</v>
      </c>
      <c r="K26" s="61">
        <f t="shared" ref="K26:K34" si="5">IF(ISNUMBER(J26/J$9*100),J26/J$9*100,0)</f>
        <v>0</v>
      </c>
      <c r="L26" s="94">
        <f>[1]MercLab!N126</f>
        <v>563.97229210504008</v>
      </c>
      <c r="M26" s="61">
        <f t="shared" ref="M26:M34" si="6">IF(ISNUMBER(L26/L$9*100),L26/L$9*100,0)</f>
        <v>6.0387861464875972E-2</v>
      </c>
      <c r="N26" s="94">
        <f>[1]MercLab!O126</f>
        <v>12951.573873803996</v>
      </c>
      <c r="O26" s="61">
        <f t="shared" ref="O26:O34" si="7">IF(ISNUMBER(N26/N$9*100),N26/N$9*100,0)</f>
        <v>4.2502014051539865</v>
      </c>
    </row>
    <row r="27" spans="1:15">
      <c r="A27" s="271" t="s">
        <v>42</v>
      </c>
      <c r="B27" s="94">
        <f>[1]MercLab!J127</f>
        <v>88543.145065909906</v>
      </c>
      <c r="C27" s="61">
        <f t="shared" si="1"/>
        <v>4.1497207463579029</v>
      </c>
      <c r="D27" s="94">
        <f t="shared" si="0"/>
        <v>16973.974250881609</v>
      </c>
      <c r="E27" s="61">
        <f t="shared" si="2"/>
        <v>1.8963888957313331</v>
      </c>
      <c r="F27" s="94">
        <f>[1]MercLab!K127</f>
        <v>0</v>
      </c>
      <c r="G27" s="61">
        <f t="shared" si="3"/>
        <v>0</v>
      </c>
      <c r="H27" s="94">
        <f>[1]MercLab!L127</f>
        <v>16452.324566008945</v>
      </c>
      <c r="I27" s="61">
        <f t="shared" si="4"/>
        <v>2.0759243412339603</v>
      </c>
      <c r="J27" s="94">
        <f>[1]MercLab!M127</f>
        <v>521.64968487266253</v>
      </c>
      <c r="K27" s="61">
        <f t="shared" si="5"/>
        <v>15.301654113944666</v>
      </c>
      <c r="L27" s="94">
        <f>[1]MercLab!N127</f>
        <v>7206.0369836038653</v>
      </c>
      <c r="M27" s="61">
        <f t="shared" si="6"/>
        <v>0.77159316010438805</v>
      </c>
      <c r="N27" s="94">
        <f>[1]MercLab!O127</f>
        <v>64363.133831424966</v>
      </c>
      <c r="O27" s="61">
        <f t="shared" si="7"/>
        <v>21.12147021789642</v>
      </c>
    </row>
    <row r="28" spans="1:15">
      <c r="A28" s="271" t="s">
        <v>43</v>
      </c>
      <c r="B28" s="94">
        <f>[1]MercLab!J128</f>
        <v>237018.44711373045</v>
      </c>
      <c r="C28" s="61">
        <f t="shared" si="1"/>
        <v>11.108261023766845</v>
      </c>
      <c r="D28" s="94">
        <f t="shared" si="0"/>
        <v>98244.414563076411</v>
      </c>
      <c r="E28" s="61">
        <f t="shared" si="2"/>
        <v>10.976192969973845</v>
      </c>
      <c r="F28" s="94">
        <f>[1]MercLab!K128</f>
        <v>1043.2993697453251</v>
      </c>
      <c r="G28" s="61">
        <f t="shared" si="3"/>
        <v>1.0524659008105894</v>
      </c>
      <c r="H28" s="94">
        <f>[1]MercLab!L128</f>
        <v>97201.11519333109</v>
      </c>
      <c r="I28" s="61">
        <f t="shared" si="4"/>
        <v>12.264659636110684</v>
      </c>
      <c r="J28" s="94">
        <f>[1]MercLab!M128</f>
        <v>0</v>
      </c>
      <c r="K28" s="61">
        <f t="shared" si="5"/>
        <v>0</v>
      </c>
      <c r="L28" s="94">
        <f>[1]MercLab!N128</f>
        <v>40203.678620894709</v>
      </c>
      <c r="M28" s="61">
        <f t="shared" si="6"/>
        <v>4.3048465481790092</v>
      </c>
      <c r="N28" s="94">
        <f>[1]MercLab!O128</f>
        <v>98570.353929762394</v>
      </c>
      <c r="O28" s="61">
        <f t="shared" si="7"/>
        <v>32.346945696396226</v>
      </c>
    </row>
    <row r="29" spans="1:15">
      <c r="A29" s="271" t="s">
        <v>44</v>
      </c>
      <c r="B29" s="94">
        <f>[1]MercLab!J129</f>
        <v>376967.00229226716</v>
      </c>
      <c r="C29" s="61">
        <f t="shared" si="1"/>
        <v>17.667181224928548</v>
      </c>
      <c r="D29" s="94">
        <f t="shared" si="0"/>
        <v>214308.37232633427</v>
      </c>
      <c r="E29" s="61">
        <f t="shared" si="2"/>
        <v>23.943244612899527</v>
      </c>
      <c r="F29" s="95">
        <f>[1]MercLab!K129</f>
        <v>10630.685114664126</v>
      </c>
      <c r="G29" s="61">
        <f t="shared" si="3"/>
        <v>10.724087361588133</v>
      </c>
      <c r="H29" s="94">
        <f>[1]MercLab!L129</f>
        <v>202353.79057395228</v>
      </c>
      <c r="I29" s="61">
        <f t="shared" si="4"/>
        <v>25.532632650665533</v>
      </c>
      <c r="J29" s="94">
        <f>[1]MercLab!M129</f>
        <v>1323.8966377178851</v>
      </c>
      <c r="K29" s="61">
        <f t="shared" si="5"/>
        <v>38.834123781591906</v>
      </c>
      <c r="L29" s="94">
        <f>[1]MercLab!N129</f>
        <v>86292.045610396948</v>
      </c>
      <c r="M29" s="61">
        <f t="shared" si="6"/>
        <v>9.2398016157695562</v>
      </c>
      <c r="N29" s="94">
        <f>[1]MercLab!O129</f>
        <v>76366.584355526837</v>
      </c>
      <c r="O29" s="61">
        <f t="shared" si="7"/>
        <v>25.060534518600591</v>
      </c>
    </row>
    <row r="30" spans="1:15">
      <c r="A30" s="271" t="s">
        <v>45</v>
      </c>
      <c r="B30" s="95">
        <f>[1]MercLab!J130</f>
        <v>236691.54102657048</v>
      </c>
      <c r="C30" s="61">
        <f t="shared" si="1"/>
        <v>11.092940030018672</v>
      </c>
      <c r="D30" s="95">
        <f t="shared" si="0"/>
        <v>132635.63034097487</v>
      </c>
      <c r="E30" s="61">
        <f t="shared" si="2"/>
        <v>14.81849405679913</v>
      </c>
      <c r="F30" s="60">
        <f>[1]MercLab!K130</f>
        <v>13699.821877853728</v>
      </c>
      <c r="G30" s="61">
        <f t="shared" si="3"/>
        <v>13.820189862799978</v>
      </c>
      <c r="H30" s="95">
        <f>[1]MercLab!L130</f>
        <v>118414.15877824847</v>
      </c>
      <c r="I30" s="61">
        <f t="shared" si="4"/>
        <v>14.941282830170941</v>
      </c>
      <c r="J30" s="95">
        <f>[1]MercLab!M130</f>
        <v>521.64968487266253</v>
      </c>
      <c r="K30" s="61">
        <f t="shared" si="5"/>
        <v>15.301654113944666</v>
      </c>
      <c r="L30" s="95">
        <f>[1]MercLab!N130</f>
        <v>83720.738773206904</v>
      </c>
      <c r="M30" s="61">
        <f t="shared" si="6"/>
        <v>8.9644765275664628</v>
      </c>
      <c r="N30" s="95">
        <f>[1]MercLab!O130</f>
        <v>20335.171912390648</v>
      </c>
      <c r="O30" s="61">
        <f t="shared" si="7"/>
        <v>6.673210304648924</v>
      </c>
    </row>
    <row r="31" spans="1:15">
      <c r="A31" s="271" t="s">
        <v>47</v>
      </c>
      <c r="B31" s="60">
        <f>[1]MercLab!J131</f>
        <v>265753.74882440898</v>
      </c>
      <c r="C31" s="61">
        <f t="shared" si="1"/>
        <v>12.454988402525458</v>
      </c>
      <c r="D31" s="60">
        <f t="shared" si="0"/>
        <v>127518.89592964349</v>
      </c>
      <c r="E31" s="61">
        <f t="shared" si="2"/>
        <v>14.246835458957719</v>
      </c>
      <c r="F31" s="94">
        <f>[1]MercLab!K131</f>
        <v>15689.23672787796</v>
      </c>
      <c r="G31" s="61">
        <f t="shared" si="3"/>
        <v>15.827083907725761</v>
      </c>
      <c r="H31" s="60">
        <f>[1]MercLab!L131</f>
        <v>111309.39839497283</v>
      </c>
      <c r="I31" s="61">
        <f t="shared" si="4"/>
        <v>14.044817108314927</v>
      </c>
      <c r="J31" s="60">
        <f>[1]MercLab!M131</f>
        <v>520.26080679270251</v>
      </c>
      <c r="K31" s="61">
        <f t="shared" si="5"/>
        <v>15.260913876574108</v>
      </c>
      <c r="L31" s="60">
        <f>[1]MercLab!N131</f>
        <v>123129.08492774093</v>
      </c>
      <c r="M31" s="61">
        <f t="shared" si="6"/>
        <v>13.184162106900994</v>
      </c>
      <c r="N31" s="60">
        <f>[1]MercLab!O131</f>
        <v>15105.767967025366</v>
      </c>
      <c r="O31" s="61">
        <f t="shared" si="7"/>
        <v>4.9571238881815072</v>
      </c>
    </row>
    <row r="32" spans="1:15">
      <c r="A32" s="271" t="s">
        <v>48</v>
      </c>
      <c r="B32" s="94">
        <f>[1]MercLab!J132</f>
        <v>304550.75606507488</v>
      </c>
      <c r="C32" s="61">
        <f t="shared" si="1"/>
        <v>14.273274230562693</v>
      </c>
      <c r="D32" s="94">
        <f t="shared" si="0"/>
        <v>134559.19304498332</v>
      </c>
      <c r="E32" s="61">
        <f t="shared" si="2"/>
        <v>15.033400884051748</v>
      </c>
      <c r="F32" s="94">
        <f>[1]MercLab!K132</f>
        <v>19497.167854277475</v>
      </c>
      <c r="G32" s="61">
        <f t="shared" si="3"/>
        <v>19.668471892220619</v>
      </c>
      <c r="H32" s="94">
        <f>[1]MercLab!L132</f>
        <v>115062.02519070583</v>
      </c>
      <c r="I32" s="61">
        <f t="shared" si="4"/>
        <v>14.518316720942536</v>
      </c>
      <c r="J32" s="94">
        <f>[1]MercLab!M132</f>
        <v>0</v>
      </c>
      <c r="K32" s="61">
        <f t="shared" si="5"/>
        <v>0</v>
      </c>
      <c r="L32" s="94">
        <f>[1]MercLab!N132</f>
        <v>164171.57289832839</v>
      </c>
      <c r="M32" s="61">
        <f t="shared" si="6"/>
        <v>17.578824951933207</v>
      </c>
      <c r="N32" s="94">
        <f>[1]MercLab!O132</f>
        <v>5819.9901217596416</v>
      </c>
      <c r="O32" s="61">
        <f t="shared" si="7"/>
        <v>1.9098937653837373</v>
      </c>
    </row>
    <row r="33" spans="1:15">
      <c r="A33" s="271" t="s">
        <v>49</v>
      </c>
      <c r="B33" s="94">
        <f>[1]MercLab!J133</f>
        <v>387197.18585202866</v>
      </c>
      <c r="C33" s="61">
        <f t="shared" si="1"/>
        <v>18.146635675359363</v>
      </c>
      <c r="D33" s="94">
        <f t="shared" si="0"/>
        <v>125786.72627636923</v>
      </c>
      <c r="E33" s="61">
        <f t="shared" si="2"/>
        <v>14.053311700323437</v>
      </c>
      <c r="F33" s="94">
        <f>[1]MercLab!K133</f>
        <v>30474.60897227595</v>
      </c>
      <c r="G33" s="61">
        <f t="shared" si="3"/>
        <v>30.742361889556392</v>
      </c>
      <c r="H33" s="94">
        <f>[1]MercLab!L133</f>
        <v>94790.46761922061</v>
      </c>
      <c r="I33" s="61">
        <f t="shared" si="4"/>
        <v>11.960488516877378</v>
      </c>
      <c r="J33" s="94">
        <f>[1]MercLab!M133</f>
        <v>521.64968487266253</v>
      </c>
      <c r="K33" s="61">
        <f t="shared" si="5"/>
        <v>15.301654113944666</v>
      </c>
      <c r="L33" s="94">
        <f>[1]MercLab!N133</f>
        <v>255006.69341503241</v>
      </c>
      <c r="M33" s="61">
        <f t="shared" si="6"/>
        <v>27.305080568913741</v>
      </c>
      <c r="N33" s="94">
        <f>[1]MercLab!O133</f>
        <v>6403.7661606141637</v>
      </c>
      <c r="O33" s="61">
        <f t="shared" si="7"/>
        <v>2.1014662927700152</v>
      </c>
    </row>
    <row r="34" spans="1:15">
      <c r="A34" s="270" t="s">
        <v>93</v>
      </c>
      <c r="B34" s="94">
        <f>[1]MercLab!J134</f>
        <v>222630.00742363799</v>
      </c>
      <c r="C34" s="61">
        <f t="shared" si="1"/>
        <v>10.433923031308472</v>
      </c>
      <c r="D34" s="94">
        <f t="shared" si="0"/>
        <v>44195.050483508654</v>
      </c>
      <c r="E34" s="61">
        <f t="shared" si="2"/>
        <v>4.9376181290518</v>
      </c>
      <c r="F34" s="95">
        <f>[1]MercLab!K134</f>
        <v>8094.2225484158816</v>
      </c>
      <c r="G34" s="61">
        <f t="shared" si="3"/>
        <v>8.1653391852996258</v>
      </c>
      <c r="H34" s="94">
        <f>[1]MercLab!L134</f>
        <v>36100.82793509277</v>
      </c>
      <c r="I34" s="61">
        <f t="shared" si="4"/>
        <v>4.5551367011073864</v>
      </c>
      <c r="J34" s="94">
        <f>[1]MercLab!M134</f>
        <v>0</v>
      </c>
      <c r="K34" s="61">
        <f t="shared" si="5"/>
        <v>0</v>
      </c>
      <c r="L34" s="94">
        <f>[1]MercLab!N134</f>
        <v>173622.82532885708</v>
      </c>
      <c r="M34" s="61">
        <f t="shared" si="6"/>
        <v>18.590826659169629</v>
      </c>
      <c r="N34" s="94">
        <f>[1]MercLab!O134</f>
        <v>4812.1316112734012</v>
      </c>
      <c r="O34" s="61">
        <f t="shared" si="7"/>
        <v>1.5791539109688939</v>
      </c>
    </row>
    <row r="35" spans="1:15">
      <c r="A35" s="272"/>
      <c r="B35" s="95"/>
      <c r="C35" s="61"/>
      <c r="D35" s="95">
        <f t="shared" si="0"/>
        <v>0</v>
      </c>
      <c r="E35" s="61"/>
      <c r="F35" s="95"/>
      <c r="G35" s="61"/>
      <c r="H35" s="95"/>
      <c r="I35" s="61"/>
      <c r="J35" s="95"/>
      <c r="K35" s="61"/>
      <c r="L35" s="95"/>
      <c r="M35" s="61"/>
      <c r="N35" s="95"/>
      <c r="O35" s="61"/>
    </row>
    <row r="36" spans="1:15">
      <c r="A36" s="269" t="s">
        <v>101</v>
      </c>
      <c r="B36" s="93">
        <f>[1]MercLab!J138</f>
        <v>1787427.1886834111</v>
      </c>
      <c r="C36" s="58">
        <f>IF(ISNUMBER(B36/B$9*100),B36/B$9*100,0)</f>
        <v>83.770727614909219</v>
      </c>
      <c r="D36" s="93">
        <f t="shared" si="0"/>
        <v>891952.1526510691</v>
      </c>
      <c r="E36" s="58">
        <f>IF(ISNUMBER(D36/D$9*100),D36/D$9*100,0)</f>
        <v>99.651863070505854</v>
      </c>
      <c r="F36" s="93">
        <f>[1]MercLab!K138</f>
        <v>98956.998150164422</v>
      </c>
      <c r="G36" s="58">
        <f>IF(ISNUMBER(F36/F$9*100),F36/F$9*100,0)</f>
        <v>99.82644408675138</v>
      </c>
      <c r="H36" s="93">
        <f>[1]MercLab!L138</f>
        <v>789586.0480017761</v>
      </c>
      <c r="I36" s="58">
        <f>IF(ISNUMBER(H36/H$9*100),H36/H$9*100,0)</f>
        <v>99.628529085311868</v>
      </c>
      <c r="J36" s="93">
        <f>[1]MercLab!M138</f>
        <v>3409.1064991285748</v>
      </c>
      <c r="K36" s="58">
        <f>IF(ISNUMBER(J36/J$9*100),J36/J$9*100,0)</f>
        <v>100</v>
      </c>
      <c r="L36" s="93">
        <f>[1]MercLab!N138</f>
        <v>895475.03603214328</v>
      </c>
      <c r="M36" s="58">
        <f>IF(ISNUMBER(L36/L$9*100),L36/L$9*100,0)</f>
        <v>95.883828298238882</v>
      </c>
      <c r="N36" s="93">
        <f>[1]MercLab!O138</f>
        <v>0</v>
      </c>
      <c r="O36" s="58">
        <f>IF(ISNUMBER(N36/N$9*100),N36/N$9*100,0)</f>
        <v>0</v>
      </c>
    </row>
    <row r="37" spans="1:15">
      <c r="A37" s="266" t="s">
        <v>96</v>
      </c>
      <c r="B37" s="94">
        <f>SUM(B38:B40)</f>
        <v>1376618.6292164088</v>
      </c>
      <c r="C37" s="61">
        <f t="shared" ref="C37:C44" si="8">IF(ISNUMBER(B37/B$9*100),B37/B$9*100,0)</f>
        <v>64.517505914543321</v>
      </c>
      <c r="D37" s="94">
        <f t="shared" si="0"/>
        <v>628078.35632559541</v>
      </c>
      <c r="E37" s="61">
        <f t="shared" ref="E37:E44" si="9">IF(ISNUMBER(D37/D$9*100),D37/D$9*100,0)</f>
        <v>70.17100432582447</v>
      </c>
      <c r="F37" s="94">
        <f>SUM(F38:F40)</f>
        <v>22738.459315127482</v>
      </c>
      <c r="G37" s="61">
        <f t="shared" ref="G37:G44" si="10">IF(ISNUMBER(F37/F$9*100),F37/F$9*100,0)</f>
        <v>22.93824165922997</v>
      </c>
      <c r="H37" s="94">
        <f>SUM(H38:H40)</f>
        <v>601930.79051133932</v>
      </c>
      <c r="I37" s="61">
        <f t="shared" ref="I37:I44" si="11">IF(ISNUMBER(H37/H$9*100),H37/H$9*100,0)</f>
        <v>75.950530561640377</v>
      </c>
      <c r="J37" s="94">
        <f>SUM(J38:J40)</f>
        <v>3409.1064991285748</v>
      </c>
      <c r="K37" s="61">
        <f t="shared" ref="K37:K44" si="12">IF(ISNUMBER(J37/J$9*100),J37/J$9*100,0)</f>
        <v>100</v>
      </c>
      <c r="L37" s="94">
        <f>SUM(L38:L40)</f>
        <v>748540.27289084473</v>
      </c>
      <c r="M37" s="61">
        <f t="shared" ref="M37:M44" si="13">IF(ISNUMBER(L37/L$9*100),L37/L$9*100,0)</f>
        <v>80.150650897214206</v>
      </c>
      <c r="N37" s="94">
        <f>SUM(N38:N40)</f>
        <v>0</v>
      </c>
      <c r="O37" s="61">
        <f t="shared" ref="O37:O44" si="14">IF(ISNUMBER(N37/N$9*100),N37/N$9*100,0)</f>
        <v>0</v>
      </c>
    </row>
    <row r="38" spans="1:15">
      <c r="A38" s="267" t="s">
        <v>105</v>
      </c>
      <c r="B38" s="94">
        <f>[1]MercLab!J139</f>
        <v>473665.75610749039</v>
      </c>
      <c r="C38" s="61">
        <f t="shared" si="8"/>
        <v>22.19912804650674</v>
      </c>
      <c r="D38" s="94">
        <f t="shared" si="0"/>
        <v>165682.32419513771</v>
      </c>
      <c r="E38" s="61">
        <f t="shared" si="9"/>
        <v>18.510580679495188</v>
      </c>
      <c r="F38" s="94">
        <f>[1]MercLab!K139</f>
        <v>4322.6602910168467</v>
      </c>
      <c r="G38" s="61">
        <f t="shared" si="10"/>
        <v>4.360639610271936</v>
      </c>
      <c r="H38" s="94">
        <f>[1]MercLab!L139</f>
        <v>160556.02807319566</v>
      </c>
      <c r="I38" s="61">
        <f t="shared" si="11"/>
        <v>20.258667124620395</v>
      </c>
      <c r="J38" s="94">
        <f>[1]MercLab!M139</f>
        <v>803.63583092518252</v>
      </c>
      <c r="K38" s="61">
        <f t="shared" si="12"/>
        <v>23.573209905017791</v>
      </c>
      <c r="L38" s="94">
        <f>[1]MercLab!N139</f>
        <v>307983.43191233661</v>
      </c>
      <c r="M38" s="61">
        <f t="shared" si="13"/>
        <v>32.977614468221553</v>
      </c>
      <c r="N38" s="94">
        <f>[1]MercLab!O139</f>
        <v>0</v>
      </c>
      <c r="O38" s="61">
        <f t="shared" si="14"/>
        <v>0</v>
      </c>
    </row>
    <row r="39" spans="1:15">
      <c r="A39" s="267" t="s">
        <v>106</v>
      </c>
      <c r="B39" s="94">
        <f>[1]MercLab!J140</f>
        <v>902064.61593367287</v>
      </c>
      <c r="C39" s="61">
        <f t="shared" si="8"/>
        <v>42.276748228322809</v>
      </c>
      <c r="D39" s="94">
        <f t="shared" si="0"/>
        <v>462156.36859163758</v>
      </c>
      <c r="E39" s="61">
        <f t="shared" si="9"/>
        <v>51.633647638129162</v>
      </c>
      <c r="F39" s="94">
        <f>[1]MercLab!K140</f>
        <v>18415.799024110634</v>
      </c>
      <c r="G39" s="61">
        <f t="shared" si="10"/>
        <v>18.577602048958031</v>
      </c>
      <c r="H39" s="94">
        <f>[1]MercLab!L140</f>
        <v>441135.09889932355</v>
      </c>
      <c r="I39" s="61">
        <f t="shared" si="11"/>
        <v>55.661623128305735</v>
      </c>
      <c r="J39" s="94">
        <f>[1]MercLab!M140</f>
        <v>2605.4706682033925</v>
      </c>
      <c r="K39" s="61">
        <f t="shared" si="12"/>
        <v>76.426790094982209</v>
      </c>
      <c r="L39" s="94">
        <f>[1]MercLab!N140</f>
        <v>439908.24734208279</v>
      </c>
      <c r="M39" s="61">
        <f t="shared" si="13"/>
        <v>47.103587657817634</v>
      </c>
      <c r="N39" s="94">
        <f>[1]MercLab!O140</f>
        <v>0</v>
      </c>
      <c r="O39" s="61">
        <f t="shared" si="14"/>
        <v>0</v>
      </c>
    </row>
    <row r="40" spans="1:15">
      <c r="A40" s="267" t="s">
        <v>107</v>
      </c>
      <c r="B40" s="94">
        <f>[1]MercLab!J141</f>
        <v>888.25717524545757</v>
      </c>
      <c r="C40" s="61">
        <f t="shared" si="8"/>
        <v>4.162963971376369E-2</v>
      </c>
      <c r="D40" s="94">
        <f t="shared" si="0"/>
        <v>239.66353882014249</v>
      </c>
      <c r="E40" s="61">
        <f t="shared" si="9"/>
        <v>2.6776008200117746E-2</v>
      </c>
      <c r="F40" s="94">
        <f>[1]MercLab!K141</f>
        <v>0</v>
      </c>
      <c r="G40" s="61">
        <f t="shared" si="10"/>
        <v>0</v>
      </c>
      <c r="H40" s="94">
        <f>[1]MercLab!L141</f>
        <v>239.66353882014249</v>
      </c>
      <c r="I40" s="61">
        <f t="shared" si="11"/>
        <v>3.0240308714241142E-2</v>
      </c>
      <c r="J40" s="94">
        <f>[1]MercLab!M141</f>
        <v>0</v>
      </c>
      <c r="K40" s="61">
        <f t="shared" si="12"/>
        <v>0</v>
      </c>
      <c r="L40" s="94">
        <f>[1]MercLab!N141</f>
        <v>648.59363642531503</v>
      </c>
      <c r="M40" s="61">
        <f t="shared" si="13"/>
        <v>6.9448771175015717E-2</v>
      </c>
      <c r="N40" s="94">
        <f>[1]MercLab!O141</f>
        <v>0</v>
      </c>
      <c r="O40" s="61">
        <f t="shared" si="14"/>
        <v>0</v>
      </c>
    </row>
    <row r="41" spans="1:15">
      <c r="A41" s="266" t="s">
        <v>97</v>
      </c>
      <c r="B41" s="94">
        <f>[1]MercLab!J142</f>
        <v>291602.16422836791</v>
      </c>
      <c r="C41" s="61">
        <f t="shared" si="8"/>
        <v>13.666417086049634</v>
      </c>
      <c r="D41" s="94">
        <f t="shared" si="0"/>
        <v>207629.95034657296</v>
      </c>
      <c r="E41" s="61">
        <f t="shared" si="9"/>
        <v>23.197109082337523</v>
      </c>
      <c r="F41" s="60">
        <f>[1]MercLab!K142</f>
        <v>55228.255524546446</v>
      </c>
      <c r="G41" s="61">
        <f t="shared" si="10"/>
        <v>55.713496419563654</v>
      </c>
      <c r="H41" s="94">
        <f>[1]MercLab!L142</f>
        <v>152401.6948220265</v>
      </c>
      <c r="I41" s="61">
        <f t="shared" si="11"/>
        <v>19.22976821038375</v>
      </c>
      <c r="J41" s="94">
        <f>[1]MercLab!M142</f>
        <v>0</v>
      </c>
      <c r="K41" s="61">
        <f t="shared" si="12"/>
        <v>0</v>
      </c>
      <c r="L41" s="94">
        <f>[1]MercLab!N142</f>
        <v>83972.213881790973</v>
      </c>
      <c r="M41" s="61">
        <f t="shared" si="13"/>
        <v>8.9914034603814716</v>
      </c>
      <c r="N41" s="94">
        <f>[1]MercLab!O142</f>
        <v>0</v>
      </c>
      <c r="O41" s="61">
        <f t="shared" si="14"/>
        <v>0</v>
      </c>
    </row>
    <row r="42" spans="1:15">
      <c r="A42" s="266" t="s">
        <v>98</v>
      </c>
      <c r="B42" s="60">
        <f>[1]MercLab!J143</f>
        <v>58777.817639352899</v>
      </c>
      <c r="C42" s="61">
        <f t="shared" si="8"/>
        <v>2.7547195110598444</v>
      </c>
      <c r="D42" s="60">
        <f t="shared" si="0"/>
        <v>34822.006770112246</v>
      </c>
      <c r="E42" s="61">
        <f t="shared" si="9"/>
        <v>3.8904304902249001</v>
      </c>
      <c r="F42" s="94">
        <f>[1]MercLab!K143</f>
        <v>13093.48820623428</v>
      </c>
      <c r="G42" s="61">
        <f t="shared" si="10"/>
        <v>13.208528883795905</v>
      </c>
      <c r="H42" s="60">
        <f>[1]MercLab!L143</f>
        <v>21728.518563877962</v>
      </c>
      <c r="I42" s="61">
        <f t="shared" si="11"/>
        <v>2.741664887823835</v>
      </c>
      <c r="J42" s="60">
        <f>[1]MercLab!M143</f>
        <v>0</v>
      </c>
      <c r="K42" s="61">
        <f t="shared" si="12"/>
        <v>0</v>
      </c>
      <c r="L42" s="60">
        <f>[1]MercLab!N143</f>
        <v>23955.81086924074</v>
      </c>
      <c r="M42" s="61">
        <f t="shared" si="13"/>
        <v>2.5650908888641686</v>
      </c>
      <c r="N42" s="60">
        <f>[1]MercLab!O143</f>
        <v>0</v>
      </c>
      <c r="O42" s="61">
        <f t="shared" si="14"/>
        <v>0</v>
      </c>
    </row>
    <row r="43" spans="1:15">
      <c r="A43" s="266" t="s">
        <v>99</v>
      </c>
      <c r="B43" s="94">
        <f>[1]MercLab!J144</f>
        <v>22294.840581955785</v>
      </c>
      <c r="C43" s="61">
        <f t="shared" si="8"/>
        <v>1.0448845298053935</v>
      </c>
      <c r="D43" s="94">
        <f t="shared" si="0"/>
        <v>7721.8512604566167</v>
      </c>
      <c r="E43" s="61">
        <f t="shared" si="9"/>
        <v>0.86271092252059656</v>
      </c>
      <c r="F43" s="94">
        <f>[1]MercLab!K144</f>
        <v>2845.110336879055</v>
      </c>
      <c r="G43" s="61">
        <f t="shared" si="10"/>
        <v>2.8701077566450359</v>
      </c>
      <c r="H43" s="94">
        <f>[1]MercLab!L144</f>
        <v>4876.7409235775613</v>
      </c>
      <c r="I43" s="61">
        <f t="shared" si="11"/>
        <v>0.61533828539113811</v>
      </c>
      <c r="J43" s="94">
        <f>[1]MercLab!M144</f>
        <v>0</v>
      </c>
      <c r="K43" s="61">
        <f t="shared" si="12"/>
        <v>0</v>
      </c>
      <c r="L43" s="94">
        <f>[1]MercLab!N144</f>
        <v>14572.989321499153</v>
      </c>
      <c r="M43" s="61">
        <f t="shared" si="13"/>
        <v>1.560416482503189</v>
      </c>
      <c r="N43" s="94">
        <f>[1]MercLab!O144</f>
        <v>0</v>
      </c>
      <c r="O43" s="61">
        <f t="shared" si="14"/>
        <v>0</v>
      </c>
    </row>
    <row r="44" spans="1:15">
      <c r="A44" s="266" t="s">
        <v>100</v>
      </c>
      <c r="B44" s="94">
        <f>[1]MercLab!J145</f>
        <v>38133.737017155741</v>
      </c>
      <c r="C44" s="61">
        <f t="shared" si="8"/>
        <v>1.7872005734430745</v>
      </c>
      <c r="D44" s="94">
        <f t="shared" si="0"/>
        <v>13699.987948354672</v>
      </c>
      <c r="E44" s="61">
        <f t="shared" si="9"/>
        <v>1.5306082496009141</v>
      </c>
      <c r="F44" s="95">
        <f>[1]MercLab!K145</f>
        <v>5051.6847673780758</v>
      </c>
      <c r="G44" s="61">
        <f t="shared" si="10"/>
        <v>5.0960693675177247</v>
      </c>
      <c r="H44" s="94">
        <f>[1]MercLab!L145</f>
        <v>8648.3031809765962</v>
      </c>
      <c r="I44" s="61">
        <f t="shared" si="11"/>
        <v>1.0912271400755347</v>
      </c>
      <c r="J44" s="94">
        <f>[1]MercLab!M145</f>
        <v>0</v>
      </c>
      <c r="K44" s="61">
        <f t="shared" si="12"/>
        <v>0</v>
      </c>
      <c r="L44" s="94">
        <f>[1]MercLab!N145</f>
        <v>24433.749068801069</v>
      </c>
      <c r="M44" s="61">
        <f t="shared" si="13"/>
        <v>2.6162665692794147</v>
      </c>
      <c r="N44" s="94">
        <f>[1]MercLab!O145</f>
        <v>0</v>
      </c>
      <c r="O44" s="61">
        <f t="shared" si="14"/>
        <v>0</v>
      </c>
    </row>
    <row r="45" spans="1:15">
      <c r="A45" s="266"/>
      <c r="B45" s="95"/>
      <c r="C45" s="96"/>
      <c r="D45" s="95">
        <f t="shared" si="0"/>
        <v>0</v>
      </c>
      <c r="E45" s="96"/>
      <c r="F45" s="95"/>
      <c r="G45" s="96"/>
      <c r="H45" s="95"/>
      <c r="I45" s="96"/>
      <c r="J45" s="95"/>
      <c r="K45" s="96"/>
      <c r="L45" s="95"/>
      <c r="M45" s="96"/>
      <c r="N45" s="95"/>
      <c r="O45" s="96"/>
    </row>
    <row r="46" spans="1:15">
      <c r="A46" s="269" t="s">
        <v>12</v>
      </c>
      <c r="B46" s="93"/>
      <c r="C46" s="58"/>
      <c r="D46" s="93"/>
      <c r="E46" s="58"/>
      <c r="F46" s="93"/>
      <c r="G46" s="58"/>
      <c r="H46" s="93"/>
      <c r="I46" s="58"/>
      <c r="J46" s="93"/>
      <c r="K46" s="58"/>
      <c r="L46" s="93"/>
      <c r="M46" s="58"/>
      <c r="N46" s="93"/>
      <c r="O46" s="58"/>
    </row>
    <row r="47" spans="1:15">
      <c r="A47" s="266" t="s">
        <v>38</v>
      </c>
      <c r="B47" s="60">
        <f>[1]MercLab!J147</f>
        <v>1122429.8170855688</v>
      </c>
      <c r="C47" s="61">
        <f>IF(ISNUMBER(B47/B$9*100),B47/B$9*100,0)</f>
        <v>52.604527372768736</v>
      </c>
      <c r="D47" s="60">
        <f t="shared" si="0"/>
        <v>279476.0633538877</v>
      </c>
      <c r="E47" s="61">
        <f>IF(ISNUMBER(D47/D$9*100),D47/D$9*100,0)</f>
        <v>31.223995944231607</v>
      </c>
      <c r="F47" s="60">
        <f>[1]MercLab!K147</f>
        <v>0</v>
      </c>
      <c r="G47" s="61">
        <f>IF(ISNUMBER(F47/F$9*100),F47/F$9*100,0)</f>
        <v>0</v>
      </c>
      <c r="H47" s="60">
        <f>[1]MercLab!L147</f>
        <v>279476.0633538877</v>
      </c>
      <c r="I47" s="61">
        <f>IF(ISNUMBER(H47/H$9*100),H47/H$9*100,0)</f>
        <v>35.263780530274303</v>
      </c>
      <c r="J47" s="60">
        <f>[1]MercLab!M147</f>
        <v>0</v>
      </c>
      <c r="K47" s="61">
        <f>IF(ISNUMBER(J47/J$9*100),J47/J$9*100,0)</f>
        <v>0</v>
      </c>
      <c r="L47" s="60">
        <f>[1]MercLab!N147</f>
        <v>594237.94626083155</v>
      </c>
      <c r="M47" s="61">
        <f>IF(ISNUMBER(L47/L$9*100),L47/L$9*100,0)</f>
        <v>63.628584734244278</v>
      </c>
      <c r="N47" s="60">
        <f>[1]MercLab!O147</f>
        <v>248715.80747087949</v>
      </c>
      <c r="O47" s="61">
        <f>IF(ISNUMBER(N47/N$9*100),N47/N$9*100,0)</f>
        <v>81.618827541479547</v>
      </c>
    </row>
    <row r="48" spans="1:15">
      <c r="A48" s="266" t="s">
        <v>39</v>
      </c>
      <c r="B48" s="60">
        <f>[1]MercLab!J148</f>
        <v>208690.10158294172</v>
      </c>
      <c r="C48" s="61">
        <f>IF(ISNUMBER(B48/B$9*100),B48/B$9*100,0)</f>
        <v>9.7806063185764707</v>
      </c>
      <c r="D48" s="60">
        <f t="shared" si="0"/>
        <v>135808.52721076951</v>
      </c>
      <c r="E48" s="61">
        <f>IF(ISNUMBER(D48/D$9*100),D48/D$9*100,0)</f>
        <v>15.17298065506098</v>
      </c>
      <c r="F48" s="94">
        <f>[1]MercLab!K148</f>
        <v>0</v>
      </c>
      <c r="G48" s="61">
        <f>IF(ISNUMBER(F48/F$9*100),F48/F$9*100,0)</f>
        <v>0</v>
      </c>
      <c r="H48" s="60">
        <f>[1]MercLab!L148</f>
        <v>135808.52721076951</v>
      </c>
      <c r="I48" s="61">
        <f>IF(ISNUMBER(H48/H$9*100),H48/H$9*100,0)</f>
        <v>17.136072550285338</v>
      </c>
      <c r="J48" s="60">
        <f>[1]MercLab!M148</f>
        <v>0</v>
      </c>
      <c r="K48" s="61">
        <f>IF(ISNUMBER(J48/J$9*100),J48/J$9*100,0)</f>
        <v>0</v>
      </c>
      <c r="L48" s="60">
        <f>[1]MercLab!N148</f>
        <v>57724.770239537524</v>
      </c>
      <c r="M48" s="61">
        <f>IF(ISNUMBER(L48/L$9*100),L48/L$9*100,0)</f>
        <v>6.1809338457140752</v>
      </c>
      <c r="N48" s="60">
        <f>[1]MercLab!O148</f>
        <v>15156.804132635703</v>
      </c>
      <c r="O48" s="61">
        <f>IF(ISNUMBER(N48/N$9*100),N48/N$9*100,0)</f>
        <v>4.9738719672106875</v>
      </c>
    </row>
    <row r="49" spans="1:15">
      <c r="A49" s="266" t="s">
        <v>50</v>
      </c>
      <c r="B49" s="94">
        <f>[1]MercLab!J149</f>
        <v>802069.21534551261</v>
      </c>
      <c r="C49" s="61">
        <f>IF(ISNUMBER(B49/B$9*100),B49/B$9*100,0)</f>
        <v>37.590298610431162</v>
      </c>
      <c r="D49" s="94">
        <f t="shared" si="0"/>
        <v>479783.62508928421</v>
      </c>
      <c r="E49" s="61">
        <f>IF(ISNUMBER(D49/D$9*100),D49/D$9*100,0)</f>
        <v>53.603023400709269</v>
      </c>
      <c r="F49" s="94">
        <f>[1]MercLab!K149</f>
        <v>99129.042465109364</v>
      </c>
      <c r="G49" s="61">
        <f>IF(ISNUMBER(F49/F$9*100),F49/F$9*100,0)</f>
        <v>100</v>
      </c>
      <c r="H49" s="94">
        <f>[1]MercLab!L149</f>
        <v>377245.47612504626</v>
      </c>
      <c r="I49" s="61">
        <f>IF(ISNUMBER(H49/H$9*100),H49/H$9*100,0)</f>
        <v>47.600146919442473</v>
      </c>
      <c r="J49" s="94">
        <f>[1]MercLab!M149</f>
        <v>3409.1064991285748</v>
      </c>
      <c r="K49" s="61">
        <f>IF(ISNUMBER(J49/J$9*100),J49/J$9*100,0)</f>
        <v>100</v>
      </c>
      <c r="L49" s="94">
        <f>[1]MercLab!N149</f>
        <v>281429.7280961884</v>
      </c>
      <c r="M49" s="61">
        <f>IF(ISNUMBER(L49/L$9*100),L49/L$9*100,0)</f>
        <v>30.134351758552391</v>
      </c>
      <c r="N49" s="94">
        <f>[1]MercLab!O149</f>
        <v>40855.862160062738</v>
      </c>
      <c r="O49" s="61">
        <f>IF(ISNUMBER(N49/N$9*100),N49/N$9*100,0)</f>
        <v>13.407300491308932</v>
      </c>
    </row>
    <row r="50" spans="1:15">
      <c r="A50" s="266" t="s">
        <v>46</v>
      </c>
      <c r="B50" s="94">
        <f>[1]MercLab!J150</f>
        <v>524.20425362840149</v>
      </c>
      <c r="C50" s="61">
        <f>IF(ISNUMBER(B50/B$9*100),B50/B$9*100,0)</f>
        <v>2.4567698210760224E-2</v>
      </c>
      <c r="D50" s="94">
        <f t="shared" si="0"/>
        <v>0</v>
      </c>
      <c r="E50" s="61">
        <f>IF(ISNUMBER(D50/D$9*100),D50/D$9*100,0)</f>
        <v>0</v>
      </c>
      <c r="F50" s="94">
        <f>[1]MercLab!K150</f>
        <v>0</v>
      </c>
      <c r="G50" s="61">
        <f>IF(ISNUMBER(F50/F$9*100),F50/F$9*100,0)</f>
        <v>0</v>
      </c>
      <c r="H50" s="94">
        <f>[1]MercLab!L150</f>
        <v>0</v>
      </c>
      <c r="I50" s="61">
        <f>IF(ISNUMBER(H50/H$9*100),H50/H$9*100,0)</f>
        <v>0</v>
      </c>
      <c r="J50" s="94">
        <f>[1]MercLab!M150</f>
        <v>0</v>
      </c>
      <c r="K50" s="61">
        <f>IF(ISNUMBER(J50/J$9*100),J50/J$9*100,0)</f>
        <v>0</v>
      </c>
      <c r="L50" s="94">
        <f>[1]MercLab!N150</f>
        <v>524.20425362840149</v>
      </c>
      <c r="M50" s="61">
        <f>IF(ISNUMBER(L50/L$9*100),L50/L$9*100,0)</f>
        <v>5.6129661493218803E-2</v>
      </c>
      <c r="N50" s="94">
        <f>[1]MercLab!O150</f>
        <v>0</v>
      </c>
      <c r="O50" s="61">
        <f>IF(ISNUMBER(N50/N$9*100),N50/N$9*100,0)</f>
        <v>0</v>
      </c>
    </row>
    <row r="51" spans="1:15">
      <c r="A51" s="263"/>
      <c r="B51" s="264"/>
      <c r="C51" s="275"/>
      <c r="D51" s="264"/>
      <c r="E51" s="275"/>
      <c r="F51" s="264"/>
      <c r="G51" s="275"/>
      <c r="H51" s="264"/>
      <c r="I51" s="275"/>
      <c r="J51" s="264"/>
      <c r="K51" s="275"/>
      <c r="L51" s="264"/>
      <c r="M51" s="275"/>
      <c r="N51" s="264"/>
      <c r="O51" s="275"/>
    </row>
    <row r="52" spans="1:15">
      <c r="A52" s="15" t="str">
        <f>'C01'!A42</f>
        <v>Fuente: Instituto Nacional de Estadística (INE). XLIII Encuesta Permanente de Hogares de Propósitos Múltiples, mayo 2012.</v>
      </c>
      <c r="B52" s="113"/>
      <c r="C52" s="112"/>
      <c r="D52" s="113"/>
      <c r="E52" s="112"/>
      <c r="F52" s="114"/>
      <c r="G52" s="112"/>
      <c r="H52" s="114"/>
      <c r="I52" s="112"/>
      <c r="J52" s="114"/>
      <c r="K52" s="112"/>
      <c r="L52" s="113"/>
      <c r="M52" s="112"/>
      <c r="N52" s="113"/>
      <c r="O52" s="112"/>
    </row>
    <row r="53" spans="1:15">
      <c r="A53" s="15" t="str">
        <f>'C01'!A43</f>
        <v>(Promedio de salarios mínimos por rama)</v>
      </c>
      <c r="B53" s="115"/>
      <c r="C53" s="116"/>
      <c r="D53" s="115"/>
      <c r="E53" s="116"/>
      <c r="F53" s="117"/>
      <c r="G53" s="116"/>
      <c r="H53" s="115"/>
      <c r="I53" s="116"/>
      <c r="J53" s="117"/>
      <c r="K53" s="118"/>
      <c r="L53" s="115"/>
      <c r="M53" s="116"/>
      <c r="N53" s="117"/>
      <c r="O53" s="116"/>
    </row>
    <row r="54" spans="1:15">
      <c r="A54" s="15" t="s">
        <v>89</v>
      </c>
      <c r="B54" s="115"/>
      <c r="C54" s="116"/>
      <c r="D54" s="115"/>
      <c r="E54" s="116"/>
      <c r="F54" s="117"/>
      <c r="G54" s="30"/>
      <c r="H54" s="111"/>
      <c r="I54" s="116"/>
      <c r="J54" s="117"/>
      <c r="K54" s="118"/>
      <c r="L54" s="115"/>
      <c r="M54" s="116"/>
      <c r="N54" s="117"/>
      <c r="O54" s="116"/>
    </row>
    <row r="55" spans="1:15">
      <c r="A55" s="15" t="s">
        <v>90</v>
      </c>
      <c r="B55" s="115"/>
      <c r="C55" s="116"/>
      <c r="D55" s="115"/>
      <c r="E55" s="116"/>
      <c r="F55" s="117"/>
      <c r="G55" s="116"/>
      <c r="H55" s="73"/>
      <c r="I55" s="116"/>
      <c r="J55" s="117"/>
      <c r="K55" s="116"/>
      <c r="L55" s="115"/>
      <c r="M55" s="116"/>
      <c r="N55" s="117"/>
      <c r="O55" s="116"/>
    </row>
    <row r="56" spans="1:15">
      <c r="A56" s="15" t="s">
        <v>95</v>
      </c>
      <c r="B56" s="115"/>
      <c r="C56" s="116"/>
      <c r="D56" s="115"/>
      <c r="E56" s="116"/>
      <c r="F56" s="117"/>
      <c r="G56" s="116"/>
      <c r="H56" s="73"/>
      <c r="I56" s="116"/>
      <c r="J56" s="117"/>
      <c r="K56" s="116"/>
      <c r="L56" s="115"/>
      <c r="M56" s="116"/>
      <c r="N56" s="117"/>
      <c r="O56" s="116"/>
    </row>
    <row r="57" spans="1:15">
      <c r="A57" s="15"/>
      <c r="B57" s="115"/>
      <c r="C57" s="116"/>
      <c r="D57" s="115"/>
      <c r="E57" s="116"/>
      <c r="F57" s="117"/>
      <c r="G57" s="116"/>
      <c r="H57" s="73"/>
      <c r="I57" s="116"/>
      <c r="J57" s="117"/>
      <c r="K57" s="116"/>
      <c r="L57" s="115"/>
      <c r="M57" s="116"/>
      <c r="N57" s="117"/>
      <c r="O57" s="116"/>
    </row>
    <row r="58" spans="1:15">
      <c r="A58" s="15"/>
      <c r="B58" s="115"/>
      <c r="C58" s="116"/>
      <c r="D58" s="115"/>
      <c r="E58" s="116"/>
      <c r="F58" s="117"/>
      <c r="G58" s="116"/>
      <c r="H58" s="73"/>
      <c r="I58" s="116"/>
      <c r="J58" s="117"/>
      <c r="K58" s="116"/>
      <c r="L58" s="115"/>
      <c r="M58" s="116"/>
      <c r="N58" s="117"/>
      <c r="O58" s="116"/>
    </row>
    <row r="59" spans="1:15">
      <c r="A59" s="336" t="s">
        <v>117</v>
      </c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6"/>
    </row>
    <row r="60" spans="1:15">
      <c r="A60" s="336" t="s">
        <v>82</v>
      </c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6"/>
      <c r="N60" s="336"/>
      <c r="O60" s="336"/>
    </row>
    <row r="61" spans="1:15">
      <c r="A61" s="336" t="s">
        <v>33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</row>
    <row r="62" spans="1:15" ht="23.25">
      <c r="A62" s="332" t="s">
        <v>110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</row>
    <row r="63" spans="1:15">
      <c r="A63" s="25" t="s">
        <v>17</v>
      </c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75"/>
      <c r="M63" s="75"/>
      <c r="N63" s="75"/>
      <c r="O63" s="75"/>
    </row>
    <row r="64" spans="1:15">
      <c r="A64" s="338" t="s">
        <v>31</v>
      </c>
      <c r="B64" s="341" t="s">
        <v>5</v>
      </c>
      <c r="C64" s="341"/>
      <c r="D64" s="337" t="s">
        <v>6</v>
      </c>
      <c r="E64" s="337"/>
      <c r="F64" s="337"/>
      <c r="G64" s="337"/>
      <c r="H64" s="337"/>
      <c r="I64" s="337"/>
      <c r="J64" s="337"/>
      <c r="K64" s="337"/>
      <c r="L64" s="341" t="s">
        <v>1</v>
      </c>
      <c r="M64" s="341"/>
      <c r="N64" s="343" t="s">
        <v>2</v>
      </c>
      <c r="O64" s="343"/>
    </row>
    <row r="65" spans="1:15" ht="13.5">
      <c r="A65" s="339"/>
      <c r="B65" s="342"/>
      <c r="C65" s="342"/>
      <c r="D65" s="345" t="s">
        <v>3</v>
      </c>
      <c r="E65" s="345"/>
      <c r="F65" s="345" t="s">
        <v>108</v>
      </c>
      <c r="G65" s="345"/>
      <c r="H65" s="345" t="s">
        <v>9</v>
      </c>
      <c r="I65" s="345"/>
      <c r="J65" s="345" t="s">
        <v>109</v>
      </c>
      <c r="K65" s="345"/>
      <c r="L65" s="342"/>
      <c r="M65" s="342"/>
      <c r="N65" s="344"/>
      <c r="O65" s="344"/>
    </row>
    <row r="66" spans="1:15" customFormat="1">
      <c r="A66" s="340"/>
      <c r="B66" s="63" t="s">
        <v>7</v>
      </c>
      <c r="C66" s="64" t="s">
        <v>86</v>
      </c>
      <c r="D66" s="63" t="s">
        <v>7</v>
      </c>
      <c r="E66" s="64" t="s">
        <v>86</v>
      </c>
      <c r="F66" s="63" t="s">
        <v>7</v>
      </c>
      <c r="G66" s="64" t="s">
        <v>86</v>
      </c>
      <c r="H66" s="63" t="s">
        <v>7</v>
      </c>
      <c r="I66" s="64" t="s">
        <v>86</v>
      </c>
      <c r="J66" s="63" t="s">
        <v>7</v>
      </c>
      <c r="K66" s="64" t="s">
        <v>86</v>
      </c>
      <c r="L66" s="63" t="s">
        <v>7</v>
      </c>
      <c r="M66" s="64" t="s">
        <v>86</v>
      </c>
      <c r="N66" s="63" t="s">
        <v>7</v>
      </c>
      <c r="O66" s="64" t="s">
        <v>86</v>
      </c>
    </row>
    <row r="67" spans="1:15">
      <c r="A67" s="119"/>
      <c r="B67" s="119"/>
      <c r="C67" s="120"/>
      <c r="D67" s="106"/>
      <c r="E67" s="108"/>
      <c r="F67" s="106"/>
      <c r="G67" s="108"/>
      <c r="H67" s="106"/>
      <c r="I67" s="108"/>
      <c r="J67" s="106"/>
      <c r="K67" s="108"/>
      <c r="L67" s="106"/>
      <c r="M67" s="108"/>
      <c r="N67" s="106"/>
      <c r="O67" s="108"/>
    </row>
    <row r="68" spans="1:15" ht="11.25" customHeight="1">
      <c r="A68" s="65" t="s">
        <v>102</v>
      </c>
      <c r="B68" s="24">
        <f t="shared" ref="B68:O68" si="15">B9</f>
        <v>2133713.3382679261</v>
      </c>
      <c r="C68" s="58">
        <f t="shared" si="15"/>
        <v>99.999999999987253</v>
      </c>
      <c r="D68" s="24">
        <f t="shared" si="15"/>
        <v>895068.21565392474</v>
      </c>
      <c r="E68" s="58">
        <f t="shared" si="15"/>
        <v>41.948850372773592</v>
      </c>
      <c r="F68" s="24">
        <f t="shared" si="15"/>
        <v>99129.042465109364</v>
      </c>
      <c r="G68" s="58">
        <f t="shared" si="15"/>
        <v>4.6458463134311589</v>
      </c>
      <c r="H68" s="24">
        <f t="shared" si="15"/>
        <v>792530.06668968673</v>
      </c>
      <c r="I68" s="58">
        <f t="shared" si="15"/>
        <v>37.143230652203492</v>
      </c>
      <c r="J68" s="24">
        <f t="shared" si="15"/>
        <v>3409.1064991285748</v>
      </c>
      <c r="K68" s="58">
        <f t="shared" si="15"/>
        <v>0.15977340713893498</v>
      </c>
      <c r="L68" s="24">
        <f t="shared" si="15"/>
        <v>933916.64885014889</v>
      </c>
      <c r="M68" s="58">
        <f t="shared" si="15"/>
        <v>43.769546363161879</v>
      </c>
      <c r="N68" s="24">
        <f t="shared" si="15"/>
        <v>304728.47376358049</v>
      </c>
      <c r="O68" s="58">
        <f t="shared" si="15"/>
        <v>14.281603264051787</v>
      </c>
    </row>
    <row r="69" spans="1:15">
      <c r="A69" s="29"/>
      <c r="B69" s="24"/>
      <c r="C69" s="58"/>
      <c r="D69" s="24">
        <f t="shared" ref="D69:D93" si="16">F69+H69+J69</f>
        <v>0</v>
      </c>
      <c r="E69" s="58"/>
      <c r="F69" s="24"/>
      <c r="G69" s="58"/>
      <c r="H69" s="24"/>
      <c r="I69" s="58"/>
      <c r="J69" s="24"/>
      <c r="K69" s="58"/>
      <c r="L69" s="24"/>
      <c r="M69" s="58"/>
      <c r="N69" s="24"/>
      <c r="O69" s="58"/>
    </row>
    <row r="70" spans="1:15">
      <c r="A70" s="66" t="s">
        <v>13</v>
      </c>
      <c r="B70" s="24"/>
      <c r="C70" s="58"/>
      <c r="D70" s="24"/>
      <c r="E70" s="58"/>
      <c r="F70" s="24"/>
      <c r="G70" s="58"/>
      <c r="H70" s="24"/>
      <c r="I70" s="58"/>
      <c r="J70" s="24"/>
      <c r="K70" s="58"/>
      <c r="L70" s="24"/>
      <c r="M70" s="58"/>
      <c r="N70" s="24"/>
      <c r="O70" s="58"/>
    </row>
    <row r="71" spans="1:15">
      <c r="A71" s="110" t="s">
        <v>54</v>
      </c>
      <c r="B71" s="94">
        <f>[1]MercLab!J153</f>
        <v>1112360.4285088652</v>
      </c>
      <c r="C71" s="61">
        <f>IF(ISNUMBER(B71/B$68*100),B71/B$68*100,0)</f>
        <v>52.132608844815145</v>
      </c>
      <c r="D71" s="94">
        <f t="shared" si="16"/>
        <v>273536.16077085526</v>
      </c>
      <c r="E71" s="61">
        <f>IF(ISNUMBER(D71/D$68*100),D71/D$68*100,0)</f>
        <v>30.560370258596819</v>
      </c>
      <c r="F71" s="94">
        <f>[1]MercLab!K153</f>
        <v>0</v>
      </c>
      <c r="G71" s="61">
        <f>IF(ISNUMBER(F71/F$68*100),F71/F$68*100,0)</f>
        <v>0</v>
      </c>
      <c r="H71" s="94">
        <f>[1]MercLab!L153</f>
        <v>273536.16077085526</v>
      </c>
      <c r="I71" s="61">
        <f>IF(ISNUMBER(H71/H$68*100),H71/H$68*100,0)</f>
        <v>34.5142944435391</v>
      </c>
      <c r="J71" s="94">
        <f>[1]MercLab!M153</f>
        <v>0</v>
      </c>
      <c r="K71" s="61">
        <f>IF(ISNUMBER(J71/J$68*100),J71/J$68*100,0)</f>
        <v>0</v>
      </c>
      <c r="L71" s="94">
        <f>[1]MercLab!N153</f>
        <v>590869.77349085582</v>
      </c>
      <c r="M71" s="61">
        <f>IF(ISNUMBER(L71/L$68*100),L71/L$68*100,0)</f>
        <v>63.2679344798428</v>
      </c>
      <c r="N71" s="94">
        <f>[1]MercLab!O153</f>
        <v>247954.4942471867</v>
      </c>
      <c r="O71" s="61">
        <f>IF(ISNUMBER(N71/N$68*100),N71/N$68*100,0)</f>
        <v>81.368994234374981</v>
      </c>
    </row>
    <row r="72" spans="1:15">
      <c r="A72" s="110" t="s">
        <v>73</v>
      </c>
      <c r="B72" s="94">
        <f>[1]MercLab!J154</f>
        <v>10069.388576700932</v>
      </c>
      <c r="C72" s="61">
        <f t="shared" ref="C72:C80" si="17">IF(ISNUMBER(B72/B$68*100),B72/B$68*100,0)</f>
        <v>0.47191852795347433</v>
      </c>
      <c r="D72" s="94">
        <f t="shared" si="16"/>
        <v>5939.9025830319652</v>
      </c>
      <c r="E72" s="61">
        <f t="shared" ref="E72:E80" si="18">IF(ISNUMBER(D72/D$68*100),D72/D$68*100,0)</f>
        <v>0.66362568563473712</v>
      </c>
      <c r="F72" s="94">
        <f>[1]MercLab!K154</f>
        <v>0</v>
      </c>
      <c r="G72" s="61">
        <f t="shared" ref="G72:G80" si="19">IF(ISNUMBER(F72/F$68*100),F72/F$68*100,0)</f>
        <v>0</v>
      </c>
      <c r="H72" s="94">
        <f>[1]MercLab!L154</f>
        <v>5939.9025830319652</v>
      </c>
      <c r="I72" s="61">
        <f t="shared" ref="I72:I80" si="20">IF(ISNUMBER(H72/H$68*100),H72/H$68*100,0)</f>
        <v>0.74948608673514472</v>
      </c>
      <c r="J72" s="94">
        <f>[1]MercLab!M154</f>
        <v>0</v>
      </c>
      <c r="K72" s="61">
        <f t="shared" ref="K72:K80" si="21">IF(ISNUMBER(J72/J$68*100),J72/J$68*100,0)</f>
        <v>0</v>
      </c>
      <c r="L72" s="94">
        <f>[1]MercLab!N154</f>
        <v>3368.1727699761573</v>
      </c>
      <c r="M72" s="61">
        <f t="shared" ref="M72:M80" si="22">IF(ISNUMBER(L72/L$68*100),L72/L$68*100,0)</f>
        <v>0.3606502544015141</v>
      </c>
      <c r="N72" s="94">
        <f>[1]MercLab!O154</f>
        <v>761.31322369280497</v>
      </c>
      <c r="O72" s="61">
        <f t="shared" ref="O72:O80" si="23">IF(ISNUMBER(N72/N$68*100),N72/N$68*100,0)</f>
        <v>0.24983330710456014</v>
      </c>
    </row>
    <row r="73" spans="1:15">
      <c r="A73" s="110" t="s">
        <v>55</v>
      </c>
      <c r="B73" s="94">
        <f>[1]MercLab!J155</f>
        <v>208690.10158294172</v>
      </c>
      <c r="C73" s="61">
        <f t="shared" si="17"/>
        <v>9.7806063185764707</v>
      </c>
      <c r="D73" s="94">
        <f t="shared" si="16"/>
        <v>135808.52721076951</v>
      </c>
      <c r="E73" s="61">
        <f t="shared" si="18"/>
        <v>15.17298065506098</v>
      </c>
      <c r="F73" s="94">
        <f>[1]MercLab!K155</f>
        <v>0</v>
      </c>
      <c r="G73" s="61">
        <f t="shared" si="19"/>
        <v>0</v>
      </c>
      <c r="H73" s="94">
        <f>[1]MercLab!L155</f>
        <v>135808.52721076951</v>
      </c>
      <c r="I73" s="61">
        <f t="shared" si="20"/>
        <v>17.136072550285338</v>
      </c>
      <c r="J73" s="94">
        <f>[1]MercLab!M155</f>
        <v>0</v>
      </c>
      <c r="K73" s="61">
        <f t="shared" si="21"/>
        <v>0</v>
      </c>
      <c r="L73" s="94">
        <f>[1]MercLab!N155</f>
        <v>57724.770239537524</v>
      </c>
      <c r="M73" s="61">
        <f t="shared" si="22"/>
        <v>6.1809338457140752</v>
      </c>
      <c r="N73" s="94">
        <f>[1]MercLab!O155</f>
        <v>15156.804132635703</v>
      </c>
      <c r="O73" s="61">
        <f t="shared" si="23"/>
        <v>4.9738719672106875</v>
      </c>
    </row>
    <row r="74" spans="1:15">
      <c r="A74" s="110" t="s">
        <v>56</v>
      </c>
      <c r="B74" s="94">
        <f>[1]MercLab!J156</f>
        <v>11036.813585964901</v>
      </c>
      <c r="C74" s="61">
        <f t="shared" si="17"/>
        <v>0.51725849897550902</v>
      </c>
      <c r="D74" s="94">
        <f t="shared" si="16"/>
        <v>11036.813585964894</v>
      </c>
      <c r="E74" s="61">
        <f t="shared" si="18"/>
        <v>1.2330695463140255</v>
      </c>
      <c r="F74" s="94">
        <f>[1]MercLab!K156</f>
        <v>6348.895910373185</v>
      </c>
      <c r="G74" s="61">
        <f t="shared" si="19"/>
        <v>6.4046779354373546</v>
      </c>
      <c r="H74" s="94">
        <f>[1]MercLab!L156</f>
        <v>4687.9176755917097</v>
      </c>
      <c r="I74" s="61">
        <f t="shared" si="20"/>
        <v>0.591512911954576</v>
      </c>
      <c r="J74" s="94">
        <f>[1]MercLab!M156</f>
        <v>0</v>
      </c>
      <c r="K74" s="61">
        <f t="shared" si="21"/>
        <v>0</v>
      </c>
      <c r="L74" s="94">
        <f>[1]MercLab!N156</f>
        <v>0</v>
      </c>
      <c r="M74" s="61">
        <f t="shared" si="22"/>
        <v>0</v>
      </c>
      <c r="N74" s="94">
        <f>[1]MercLab!O156</f>
        <v>0</v>
      </c>
      <c r="O74" s="61">
        <f t="shared" si="23"/>
        <v>0</v>
      </c>
    </row>
    <row r="75" spans="1:15">
      <c r="A75" s="110" t="s">
        <v>74</v>
      </c>
      <c r="B75" s="94">
        <f>[1]MercLab!J157</f>
        <v>170101.96642190611</v>
      </c>
      <c r="C75" s="61">
        <f t="shared" si="17"/>
        <v>7.9721096255595851</v>
      </c>
      <c r="D75" s="94">
        <f t="shared" si="16"/>
        <v>101228.25568376905</v>
      </c>
      <c r="E75" s="61">
        <f t="shared" si="18"/>
        <v>11.309557630734664</v>
      </c>
      <c r="F75" s="94">
        <f>[1]MercLab!K157</f>
        <v>238.2746607401825</v>
      </c>
      <c r="G75" s="61">
        <f t="shared" si="19"/>
        <v>0.2403681653881086</v>
      </c>
      <c r="H75" s="94">
        <f>[1]MercLab!L157</f>
        <v>100989.98102302887</v>
      </c>
      <c r="I75" s="61">
        <f t="shared" si="20"/>
        <v>12.742731824024444</v>
      </c>
      <c r="J75" s="94">
        <f>[1]MercLab!M157</f>
        <v>0</v>
      </c>
      <c r="K75" s="61">
        <f t="shared" si="21"/>
        <v>0</v>
      </c>
      <c r="L75" s="94">
        <f>[1]MercLab!N157</f>
        <v>65034.505386719444</v>
      </c>
      <c r="M75" s="61">
        <f t="shared" si="22"/>
        <v>6.9636305838203905</v>
      </c>
      <c r="N75" s="94">
        <f>[1]MercLab!O157</f>
        <v>3839.2053514187091</v>
      </c>
      <c r="O75" s="61">
        <f t="shared" si="23"/>
        <v>1.2598774587757444</v>
      </c>
    </row>
    <row r="76" spans="1:15">
      <c r="A76" s="110" t="s">
        <v>83</v>
      </c>
      <c r="B76" s="94">
        <f>[1]MercLab!J158</f>
        <v>306393.39131760871</v>
      </c>
      <c r="C76" s="61">
        <f t="shared" si="17"/>
        <v>14.359632375280935</v>
      </c>
      <c r="D76" s="94">
        <f t="shared" si="16"/>
        <v>135659.99529858946</v>
      </c>
      <c r="E76" s="61">
        <f t="shared" si="18"/>
        <v>15.156386175491452</v>
      </c>
      <c r="F76" s="94">
        <f>[1]MercLab!K158</f>
        <v>239.66353882014249</v>
      </c>
      <c r="G76" s="61">
        <f t="shared" si="19"/>
        <v>0.2417692462877338</v>
      </c>
      <c r="H76" s="94">
        <f>[1]MercLab!L158</f>
        <v>135420.33175976932</v>
      </c>
      <c r="I76" s="61">
        <f t="shared" si="20"/>
        <v>17.087090755484592</v>
      </c>
      <c r="J76" s="94">
        <f>[1]MercLab!M158</f>
        <v>0</v>
      </c>
      <c r="K76" s="61">
        <f t="shared" si="21"/>
        <v>0</v>
      </c>
      <c r="L76" s="94">
        <f>[1]MercLab!N158</f>
        <v>137967.62854540779</v>
      </c>
      <c r="M76" s="61">
        <f t="shared" si="22"/>
        <v>14.773013064418056</v>
      </c>
      <c r="N76" s="94">
        <f>[1]MercLab!O158</f>
        <v>32765.767473604705</v>
      </c>
      <c r="O76" s="61">
        <f t="shared" si="23"/>
        <v>10.752446946925474</v>
      </c>
    </row>
    <row r="77" spans="1:15">
      <c r="A77" s="110" t="s">
        <v>58</v>
      </c>
      <c r="B77" s="94">
        <f>[1]MercLab!J159</f>
        <v>95986.162266601823</v>
      </c>
      <c r="C77" s="61">
        <f t="shared" si="17"/>
        <v>4.4985500416152453</v>
      </c>
      <c r="D77" s="94">
        <f t="shared" si="16"/>
        <v>51957.745926670323</v>
      </c>
      <c r="E77" s="61">
        <f t="shared" si="18"/>
        <v>5.8048922996009518</v>
      </c>
      <c r="F77" s="94">
        <f>[1]MercLab!K159</f>
        <v>6403.7184203252027</v>
      </c>
      <c r="G77" s="61">
        <f t="shared" si="19"/>
        <v>6.459982121363808</v>
      </c>
      <c r="H77" s="94">
        <f>[1]MercLab!L159</f>
        <v>45554.027506345119</v>
      </c>
      <c r="I77" s="61">
        <f t="shared" si="20"/>
        <v>5.7479242013642979</v>
      </c>
      <c r="J77" s="94">
        <f>[1]MercLab!M159</f>
        <v>0</v>
      </c>
      <c r="K77" s="61">
        <f t="shared" si="21"/>
        <v>0</v>
      </c>
      <c r="L77" s="94">
        <f>[1]MercLab!N159</f>
        <v>42897.71786970699</v>
      </c>
      <c r="M77" s="61">
        <f t="shared" si="22"/>
        <v>4.5933133243232414</v>
      </c>
      <c r="N77" s="94">
        <f>[1]MercLab!O159</f>
        <v>1130.6984702255199</v>
      </c>
      <c r="O77" s="61">
        <f t="shared" si="23"/>
        <v>0.37105113816924024</v>
      </c>
    </row>
    <row r="78" spans="1:15">
      <c r="A78" s="110" t="s">
        <v>57</v>
      </c>
      <c r="B78" s="94">
        <f>[1]MercLab!J160</f>
        <v>62396.909256184779</v>
      </c>
      <c r="C78" s="61">
        <f t="shared" si="17"/>
        <v>2.9243342175869049</v>
      </c>
      <c r="D78" s="94">
        <f t="shared" si="16"/>
        <v>50960.834044755</v>
      </c>
      <c r="E78" s="61">
        <f t="shared" si="18"/>
        <v>5.6935139862522881</v>
      </c>
      <c r="F78" s="94">
        <f>[1]MercLab!K160</f>
        <v>717.6017383804674</v>
      </c>
      <c r="G78" s="61">
        <f t="shared" si="19"/>
        <v>0.72390665796357623</v>
      </c>
      <c r="H78" s="94">
        <f>[1]MercLab!L160</f>
        <v>50243.232306374535</v>
      </c>
      <c r="I78" s="61">
        <f t="shared" si="20"/>
        <v>6.3395995203355673</v>
      </c>
      <c r="J78" s="94">
        <f>[1]MercLab!M160</f>
        <v>0</v>
      </c>
      <c r="K78" s="61">
        <f t="shared" si="21"/>
        <v>0</v>
      </c>
      <c r="L78" s="94">
        <f>[1]MercLab!N160</f>
        <v>11264.030896484981</v>
      </c>
      <c r="M78" s="61">
        <f t="shared" si="22"/>
        <v>1.2061066595561192</v>
      </c>
      <c r="N78" s="94">
        <f>[1]MercLab!O160</f>
        <v>172.04431494494997</v>
      </c>
      <c r="O78" s="61">
        <f t="shared" si="23"/>
        <v>5.6458234053450566E-2</v>
      </c>
    </row>
    <row r="79" spans="1:15">
      <c r="A79" s="110" t="s">
        <v>59</v>
      </c>
      <c r="B79" s="94">
        <f>[1]MercLab!J161</f>
        <v>156153.97249725991</v>
      </c>
      <c r="C79" s="61">
        <f t="shared" si="17"/>
        <v>7.3184138514136228</v>
      </c>
      <c r="D79" s="94">
        <f t="shared" si="16"/>
        <v>128939.98054952439</v>
      </c>
      <c r="E79" s="61">
        <f t="shared" si="18"/>
        <v>14.40560376231465</v>
      </c>
      <c r="F79" s="94">
        <f>[1]MercLab!K161</f>
        <v>85180.888196470289</v>
      </c>
      <c r="G79" s="61">
        <f t="shared" si="19"/>
        <v>85.929295873559525</v>
      </c>
      <c r="H79" s="94">
        <f>[1]MercLab!L161</f>
        <v>40349.985853925522</v>
      </c>
      <c r="I79" s="61">
        <f t="shared" si="20"/>
        <v>5.091287706277579</v>
      </c>
      <c r="J79" s="94">
        <f>[1]MercLab!M161</f>
        <v>3409.1064991285748</v>
      </c>
      <c r="K79" s="61">
        <f t="shared" si="21"/>
        <v>100</v>
      </c>
      <c r="L79" s="94">
        <f>[1]MercLab!N161</f>
        <v>24265.845397867437</v>
      </c>
      <c r="M79" s="61">
        <f t="shared" si="22"/>
        <v>2.5982881264343964</v>
      </c>
      <c r="N79" s="94">
        <f>[1]MercLab!O161</f>
        <v>2948.1465498688522</v>
      </c>
      <c r="O79" s="61">
        <f t="shared" si="23"/>
        <v>0.96746671338502221</v>
      </c>
    </row>
    <row r="80" spans="1:15">
      <c r="A80" s="110" t="s">
        <v>84</v>
      </c>
      <c r="B80" s="94">
        <f>[1]MercLab!J162</f>
        <v>524.20425362840149</v>
      </c>
      <c r="C80" s="61">
        <f t="shared" si="17"/>
        <v>2.4567698210760224E-2</v>
      </c>
      <c r="D80" s="94">
        <f t="shared" si="16"/>
        <v>0</v>
      </c>
      <c r="E80" s="61">
        <f t="shared" si="18"/>
        <v>0</v>
      </c>
      <c r="F80" s="94">
        <f>[1]MercLab!K162</f>
        <v>0</v>
      </c>
      <c r="G80" s="61">
        <f t="shared" si="19"/>
        <v>0</v>
      </c>
      <c r="H80" s="94">
        <f>[1]MercLab!L162</f>
        <v>0</v>
      </c>
      <c r="I80" s="61">
        <f t="shared" si="20"/>
        <v>0</v>
      </c>
      <c r="J80" s="94">
        <f>[1]MercLab!M162</f>
        <v>0</v>
      </c>
      <c r="K80" s="61">
        <f t="shared" si="21"/>
        <v>0</v>
      </c>
      <c r="L80" s="94">
        <f>[1]MercLab!N162</f>
        <v>524.20425362840149</v>
      </c>
      <c r="M80" s="61">
        <f t="shared" si="22"/>
        <v>5.6129661493218803E-2</v>
      </c>
      <c r="N80" s="94">
        <f>[1]MercLab!O162</f>
        <v>0</v>
      </c>
      <c r="O80" s="61">
        <f t="shared" si="23"/>
        <v>0</v>
      </c>
    </row>
    <row r="81" spans="1:15">
      <c r="A81" s="111"/>
      <c r="B81" s="95"/>
      <c r="C81" s="96"/>
      <c r="D81" s="95">
        <f t="shared" si="16"/>
        <v>0</v>
      </c>
      <c r="E81" s="96"/>
      <c r="F81" s="95"/>
      <c r="G81" s="96"/>
      <c r="H81" s="95"/>
      <c r="I81" s="96"/>
      <c r="J81" s="95"/>
      <c r="K81" s="96"/>
      <c r="L81" s="95"/>
      <c r="M81" s="96"/>
      <c r="N81" s="95"/>
      <c r="O81" s="96"/>
    </row>
    <row r="82" spans="1:15">
      <c r="A82" s="66" t="s">
        <v>15</v>
      </c>
      <c r="B82" s="93"/>
      <c r="C82" s="58"/>
      <c r="D82" s="93"/>
      <c r="E82" s="58"/>
      <c r="F82" s="93"/>
      <c r="G82" s="58"/>
      <c r="H82" s="93"/>
      <c r="I82" s="58"/>
      <c r="J82" s="93"/>
      <c r="K82" s="58"/>
      <c r="L82" s="93"/>
      <c r="M82" s="58"/>
      <c r="N82" s="93"/>
      <c r="O82" s="58"/>
    </row>
    <row r="83" spans="1:15">
      <c r="A83" s="110" t="s">
        <v>75</v>
      </c>
      <c r="B83" s="95">
        <f>[1]MercLab!J165</f>
        <v>119414.18496807176</v>
      </c>
      <c r="C83" s="61">
        <f t="shared" ref="C83:C93" si="24">IF(ISNUMBER(B83/B$68*100),B83/B$68*100,0)</f>
        <v>5.5965430232070448</v>
      </c>
      <c r="D83" s="95">
        <f t="shared" si="16"/>
        <v>99025.054511581955</v>
      </c>
      <c r="E83" s="61">
        <f t="shared" ref="E83:E93" si="25">IF(ISNUMBER(D83/D$68*100),D83/D$68*100,0)</f>
        <v>11.063408663130284</v>
      </c>
      <c r="F83" s="95">
        <f>[1]MercLab!K165</f>
        <v>50296.186994546748</v>
      </c>
      <c r="G83" s="61">
        <f t="shared" ref="G83:G93" si="26">IF(ISNUMBER(F83/F$68*100),F83/F$68*100,0)</f>
        <v>50.738094249472439</v>
      </c>
      <c r="H83" s="95">
        <f>[1]MercLab!L165</f>
        <v>48728.8675170352</v>
      </c>
      <c r="I83" s="61">
        <f t="shared" ref="I83:I93" si="27">IF(ISNUMBER(H83/H$68*100),H83/H$68*100,0)</f>
        <v>6.1485197300552219</v>
      </c>
      <c r="J83" s="95">
        <f>[1]MercLab!M165</f>
        <v>0</v>
      </c>
      <c r="K83" s="61">
        <f t="shared" ref="K83:K93" si="28">IF(ISNUMBER(J83/J$68*100),J83/J$68*100,0)</f>
        <v>0</v>
      </c>
      <c r="L83" s="95">
        <f>[1]MercLab!N165</f>
        <v>18876.187383382687</v>
      </c>
      <c r="M83" s="61">
        <f t="shared" ref="M83:M93" si="29">IF(ISNUMBER(L83/L$68*100),L83/L$68*100,0)</f>
        <v>2.021185445898551</v>
      </c>
      <c r="N83" s="95">
        <f>[1]MercLab!O165</f>
        <v>1512.9430731079174</v>
      </c>
      <c r="O83" s="61">
        <f t="shared" ref="O83:O93" si="30">IF(ISNUMBER(N83/N$68*100),N83/N$68*100,0)</f>
        <v>0.49648890844434646</v>
      </c>
    </row>
    <row r="84" spans="1:15">
      <c r="A84" s="110" t="s">
        <v>61</v>
      </c>
      <c r="B84" s="60">
        <f>[1]MercLab!J166</f>
        <v>72606.951502308351</v>
      </c>
      <c r="C84" s="61">
        <f t="shared" si="24"/>
        <v>3.4028447120852761</v>
      </c>
      <c r="D84" s="60">
        <f t="shared" si="16"/>
        <v>48372.175486677661</v>
      </c>
      <c r="E84" s="61">
        <f t="shared" si="25"/>
        <v>5.4043004366251122</v>
      </c>
      <c r="F84" s="60">
        <f>[1]MercLab!K166</f>
        <v>12330.848746888021</v>
      </c>
      <c r="G84" s="61">
        <f t="shared" si="26"/>
        <v>12.439188799012291</v>
      </c>
      <c r="H84" s="60">
        <f>[1]MercLab!L166</f>
        <v>36041.326739789642</v>
      </c>
      <c r="I84" s="61">
        <f t="shared" si="27"/>
        <v>4.5476289486820862</v>
      </c>
      <c r="J84" s="60">
        <f>[1]MercLab!M166</f>
        <v>0</v>
      </c>
      <c r="K84" s="61">
        <f t="shared" si="28"/>
        <v>0</v>
      </c>
      <c r="L84" s="60">
        <f>[1]MercLab!N166</f>
        <v>23995.112476811053</v>
      </c>
      <c r="M84" s="61">
        <f t="shared" si="29"/>
        <v>2.5692991453096128</v>
      </c>
      <c r="N84" s="60">
        <f>[1]MercLab!O166</f>
        <v>239.66353882014249</v>
      </c>
      <c r="O84" s="61">
        <f t="shared" si="30"/>
        <v>7.8648226028947416E-2</v>
      </c>
    </row>
    <row r="85" spans="1:15">
      <c r="A85" s="110" t="s">
        <v>62</v>
      </c>
      <c r="B85" s="94">
        <f>[1]MercLab!J167</f>
        <v>28830.219390956303</v>
      </c>
      <c r="C85" s="61">
        <f t="shared" si="24"/>
        <v>1.3511758526269357</v>
      </c>
      <c r="D85" s="94">
        <f t="shared" si="16"/>
        <v>24618.874906989451</v>
      </c>
      <c r="E85" s="61">
        <f t="shared" si="25"/>
        <v>2.750502640628707</v>
      </c>
      <c r="F85" s="94">
        <f>[1]MercLab!K167</f>
        <v>3796.8201017598253</v>
      </c>
      <c r="G85" s="61">
        <f t="shared" si="26"/>
        <v>3.8301793372978454</v>
      </c>
      <c r="H85" s="94">
        <f>[1]MercLab!L167</f>
        <v>20822.054805229625</v>
      </c>
      <c r="I85" s="61">
        <f t="shared" si="27"/>
        <v>2.6272889421345385</v>
      </c>
      <c r="J85" s="94">
        <f>[1]MercLab!M167</f>
        <v>0</v>
      </c>
      <c r="K85" s="61">
        <f t="shared" si="28"/>
        <v>0</v>
      </c>
      <c r="L85" s="94">
        <f>[1]MercLab!N167</f>
        <v>1645.4425369804101</v>
      </c>
      <c r="M85" s="61">
        <f t="shared" si="29"/>
        <v>0.17618730097662375</v>
      </c>
      <c r="N85" s="94">
        <f>[1]MercLab!O167</f>
        <v>2565.9019469864552</v>
      </c>
      <c r="O85" s="61">
        <f t="shared" si="30"/>
        <v>0.84202894310991627</v>
      </c>
    </row>
    <row r="86" spans="1:15">
      <c r="A86" s="110" t="s">
        <v>63</v>
      </c>
      <c r="B86" s="94">
        <f>[1]MercLab!J168</f>
        <v>174927.42815784347</v>
      </c>
      <c r="C86" s="61">
        <f t="shared" si="24"/>
        <v>8.1982628603635881</v>
      </c>
      <c r="D86" s="94">
        <f t="shared" si="16"/>
        <v>56581.044983017171</v>
      </c>
      <c r="E86" s="61">
        <f t="shared" si="25"/>
        <v>6.3214226573423602</v>
      </c>
      <c r="F86" s="94">
        <f>[1]MercLab!K168</f>
        <v>0</v>
      </c>
      <c r="G86" s="61">
        <f t="shared" si="26"/>
        <v>0</v>
      </c>
      <c r="H86" s="94">
        <f>[1]MercLab!L168</f>
        <v>56581.044983017171</v>
      </c>
      <c r="I86" s="61">
        <f t="shared" si="27"/>
        <v>7.1392931777781179</v>
      </c>
      <c r="J86" s="94">
        <f>[1]MercLab!M168</f>
        <v>0</v>
      </c>
      <c r="K86" s="61">
        <f t="shared" si="28"/>
        <v>0</v>
      </c>
      <c r="L86" s="94">
        <f>[1]MercLab!N168</f>
        <v>88118.482047688449</v>
      </c>
      <c r="M86" s="61">
        <f t="shared" si="29"/>
        <v>9.435369008163752</v>
      </c>
      <c r="N86" s="94">
        <f>[1]MercLab!O168</f>
        <v>30227.901127138954</v>
      </c>
      <c r="O86" s="61">
        <f t="shared" si="30"/>
        <v>9.9196181944555892</v>
      </c>
    </row>
    <row r="87" spans="1:15">
      <c r="A87" s="110" t="s">
        <v>64</v>
      </c>
      <c r="B87" s="94">
        <f>[1]MercLab!J169</f>
        <v>1094973.4747567717</v>
      </c>
      <c r="C87" s="61">
        <f t="shared" si="24"/>
        <v>51.317740537987774</v>
      </c>
      <c r="D87" s="94">
        <f t="shared" si="16"/>
        <v>256560.91487253128</v>
      </c>
      <c r="E87" s="61">
        <f t="shared" si="25"/>
        <v>28.663839290180952</v>
      </c>
      <c r="F87" s="94">
        <f>[1]MercLab!K169</f>
        <v>0</v>
      </c>
      <c r="G87" s="61">
        <f t="shared" si="26"/>
        <v>0</v>
      </c>
      <c r="H87" s="94">
        <f>[1]MercLab!L169</f>
        <v>256560.91487253128</v>
      </c>
      <c r="I87" s="61">
        <f t="shared" si="27"/>
        <v>32.372388841240905</v>
      </c>
      <c r="J87" s="94">
        <f>[1]MercLab!M169</f>
        <v>0</v>
      </c>
      <c r="K87" s="61">
        <f t="shared" si="28"/>
        <v>0</v>
      </c>
      <c r="L87" s="94">
        <f>[1]MercLab!N169</f>
        <v>590176.07949103822</v>
      </c>
      <c r="M87" s="61">
        <f t="shared" si="29"/>
        <v>63.193656545010853</v>
      </c>
      <c r="N87" s="94">
        <f>[1]MercLab!O169</f>
        <v>248236.48039323921</v>
      </c>
      <c r="O87" s="61">
        <f t="shared" si="30"/>
        <v>81.461531089421641</v>
      </c>
    </row>
    <row r="88" spans="1:15">
      <c r="A88" s="110" t="s">
        <v>65</v>
      </c>
      <c r="B88" s="94">
        <f>[1]MercLab!J170</f>
        <v>80878.039659983784</v>
      </c>
      <c r="C88" s="61">
        <f t="shared" si="24"/>
        <v>3.7904829205237918</v>
      </c>
      <c r="D88" s="94">
        <f t="shared" si="16"/>
        <v>43887.687142372932</v>
      </c>
      <c r="E88" s="61">
        <f t="shared" si="25"/>
        <v>4.9032784736199337</v>
      </c>
      <c r="F88" s="94">
        <f>[1]MercLab!K170</f>
        <v>4076.0284916524247</v>
      </c>
      <c r="G88" s="61">
        <f t="shared" si="26"/>
        <v>4.111840879616155</v>
      </c>
      <c r="H88" s="94">
        <f>[1]MercLab!L170</f>
        <v>39811.658650720507</v>
      </c>
      <c r="I88" s="61">
        <f t="shared" si="27"/>
        <v>5.0233625604905496</v>
      </c>
      <c r="J88" s="94">
        <f>[1]MercLab!M170</f>
        <v>0</v>
      </c>
      <c r="K88" s="61">
        <f t="shared" si="28"/>
        <v>0</v>
      </c>
      <c r="L88" s="94">
        <f>[1]MercLab!N170</f>
        <v>36750.688978791513</v>
      </c>
      <c r="M88" s="61">
        <f t="shared" si="29"/>
        <v>3.9351144477442896</v>
      </c>
      <c r="N88" s="94">
        <f>[1]MercLab!O170</f>
        <v>239.66353882014249</v>
      </c>
      <c r="O88" s="61">
        <f t="shared" si="30"/>
        <v>7.8648226028947416E-2</v>
      </c>
    </row>
    <row r="89" spans="1:15">
      <c r="A89" s="110" t="s">
        <v>77</v>
      </c>
      <c r="B89" s="94">
        <f>[1]MercLab!J171</f>
        <v>343797.41484396212</v>
      </c>
      <c r="C89" s="61">
        <f t="shared" si="24"/>
        <v>16.112633720659254</v>
      </c>
      <c r="D89" s="94">
        <f t="shared" si="16"/>
        <v>196484.16128042663</v>
      </c>
      <c r="E89" s="61">
        <f t="shared" si="25"/>
        <v>21.951864432687731</v>
      </c>
      <c r="F89" s="94">
        <f>[1]MercLab!K171</f>
        <v>7444.2400339106071</v>
      </c>
      <c r="G89" s="61">
        <f t="shared" si="26"/>
        <v>7.509645860375147</v>
      </c>
      <c r="H89" s="94">
        <f>[1]MercLab!L171</f>
        <v>189039.92124651602</v>
      </c>
      <c r="I89" s="61">
        <f t="shared" si="27"/>
        <v>23.852712873861751</v>
      </c>
      <c r="J89" s="94">
        <f>[1]MercLab!M171</f>
        <v>0</v>
      </c>
      <c r="K89" s="61">
        <f t="shared" si="28"/>
        <v>0</v>
      </c>
      <c r="L89" s="94">
        <f>[1]MercLab!N171</f>
        <v>133235.18965989404</v>
      </c>
      <c r="M89" s="61">
        <f t="shared" si="29"/>
        <v>14.266282737751283</v>
      </c>
      <c r="N89" s="94">
        <f>[1]MercLab!O171</f>
        <v>14078.063903631291</v>
      </c>
      <c r="O89" s="61">
        <f t="shared" si="30"/>
        <v>4.6198714973230786</v>
      </c>
    </row>
    <row r="90" spans="1:15">
      <c r="A90" s="110" t="s">
        <v>66</v>
      </c>
      <c r="B90" s="94">
        <f>[1]MercLab!J172</f>
        <v>40177.909721339609</v>
      </c>
      <c r="C90" s="61">
        <f t="shared" si="24"/>
        <v>1.883004103726259</v>
      </c>
      <c r="D90" s="94">
        <f t="shared" si="16"/>
        <v>20749.490431304293</v>
      </c>
      <c r="E90" s="61">
        <f t="shared" si="25"/>
        <v>2.3182021290014188</v>
      </c>
      <c r="F90" s="94">
        <f>[1]MercLab!K172</f>
        <v>0</v>
      </c>
      <c r="G90" s="61">
        <f t="shared" si="26"/>
        <v>0</v>
      </c>
      <c r="H90" s="94">
        <f>[1]MercLab!L172</f>
        <v>20749.490431304293</v>
      </c>
      <c r="I90" s="61">
        <f t="shared" si="27"/>
        <v>2.6181329016289179</v>
      </c>
      <c r="J90" s="94">
        <f>[1]MercLab!M172</f>
        <v>0</v>
      </c>
      <c r="K90" s="61">
        <f t="shared" si="28"/>
        <v>0</v>
      </c>
      <c r="L90" s="94">
        <f>[1]MercLab!N172</f>
        <v>14244.124676069237</v>
      </c>
      <c r="M90" s="61">
        <f t="shared" si="29"/>
        <v>1.525202992537589</v>
      </c>
      <c r="N90" s="94">
        <f>[1]MercLab!O172</f>
        <v>5184.2946139660362</v>
      </c>
      <c r="O90" s="61">
        <f t="shared" si="30"/>
        <v>1.7012832932665825</v>
      </c>
    </row>
    <row r="91" spans="1:15">
      <c r="A91" s="110" t="s">
        <v>67</v>
      </c>
      <c r="B91" s="94">
        <f>[1]MercLab!J173</f>
        <v>49613.503764518202</v>
      </c>
      <c r="C91" s="61">
        <f t="shared" si="24"/>
        <v>2.3252188039838901</v>
      </c>
      <c r="D91" s="94">
        <f t="shared" si="16"/>
        <v>37697.039212846692</v>
      </c>
      <c r="E91" s="61">
        <f t="shared" si="25"/>
        <v>4.2116386833494852</v>
      </c>
      <c r="F91" s="94">
        <f>[1]MercLab!K173</f>
        <v>1649.5703989382628</v>
      </c>
      <c r="G91" s="61">
        <f t="shared" si="26"/>
        <v>1.6640636870056169</v>
      </c>
      <c r="H91" s="94">
        <f>[1]MercLab!L173</f>
        <v>36047.468813908432</v>
      </c>
      <c r="I91" s="61">
        <f t="shared" si="27"/>
        <v>4.5484039444048916</v>
      </c>
      <c r="J91" s="94">
        <f>[1]MercLab!M173</f>
        <v>0</v>
      </c>
      <c r="K91" s="61">
        <f t="shared" si="28"/>
        <v>0</v>
      </c>
      <c r="L91" s="94">
        <f>[1]MercLab!N173</f>
        <v>10468.362946278896</v>
      </c>
      <c r="M91" s="61">
        <f t="shared" si="29"/>
        <v>1.1209097684646365</v>
      </c>
      <c r="N91" s="94">
        <f>[1]MercLab!O173</f>
        <v>1448.1016053926451</v>
      </c>
      <c r="O91" s="61">
        <f t="shared" si="30"/>
        <v>0.47521046770185821</v>
      </c>
    </row>
    <row r="92" spans="1:15">
      <c r="A92" s="110" t="s">
        <v>76</v>
      </c>
      <c r="B92" s="94">
        <f>[1]MercLab!J174</f>
        <v>105814.29001794882</v>
      </c>
      <c r="C92" s="61">
        <f t="shared" si="24"/>
        <v>4.9591614824812957</v>
      </c>
      <c r="D92" s="94">
        <f t="shared" si="16"/>
        <v>92277.742188367207</v>
      </c>
      <c r="E92" s="61">
        <f t="shared" si="25"/>
        <v>10.30957647411827</v>
      </c>
      <c r="F92" s="94">
        <f>[1]MercLab!K174</f>
        <v>19015.086890621747</v>
      </c>
      <c r="G92" s="61">
        <f t="shared" si="26"/>
        <v>19.182155317715818</v>
      </c>
      <c r="H92" s="94">
        <f>[1]MercLab!L174</f>
        <v>69853.548798616874</v>
      </c>
      <c r="I92" s="61">
        <f t="shared" si="27"/>
        <v>8.8139935296571998</v>
      </c>
      <c r="J92" s="94">
        <f>[1]MercLab!M174</f>
        <v>3409.1064991285748</v>
      </c>
      <c r="K92" s="61">
        <f t="shared" si="28"/>
        <v>100</v>
      </c>
      <c r="L92" s="94">
        <f>[1]MercLab!N174</f>
        <v>12780.751345927642</v>
      </c>
      <c r="M92" s="61">
        <f t="shared" si="29"/>
        <v>1.368510922432262</v>
      </c>
      <c r="N92" s="94">
        <f>[1]MercLab!O174</f>
        <v>755.79648365499247</v>
      </c>
      <c r="O92" s="61">
        <f t="shared" si="30"/>
        <v>0.24802292818929911</v>
      </c>
    </row>
    <row r="93" spans="1:15">
      <c r="A93" s="110" t="s">
        <v>84</v>
      </c>
      <c r="B93" s="94">
        <f>[1]MercLab!J175</f>
        <v>22679.921483957703</v>
      </c>
      <c r="C93" s="61">
        <f t="shared" si="24"/>
        <v>1.062931982342505</v>
      </c>
      <c r="D93" s="94">
        <f t="shared" si="16"/>
        <v>18814.030637816209</v>
      </c>
      <c r="E93" s="61">
        <f t="shared" si="25"/>
        <v>2.1019661193164962</v>
      </c>
      <c r="F93" s="94">
        <f>[1]MercLab!K175</f>
        <v>520.26080679270251</v>
      </c>
      <c r="G93" s="61">
        <f t="shared" si="26"/>
        <v>0.52483186950566951</v>
      </c>
      <c r="H93" s="94">
        <f>[1]MercLab!L175</f>
        <v>18293.769831023506</v>
      </c>
      <c r="I93" s="61">
        <f t="shared" si="27"/>
        <v>2.3082745500665514</v>
      </c>
      <c r="J93" s="94">
        <f>[1]MercLab!M175</f>
        <v>0</v>
      </c>
      <c r="K93" s="61">
        <f t="shared" si="28"/>
        <v>0</v>
      </c>
      <c r="L93" s="94">
        <f>[1]MercLab!N175</f>
        <v>3626.2273073213423</v>
      </c>
      <c r="M93" s="61">
        <f t="shared" si="29"/>
        <v>0.38828168571424482</v>
      </c>
      <c r="N93" s="94">
        <f>[1]MercLab!O175</f>
        <v>239.66353882014249</v>
      </c>
      <c r="O93" s="61">
        <f t="shared" si="30"/>
        <v>7.8648226028947416E-2</v>
      </c>
    </row>
    <row r="94" spans="1:15">
      <c r="A94" s="261"/>
      <c r="B94" s="276"/>
      <c r="C94" s="276"/>
      <c r="D94" s="276"/>
      <c r="E94" s="276"/>
      <c r="F94" s="276"/>
      <c r="G94" s="276"/>
      <c r="H94" s="276"/>
      <c r="I94" s="276"/>
      <c r="J94" s="276"/>
      <c r="K94" s="276"/>
      <c r="L94" s="276"/>
      <c r="M94" s="276"/>
      <c r="N94" s="276"/>
      <c r="O94" s="276"/>
    </row>
    <row r="95" spans="1:15">
      <c r="A95" s="15" t="str">
        <f>'C01'!A42</f>
        <v>Fuente: Instituto Nacional de Estadística (INE). XLIII Encuesta Permanente de Hogares de Propósitos Múltiples, mayo 2012.</v>
      </c>
      <c r="B95" s="115"/>
      <c r="C95" s="116"/>
      <c r="D95" s="55"/>
      <c r="E95" s="118"/>
      <c r="F95" s="111"/>
      <c r="G95" s="118"/>
      <c r="H95" s="111"/>
      <c r="I95" s="118"/>
      <c r="J95" s="111"/>
      <c r="K95" s="118"/>
      <c r="L95" s="111"/>
      <c r="M95" s="118"/>
      <c r="N95" s="111"/>
      <c r="O95" s="118"/>
    </row>
    <row r="96" spans="1:15">
      <c r="A96" s="15" t="str">
        <f>'C01'!A43</f>
        <v>(Promedio de salarios mínimos por rama)</v>
      </c>
      <c r="B96" s="117"/>
      <c r="C96" s="116"/>
      <c r="D96" s="121"/>
      <c r="E96" s="118"/>
      <c r="F96" s="111"/>
      <c r="G96" s="118"/>
      <c r="H96" s="111"/>
      <c r="I96" s="118"/>
      <c r="J96" s="111"/>
      <c r="K96" s="118"/>
      <c r="L96" s="111"/>
      <c r="M96" s="118"/>
      <c r="N96" s="111"/>
      <c r="O96" s="118"/>
    </row>
    <row r="97" spans="1:15">
      <c r="A97" s="30" t="s">
        <v>89</v>
      </c>
      <c r="B97" s="117"/>
      <c r="C97" s="116"/>
      <c r="D97" s="121"/>
      <c r="E97" s="118"/>
      <c r="F97" s="111"/>
      <c r="G97" s="118"/>
      <c r="H97" s="111"/>
      <c r="I97" s="118"/>
      <c r="J97" s="111"/>
      <c r="K97" s="118"/>
      <c r="L97" s="111"/>
      <c r="M97" s="118"/>
      <c r="N97" s="111"/>
      <c r="O97" s="118"/>
    </row>
    <row r="98" spans="1:15">
      <c r="A98" s="30" t="s">
        <v>90</v>
      </c>
      <c r="B98" s="117"/>
      <c r="C98" s="116"/>
      <c r="D98" s="121"/>
      <c r="E98" s="118"/>
      <c r="F98" s="111"/>
      <c r="G98" s="118"/>
      <c r="H98" s="111"/>
      <c r="I98" s="118"/>
      <c r="J98" s="111"/>
      <c r="K98" s="118"/>
      <c r="L98" s="111"/>
      <c r="M98" s="118"/>
      <c r="N98" s="111"/>
      <c r="O98" s="118"/>
    </row>
    <row r="99" spans="1:15">
      <c r="B99" s="72"/>
      <c r="C99" s="71"/>
      <c r="D99" s="74"/>
    </row>
    <row r="100" spans="1:15">
      <c r="A100" s="70"/>
      <c r="B100" s="72"/>
      <c r="C100" s="71"/>
      <c r="D100" s="74"/>
    </row>
    <row r="101" spans="1:15">
      <c r="A101" s="70"/>
      <c r="B101" s="72"/>
      <c r="C101" s="71"/>
      <c r="D101" s="74"/>
    </row>
  </sheetData>
  <mergeCells count="27"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6 C17:C50" formula="1"/>
    <ignoredError sqref="D17:O50 D71:O93" formula="1" emptyCellReference="1"/>
    <ignoredError sqref="D51:O51 D69:O70 D94:O94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7"/>
  <dimension ref="A1:AL92"/>
  <sheetViews>
    <sheetView topLeftCell="A34" workbookViewId="0">
      <selection activeCell="A3" sqref="A3:G3"/>
    </sheetView>
  </sheetViews>
  <sheetFormatPr baseColWidth="10" defaultRowHeight="11.25"/>
  <cols>
    <col min="1" max="1" width="45" style="122" bestFit="1" customWidth="1"/>
    <col min="2" max="2" width="14.1640625" style="122" customWidth="1"/>
    <col min="3" max="3" width="12.5" style="122" customWidth="1"/>
    <col min="4" max="4" width="13" style="122" customWidth="1"/>
    <col min="5" max="5" width="13.1640625" style="125" customWidth="1"/>
    <col min="6" max="6" width="16.6640625" style="125" bestFit="1" customWidth="1"/>
    <col min="7" max="7" width="12.1640625" style="125" bestFit="1" customWidth="1"/>
    <col min="8" max="8" width="12" style="125"/>
    <col min="9" max="9" width="12" style="122"/>
    <col min="10" max="10" width="45" style="122" bestFit="1" customWidth="1"/>
    <col min="11" max="11" width="11.1640625" style="122" customWidth="1"/>
    <col min="12" max="12" width="10.6640625" style="122" customWidth="1"/>
    <col min="13" max="13" width="11.83203125" style="122" customWidth="1"/>
    <col min="14" max="14" width="10.6640625" style="122" customWidth="1"/>
    <col min="15" max="15" width="11.5" style="122" bestFit="1" customWidth="1"/>
    <col min="16" max="16" width="11" style="122" customWidth="1"/>
    <col min="17" max="16384" width="12" style="122"/>
  </cols>
  <sheetData>
    <row r="1" spans="1:38">
      <c r="A1" s="346" t="s">
        <v>118</v>
      </c>
      <c r="B1" s="346"/>
      <c r="C1" s="346"/>
      <c r="D1" s="346"/>
      <c r="E1" s="346"/>
      <c r="F1" s="346"/>
      <c r="G1" s="346"/>
      <c r="H1" s="13"/>
    </row>
    <row r="2" spans="1:38">
      <c r="A2" s="346" t="s">
        <v>119</v>
      </c>
      <c r="B2" s="346"/>
      <c r="C2" s="346"/>
      <c r="D2" s="346"/>
      <c r="E2" s="346"/>
      <c r="F2" s="346"/>
      <c r="G2" s="346"/>
      <c r="H2" s="13"/>
    </row>
    <row r="3" spans="1:38" ht="12.75">
      <c r="A3" s="346" t="s">
        <v>85</v>
      </c>
      <c r="B3" s="346"/>
      <c r="C3" s="346"/>
      <c r="D3" s="346"/>
      <c r="E3" s="346"/>
      <c r="F3" s="346"/>
      <c r="G3" s="346"/>
      <c r="H3" s="14"/>
    </row>
    <row r="4" spans="1:38" customFormat="1" ht="23.25">
      <c r="A4" s="333" t="s">
        <v>110</v>
      </c>
      <c r="B4" s="333"/>
      <c r="C4" s="333"/>
      <c r="D4" s="333"/>
      <c r="E4" s="333"/>
      <c r="F4" s="333"/>
      <c r="G4" s="333"/>
      <c r="H4" s="251"/>
      <c r="I4" s="251"/>
      <c r="J4" s="251"/>
      <c r="K4" s="251"/>
      <c r="L4" s="251"/>
      <c r="M4" s="251"/>
      <c r="N4" s="251"/>
      <c r="O4" s="251"/>
    </row>
    <row r="5" spans="1:38" ht="11.25" customHeight="1">
      <c r="A5" s="347" t="s">
        <v>31</v>
      </c>
      <c r="B5" s="349" t="s">
        <v>26</v>
      </c>
      <c r="C5" s="349"/>
      <c r="D5" s="349"/>
      <c r="E5" s="349"/>
      <c r="F5" s="349"/>
      <c r="G5" s="349"/>
      <c r="H5" s="6"/>
    </row>
    <row r="6" spans="1:38" ht="12" customHeight="1">
      <c r="A6" s="348"/>
      <c r="B6" s="348" t="s">
        <v>26</v>
      </c>
      <c r="C6" s="349" t="s">
        <v>6</v>
      </c>
      <c r="D6" s="349"/>
      <c r="E6" s="349"/>
      <c r="F6" s="349"/>
      <c r="G6" s="348" t="s">
        <v>1</v>
      </c>
      <c r="H6" s="7"/>
    </row>
    <row r="7" spans="1:38">
      <c r="A7" s="348"/>
      <c r="B7" s="350"/>
      <c r="C7" s="7" t="s">
        <v>8</v>
      </c>
      <c r="D7" s="7" t="s">
        <v>108</v>
      </c>
      <c r="E7" s="7" t="s">
        <v>9</v>
      </c>
      <c r="F7" s="7" t="s">
        <v>109</v>
      </c>
      <c r="G7" s="348"/>
      <c r="H7" s="7"/>
    </row>
    <row r="8" spans="1:38">
      <c r="A8" s="123"/>
      <c r="B8" s="123"/>
      <c r="C8" s="123"/>
      <c r="D8" s="123"/>
      <c r="E8" s="123"/>
      <c r="F8" s="123"/>
      <c r="G8" s="123"/>
      <c r="H8" s="124"/>
    </row>
    <row r="9" spans="1:38" s="47" customFormat="1" ht="12" customHeight="1">
      <c r="A9" s="46" t="s">
        <v>72</v>
      </c>
      <c r="B9" s="82">
        <f>[1]MercLab!J260</f>
        <v>4951.6887130438017</v>
      </c>
      <c r="C9" s="82">
        <f>AVERAGE(D9:G9)</f>
        <v>5786.6749715944989</v>
      </c>
      <c r="D9" s="82">
        <f>[1]MercLab!K260</f>
        <v>11276.769393649904</v>
      </c>
      <c r="E9" s="82">
        <f>[1]MercLab!L260</f>
        <v>4984.8651693524898</v>
      </c>
      <c r="F9" s="82">
        <f>[1]MercLab!M260</f>
        <v>2653.270093286299</v>
      </c>
      <c r="G9" s="82">
        <f>[1]MercLab!N260</f>
        <v>4231.7952300892994</v>
      </c>
      <c r="H9" s="24"/>
      <c r="I9" s="27"/>
      <c r="J9" s="24"/>
      <c r="K9" s="27"/>
      <c r="L9" s="24"/>
      <c r="M9" s="27"/>
      <c r="N9" s="24"/>
      <c r="O9" s="27"/>
      <c r="P9" s="24"/>
      <c r="Q9" s="27"/>
      <c r="R9" s="24"/>
      <c r="S9" s="27"/>
    </row>
    <row r="10" spans="1:38" s="25" customFormat="1" ht="11.25" customHeight="1">
      <c r="A10" s="48"/>
      <c r="B10" s="8"/>
      <c r="C10" s="8"/>
      <c r="D10" s="8"/>
      <c r="E10" s="8"/>
      <c r="F10" s="8"/>
      <c r="G10" s="8"/>
      <c r="H10" s="24"/>
      <c r="I10" s="27"/>
      <c r="J10" s="24"/>
      <c r="K10" s="27"/>
      <c r="L10" s="24"/>
      <c r="M10" s="27"/>
      <c r="N10" s="24"/>
      <c r="O10" s="27"/>
      <c r="P10" s="24"/>
      <c r="Q10" s="27"/>
      <c r="R10" s="24"/>
      <c r="S10" s="27"/>
      <c r="V10" s="45"/>
      <c r="X10" s="45"/>
      <c r="Z10" s="45"/>
      <c r="AB10" s="45"/>
      <c r="AD10" s="45"/>
      <c r="AF10" s="45"/>
      <c r="AH10" s="45"/>
      <c r="AJ10" s="45"/>
      <c r="AL10" s="45"/>
    </row>
    <row r="11" spans="1:38" s="25" customFormat="1" ht="12.75" customHeight="1">
      <c r="A11" s="49" t="s">
        <v>35</v>
      </c>
      <c r="B11" s="93"/>
      <c r="C11" s="93"/>
      <c r="D11" s="93"/>
      <c r="E11" s="93"/>
      <c r="F11" s="93"/>
      <c r="G11" s="93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V11" s="45"/>
      <c r="X11" s="45"/>
      <c r="Z11" s="45"/>
      <c r="AB11" s="45"/>
      <c r="AD11" s="45"/>
      <c r="AF11" s="45"/>
      <c r="AH11" s="45"/>
      <c r="AJ11" s="45"/>
      <c r="AL11" s="45"/>
    </row>
    <row r="12" spans="1:38" s="25" customFormat="1">
      <c r="A12" s="50" t="s">
        <v>68</v>
      </c>
      <c r="B12" s="85">
        <f>AVERAGE(B13:B15)</f>
        <v>7508.9576825387012</v>
      </c>
      <c r="C12" s="85">
        <f t="shared" ref="C12:C50" si="0">AVERAGE(D12:G12)</f>
        <v>6845.4175979792408</v>
      </c>
      <c r="D12" s="85">
        <f>AVERAGE(D13:D15)</f>
        <v>12117.781948958713</v>
      </c>
      <c r="E12" s="85">
        <f>AVERAGE(E13:E15)</f>
        <v>7152.3737033402058</v>
      </c>
      <c r="F12" s="85">
        <f>AVERAGE(F13:F15)</f>
        <v>1381.6666666666667</v>
      </c>
      <c r="G12" s="85">
        <f>AVERAGE(G13:G15)</f>
        <v>6729.8480729513767</v>
      </c>
      <c r="H12" s="51"/>
      <c r="I12" s="52"/>
      <c r="J12" s="51"/>
      <c r="K12" s="52"/>
      <c r="L12" s="51"/>
      <c r="M12" s="52"/>
      <c r="N12" s="51"/>
      <c r="O12" s="52"/>
      <c r="P12" s="51"/>
      <c r="Q12" s="52"/>
      <c r="R12" s="51"/>
      <c r="S12" s="52"/>
      <c r="V12" s="45"/>
      <c r="X12" s="45"/>
      <c r="Z12" s="45"/>
      <c r="AB12" s="45"/>
      <c r="AD12" s="45"/>
      <c r="AF12" s="45"/>
      <c r="AH12" s="45"/>
      <c r="AJ12" s="45"/>
      <c r="AL12" s="45"/>
    </row>
    <row r="13" spans="1:38" s="25" customFormat="1">
      <c r="A13" s="53" t="s">
        <v>51</v>
      </c>
      <c r="B13" s="85">
        <f>[1]MercLab!J262</f>
        <v>8893.1348985948498</v>
      </c>
      <c r="C13" s="85">
        <f t="shared" si="0"/>
        <v>8065.211316874881</v>
      </c>
      <c r="D13" s="85">
        <f>[1]MercLab!K262</f>
        <v>13321.239436619726</v>
      </c>
      <c r="E13" s="85">
        <f>[1]MercLab!L262</f>
        <v>8388.5886584849777</v>
      </c>
      <c r="F13" s="85">
        <f>[1]MercLab!M262</f>
        <v>3050</v>
      </c>
      <c r="G13" s="85">
        <f>[1]MercLab!N262</f>
        <v>7501.0171723948188</v>
      </c>
      <c r="H13" s="26"/>
      <c r="I13" s="52"/>
      <c r="J13" s="26"/>
      <c r="K13" s="52"/>
      <c r="L13" s="26"/>
      <c r="M13" s="52"/>
      <c r="N13" s="26"/>
      <c r="O13" s="52"/>
      <c r="P13" s="51"/>
      <c r="Q13" s="52"/>
      <c r="R13" s="51"/>
      <c r="S13" s="52"/>
      <c r="V13" s="45"/>
      <c r="X13" s="45"/>
      <c r="Z13" s="45"/>
      <c r="AB13" s="45"/>
      <c r="AD13" s="45"/>
      <c r="AF13" s="45"/>
      <c r="AH13" s="45"/>
      <c r="AJ13" s="45"/>
      <c r="AL13" s="45"/>
    </row>
    <row r="14" spans="1:38" s="25" customFormat="1">
      <c r="A14" s="53" t="s">
        <v>52</v>
      </c>
      <c r="B14" s="85">
        <f>[1]MercLab!J263</f>
        <v>7830.7523605140614</v>
      </c>
      <c r="C14" s="85">
        <f t="shared" si="0"/>
        <v>6870.70625488512</v>
      </c>
      <c r="D14" s="85">
        <f>[1]MercLab!K263</f>
        <v>12427.599999999999</v>
      </c>
      <c r="E14" s="85">
        <f>[1]MercLab!L263</f>
        <v>7847.7795275590388</v>
      </c>
      <c r="F14" s="85">
        <f>[1]MercLab!M263</f>
        <v>0</v>
      </c>
      <c r="G14" s="85">
        <f>[1]MercLab!N263</f>
        <v>7207.4454919814416</v>
      </c>
      <c r="H14" s="26"/>
      <c r="I14" s="52"/>
      <c r="J14" s="26"/>
      <c r="K14" s="52"/>
      <c r="L14" s="26"/>
      <c r="M14" s="52"/>
      <c r="N14" s="26"/>
      <c r="O14" s="52"/>
      <c r="P14" s="51"/>
      <c r="Q14" s="52"/>
      <c r="R14" s="51"/>
      <c r="S14" s="52"/>
      <c r="V14" s="45"/>
      <c r="X14" s="45"/>
      <c r="Z14" s="45"/>
      <c r="AB14" s="45"/>
      <c r="AD14" s="45"/>
      <c r="AF14" s="45"/>
      <c r="AH14" s="45"/>
      <c r="AJ14" s="45"/>
      <c r="AL14" s="45"/>
    </row>
    <row r="15" spans="1:38" s="25" customFormat="1">
      <c r="A15" s="53" t="s">
        <v>92</v>
      </c>
      <c r="B15" s="85">
        <f>[1]MercLab!J264</f>
        <v>5802.9857885071933</v>
      </c>
      <c r="C15" s="85">
        <f t="shared" si="0"/>
        <v>5600.3352221777213</v>
      </c>
      <c r="D15" s="85">
        <f>[1]MercLab!K264</f>
        <v>10604.506410256416</v>
      </c>
      <c r="E15" s="85">
        <f>[1]MercLab!L264</f>
        <v>5220.7529239766009</v>
      </c>
      <c r="F15" s="85">
        <f>[1]MercLab!M264</f>
        <v>1095</v>
      </c>
      <c r="G15" s="85">
        <f>[1]MercLab!N264</f>
        <v>5481.0815544778707</v>
      </c>
      <c r="H15" s="26"/>
      <c r="I15" s="52"/>
      <c r="J15" s="26"/>
      <c r="K15" s="52"/>
      <c r="L15" s="26"/>
      <c r="M15" s="52"/>
      <c r="N15" s="26"/>
      <c r="O15" s="52"/>
      <c r="P15" s="51"/>
      <c r="Q15" s="52"/>
      <c r="R15" s="51"/>
      <c r="S15" s="52"/>
      <c r="V15" s="45"/>
      <c r="X15" s="45"/>
      <c r="Z15" s="45"/>
      <c r="AB15" s="45"/>
      <c r="AD15" s="45"/>
      <c r="AF15" s="45"/>
      <c r="AH15" s="45"/>
      <c r="AJ15" s="45"/>
      <c r="AL15" s="45"/>
    </row>
    <row r="16" spans="1:38" s="25" customFormat="1">
      <c r="A16" s="50" t="s">
        <v>53</v>
      </c>
      <c r="B16" s="85">
        <f>[1]MercLab!J265</f>
        <v>3372.4762898066788</v>
      </c>
      <c r="C16" s="85">
        <f t="shared" si="0"/>
        <v>4686.4728290432122</v>
      </c>
      <c r="D16" s="85">
        <f>[1]MercLab!K265</f>
        <v>8929.3116883116872</v>
      </c>
      <c r="E16" s="85">
        <f>[1]MercLab!L265</f>
        <v>3254.2219351134063</v>
      </c>
      <c r="F16" s="85">
        <f>[1]MercLab!M265</f>
        <v>3314.2857142857138</v>
      </c>
      <c r="G16" s="85">
        <f>[1]MercLab!N265</f>
        <v>3248.0719784620396</v>
      </c>
      <c r="H16" s="26"/>
      <c r="I16" s="52"/>
      <c r="J16" s="26"/>
      <c r="K16" s="52"/>
      <c r="L16" s="26"/>
      <c r="M16" s="52"/>
      <c r="N16" s="26"/>
      <c r="O16" s="52"/>
      <c r="P16" s="51"/>
      <c r="Q16" s="52"/>
      <c r="R16" s="51"/>
      <c r="S16" s="52"/>
      <c r="V16" s="45"/>
      <c r="X16" s="45"/>
      <c r="Z16" s="45"/>
      <c r="AB16" s="45"/>
      <c r="AD16" s="45"/>
      <c r="AF16" s="45"/>
      <c r="AH16" s="45"/>
      <c r="AJ16" s="45"/>
      <c r="AL16" s="45"/>
    </row>
    <row r="17" spans="1:38" s="25" customFormat="1">
      <c r="A17" s="51"/>
      <c r="B17" s="95"/>
      <c r="C17" s="95"/>
      <c r="D17" s="95"/>
      <c r="E17" s="95"/>
      <c r="F17" s="95"/>
      <c r="G17" s="95"/>
      <c r="H17" s="26"/>
      <c r="I17" s="52"/>
      <c r="J17" s="26"/>
      <c r="K17" s="52"/>
      <c r="L17" s="26"/>
      <c r="M17" s="52"/>
      <c r="N17" s="26"/>
      <c r="O17" s="52"/>
      <c r="P17" s="26"/>
      <c r="Q17" s="52"/>
      <c r="R17" s="26"/>
      <c r="S17" s="52"/>
      <c r="V17" s="45"/>
      <c r="X17" s="45"/>
      <c r="Z17" s="45"/>
      <c r="AB17" s="45"/>
      <c r="AD17" s="45"/>
      <c r="AF17" s="45"/>
      <c r="AH17" s="45"/>
      <c r="AJ17" s="45"/>
      <c r="AL17" s="45"/>
    </row>
    <row r="18" spans="1:38" s="25" customFormat="1">
      <c r="A18" s="49" t="s">
        <v>34</v>
      </c>
      <c r="B18" s="93"/>
      <c r="C18" s="93"/>
      <c r="D18" s="93"/>
      <c r="E18" s="93"/>
      <c r="F18" s="93"/>
      <c r="G18" s="9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V18" s="45"/>
      <c r="X18" s="45"/>
      <c r="Z18" s="45"/>
      <c r="AB18" s="45"/>
      <c r="AD18" s="45"/>
      <c r="AF18" s="45"/>
      <c r="AH18" s="45"/>
      <c r="AJ18" s="45"/>
      <c r="AL18" s="45"/>
    </row>
    <row r="19" spans="1:38" s="25" customFormat="1">
      <c r="A19" s="50" t="s">
        <v>37</v>
      </c>
      <c r="B19" s="85">
        <f>[1]MercLab!J267</f>
        <v>2293.4041194633519</v>
      </c>
      <c r="C19" s="85">
        <f t="shared" si="0"/>
        <v>3248.6366909364983</v>
      </c>
      <c r="D19" s="85">
        <f>[1]MercLab!K267</f>
        <v>5807.8724333878035</v>
      </c>
      <c r="E19" s="85">
        <f>[1]MercLab!L267</f>
        <v>2869.2565700518767</v>
      </c>
      <c r="F19" s="85">
        <f>[1]MercLab!M267</f>
        <v>2300</v>
      </c>
      <c r="G19" s="85">
        <f>[1]MercLab!N267</f>
        <v>2017.4177603063131</v>
      </c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V19" s="45"/>
      <c r="X19" s="45"/>
      <c r="Z19" s="45"/>
      <c r="AB19" s="45"/>
      <c r="AD19" s="45"/>
      <c r="AF19" s="45"/>
      <c r="AH19" s="45"/>
      <c r="AJ19" s="45"/>
      <c r="AL19" s="45"/>
    </row>
    <row r="20" spans="1:38" s="25" customFormat="1">
      <c r="A20" s="50" t="s">
        <v>38</v>
      </c>
      <c r="B20" s="85">
        <f>[1]MercLab!J268</f>
        <v>3992.5889349247641</v>
      </c>
      <c r="C20" s="85">
        <f t="shared" si="0"/>
        <v>4574.7962214386262</v>
      </c>
      <c r="D20" s="85">
        <f>[1]MercLab!K268</f>
        <v>7976.6047673784806</v>
      </c>
      <c r="E20" s="85">
        <f>[1]MercLab!L268</f>
        <v>3865.2612404625661</v>
      </c>
      <c r="F20" s="85">
        <f>[1]MercLab!M268</f>
        <v>2505.5776305198769</v>
      </c>
      <c r="G20" s="85">
        <f>[1]MercLab!N268</f>
        <v>3951.7412473935819</v>
      </c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V20" s="45"/>
      <c r="X20" s="45"/>
      <c r="Z20" s="45"/>
      <c r="AB20" s="45"/>
      <c r="AD20" s="45"/>
      <c r="AF20" s="45"/>
      <c r="AH20" s="45"/>
      <c r="AJ20" s="45"/>
      <c r="AL20" s="45"/>
    </row>
    <row r="21" spans="1:38" s="25" customFormat="1">
      <c r="A21" s="50" t="s">
        <v>39</v>
      </c>
      <c r="B21" s="85">
        <f>[1]MercLab!J269</f>
        <v>6103.4548732641169</v>
      </c>
      <c r="C21" s="85">
        <f t="shared" si="0"/>
        <v>6134.4180154535934</v>
      </c>
      <c r="D21" s="85">
        <f>[1]MercLab!K269</f>
        <v>9201.4254938332597</v>
      </c>
      <c r="E21" s="85">
        <f>[1]MercLab!L269</f>
        <v>5566.4523445523382</v>
      </c>
      <c r="F21" s="85">
        <f>[1]MercLab!M269</f>
        <v>3696.2101250140199</v>
      </c>
      <c r="G21" s="85">
        <f>[1]MercLab!N269</f>
        <v>6073.584098414759</v>
      </c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V21" s="45"/>
      <c r="X21" s="45"/>
      <c r="Z21" s="45"/>
      <c r="AB21" s="45"/>
      <c r="AD21" s="45"/>
      <c r="AF21" s="45"/>
      <c r="AH21" s="45"/>
      <c r="AJ21" s="45"/>
      <c r="AL21" s="45"/>
    </row>
    <row r="22" spans="1:38" s="25" customFormat="1">
      <c r="A22" s="50" t="s">
        <v>40</v>
      </c>
      <c r="B22" s="85">
        <f>[1]MercLab!J270</f>
        <v>14872.655954267249</v>
      </c>
      <c r="C22" s="85">
        <f t="shared" si="0"/>
        <v>11544.836402443078</v>
      </c>
      <c r="D22" s="85">
        <f>[1]MercLab!K270</f>
        <v>16081.772627797187</v>
      </c>
      <c r="E22" s="85">
        <f>[1]MercLab!L270</f>
        <v>13429.358491062165</v>
      </c>
      <c r="F22" s="85">
        <f>[1]MercLab!M270</f>
        <v>0</v>
      </c>
      <c r="G22" s="85">
        <f>[1]MercLab!N270</f>
        <v>16668.214490912953</v>
      </c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V22" s="45"/>
      <c r="X22" s="45"/>
      <c r="Z22" s="45"/>
      <c r="AB22" s="45"/>
      <c r="AD22" s="45"/>
      <c r="AF22" s="45"/>
      <c r="AH22" s="45"/>
      <c r="AJ22" s="45"/>
      <c r="AL22" s="45"/>
    </row>
    <row r="23" spans="1:38" s="25" customFormat="1">
      <c r="A23" s="50" t="s">
        <v>46</v>
      </c>
      <c r="B23" s="85">
        <f>[1]MercLab!J271</f>
        <v>3837.4764265374356</v>
      </c>
      <c r="C23" s="85">
        <f t="shared" si="0"/>
        <v>3929.1868637704483</v>
      </c>
      <c r="D23" s="85">
        <f>[1]MercLab!K271</f>
        <v>9500</v>
      </c>
      <c r="E23" s="85">
        <f>[1]MercLab!L271</f>
        <v>4591.5195439638601</v>
      </c>
      <c r="F23" s="85">
        <f>[1]MercLab!M271</f>
        <v>0</v>
      </c>
      <c r="G23" s="85">
        <f>[1]MercLab!N271</f>
        <v>1625.2279111179332</v>
      </c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V23" s="45"/>
      <c r="X23" s="45"/>
      <c r="Z23" s="45"/>
      <c r="AB23" s="45"/>
      <c r="AD23" s="45"/>
      <c r="AF23" s="45"/>
      <c r="AH23" s="45"/>
      <c r="AJ23" s="45"/>
      <c r="AL23" s="45"/>
    </row>
    <row r="24" spans="1:38" s="25" customFormat="1">
      <c r="B24" s="95"/>
      <c r="C24" s="95"/>
      <c r="D24" s="95"/>
      <c r="E24" s="95"/>
      <c r="F24" s="95"/>
      <c r="G24" s="95"/>
      <c r="I24" s="45"/>
      <c r="K24" s="45"/>
      <c r="M24" s="45"/>
      <c r="O24" s="45"/>
      <c r="Q24" s="45"/>
      <c r="S24" s="45"/>
      <c r="V24" s="45"/>
      <c r="X24" s="45"/>
      <c r="Z24" s="45"/>
      <c r="AB24" s="45"/>
      <c r="AD24" s="45"/>
      <c r="AF24" s="45"/>
      <c r="AH24" s="45"/>
      <c r="AJ24" s="45"/>
      <c r="AL24" s="45"/>
    </row>
    <row r="25" spans="1:38" s="25" customFormat="1" ht="11.25" customHeight="1">
      <c r="A25" s="49" t="s">
        <v>16</v>
      </c>
      <c r="B25" s="93"/>
      <c r="C25" s="93"/>
      <c r="D25" s="93"/>
      <c r="E25" s="93"/>
      <c r="F25" s="93"/>
      <c r="G25" s="9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V25" s="45"/>
      <c r="X25" s="45"/>
      <c r="Z25" s="45"/>
      <c r="AB25" s="45"/>
      <c r="AD25" s="45"/>
      <c r="AF25" s="45"/>
      <c r="AH25" s="45"/>
      <c r="AJ25" s="45"/>
      <c r="AL25" s="45"/>
    </row>
    <row r="26" spans="1:38" s="25" customFormat="1">
      <c r="A26" s="50" t="s">
        <v>41</v>
      </c>
      <c r="B26" s="85">
        <f>[1]MercLab!J273</f>
        <v>730</v>
      </c>
      <c r="C26" s="85">
        <f t="shared" si="0"/>
        <v>347.91666666666663</v>
      </c>
      <c r="D26" s="85">
        <f>[1]MercLab!K273</f>
        <v>0</v>
      </c>
      <c r="E26" s="85">
        <f>[1]MercLab!L273</f>
        <v>866.66666666666663</v>
      </c>
      <c r="F26" s="85">
        <f>[1]MercLab!M273</f>
        <v>0</v>
      </c>
      <c r="G26" s="85">
        <f>[1]MercLab!N273</f>
        <v>525</v>
      </c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V26" s="45"/>
      <c r="X26" s="45"/>
      <c r="Z26" s="45"/>
      <c r="AB26" s="45"/>
      <c r="AD26" s="45"/>
      <c r="AF26" s="45"/>
      <c r="AH26" s="45"/>
      <c r="AJ26" s="45"/>
      <c r="AL26" s="45"/>
    </row>
    <row r="27" spans="1:38" s="25" customFormat="1">
      <c r="A27" s="50" t="s">
        <v>42</v>
      </c>
      <c r="B27" s="85">
        <f>[1]MercLab!J274</f>
        <v>1477.301666638868</v>
      </c>
      <c r="C27" s="85">
        <f t="shared" si="0"/>
        <v>810.11229175068729</v>
      </c>
      <c r="D27" s="85">
        <f>[1]MercLab!K274</f>
        <v>0</v>
      </c>
      <c r="E27" s="85">
        <f>[1]MercLab!L274</f>
        <v>1587.6416788425097</v>
      </c>
      <c r="F27" s="85">
        <f>[1]MercLab!M274</f>
        <v>352.98115833968808</v>
      </c>
      <c r="G27" s="85">
        <f>[1]MercLab!N274</f>
        <v>1299.8263298205516</v>
      </c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V27" s="45"/>
      <c r="X27" s="45"/>
      <c r="Z27" s="45"/>
      <c r="AB27" s="45"/>
      <c r="AD27" s="45"/>
      <c r="AF27" s="45"/>
      <c r="AH27" s="45"/>
      <c r="AJ27" s="45"/>
      <c r="AL27" s="45"/>
    </row>
    <row r="28" spans="1:38" s="25" customFormat="1">
      <c r="A28" s="50" t="s">
        <v>43</v>
      </c>
      <c r="B28" s="85">
        <f>[1]MercLab!J275</f>
        <v>2230.0618645522895</v>
      </c>
      <c r="C28" s="85">
        <f t="shared" si="0"/>
        <v>2211.6491566324235</v>
      </c>
      <c r="D28" s="85">
        <f>[1]MercLab!K275</f>
        <v>4764.2691244110165</v>
      </c>
      <c r="E28" s="85">
        <f>[1]MercLab!L275</f>
        <v>2428.608891673689</v>
      </c>
      <c r="F28" s="85">
        <f>[1]MercLab!M275</f>
        <v>0</v>
      </c>
      <c r="G28" s="85">
        <f>[1]MercLab!N275</f>
        <v>1653.7186104449877</v>
      </c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V28" s="45"/>
      <c r="X28" s="45"/>
      <c r="Z28" s="45"/>
      <c r="AB28" s="45"/>
      <c r="AD28" s="45"/>
      <c r="AF28" s="45"/>
      <c r="AH28" s="45"/>
      <c r="AJ28" s="45"/>
      <c r="AL28" s="45"/>
    </row>
    <row r="29" spans="1:38" s="25" customFormat="1">
      <c r="A29" s="50" t="s">
        <v>44</v>
      </c>
      <c r="B29" s="85">
        <f>[1]MercLab!J276</f>
        <v>4050.9792535228698</v>
      </c>
      <c r="C29" s="85">
        <f t="shared" si="0"/>
        <v>4334.1454388516686</v>
      </c>
      <c r="D29" s="85">
        <f>[1]MercLab!K276</f>
        <v>6889.3811653745297</v>
      </c>
      <c r="E29" s="85">
        <f>[1]MercLab!L276</f>
        <v>4195.5222583600107</v>
      </c>
      <c r="F29" s="85">
        <f>[1]MercLab!M276</f>
        <v>2913.6555054369915</v>
      </c>
      <c r="G29" s="85">
        <f>[1]MercLab!N276</f>
        <v>3338.0228262351429</v>
      </c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V29" s="45"/>
      <c r="X29" s="45"/>
      <c r="Z29" s="45"/>
      <c r="AB29" s="45"/>
      <c r="AD29" s="45"/>
      <c r="AF29" s="45"/>
      <c r="AH29" s="45"/>
      <c r="AJ29" s="45"/>
      <c r="AL29" s="45"/>
    </row>
    <row r="30" spans="1:38" s="25" customFormat="1">
      <c r="A30" s="50" t="s">
        <v>45</v>
      </c>
      <c r="B30" s="101">
        <f>[1]MercLab!J277</f>
        <v>4807.8042892077719</v>
      </c>
      <c r="C30" s="101">
        <f t="shared" si="0"/>
        <v>5191.4464109930095</v>
      </c>
      <c r="D30" s="101">
        <f>[1]MercLab!K277</f>
        <v>9319.874999895279</v>
      </c>
      <c r="E30" s="101">
        <f>[1]MercLab!L277</f>
        <v>5065.5818893235228</v>
      </c>
      <c r="F30" s="101">
        <f>[1]MercLab!M277</f>
        <v>2729.8115833968805</v>
      </c>
      <c r="G30" s="101">
        <f>[1]MercLab!N277</f>
        <v>3650.5171713563586</v>
      </c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V30" s="45"/>
      <c r="X30" s="45"/>
      <c r="Z30" s="45"/>
      <c r="AB30" s="45"/>
      <c r="AD30" s="45"/>
      <c r="AF30" s="45"/>
      <c r="AH30" s="45"/>
      <c r="AJ30" s="45"/>
      <c r="AL30" s="45"/>
    </row>
    <row r="31" spans="1:38" s="25" customFormat="1">
      <c r="A31" s="50" t="s">
        <v>47</v>
      </c>
      <c r="B31" s="85">
        <f>[1]MercLab!J278</f>
        <v>5554.8358316557124</v>
      </c>
      <c r="C31" s="85">
        <f t="shared" si="0"/>
        <v>6112.7027556551639</v>
      </c>
      <c r="D31" s="85">
        <f>[1]MercLab!K278</f>
        <v>10901.630361806556</v>
      </c>
      <c r="E31" s="85">
        <f>[1]MercLab!L278</f>
        <v>5926.4082959439556</v>
      </c>
      <c r="F31" s="85">
        <f>[1]MercLab!M278</f>
        <v>3108.4018409116402</v>
      </c>
      <c r="G31" s="85">
        <f>[1]MercLab!N278</f>
        <v>4514.3705239585024</v>
      </c>
      <c r="H31" s="51"/>
      <c r="I31" s="52"/>
      <c r="J31" s="51"/>
      <c r="K31" s="52"/>
      <c r="L31" s="51"/>
      <c r="M31" s="52"/>
      <c r="N31" s="51"/>
      <c r="O31" s="52"/>
      <c r="P31" s="51"/>
      <c r="Q31" s="52"/>
      <c r="R31" s="51"/>
      <c r="S31" s="52"/>
      <c r="V31" s="45"/>
      <c r="X31" s="45"/>
      <c r="Z31" s="45"/>
      <c r="AB31" s="45"/>
      <c r="AD31" s="45"/>
      <c r="AF31" s="45"/>
      <c r="AH31" s="45"/>
      <c r="AJ31" s="45"/>
      <c r="AL31" s="45"/>
    </row>
    <row r="32" spans="1:38" s="25" customFormat="1">
      <c r="A32" s="50" t="s">
        <v>48</v>
      </c>
      <c r="B32" s="85">
        <f>[1]MercLab!J279</f>
        <v>5690.7196371114924</v>
      </c>
      <c r="C32" s="85">
        <f t="shared" si="0"/>
        <v>5875.0538017374638</v>
      </c>
      <c r="D32" s="85">
        <f>[1]MercLab!K279</f>
        <v>12827.533700382288</v>
      </c>
      <c r="E32" s="85">
        <f>[1]MercLab!L279</f>
        <v>6318.2140643946759</v>
      </c>
      <c r="F32" s="85">
        <f>[1]MercLab!M279</f>
        <v>0</v>
      </c>
      <c r="G32" s="85">
        <f>[1]MercLab!N279</f>
        <v>4354.4674421728905</v>
      </c>
      <c r="H32" s="51"/>
      <c r="I32" s="52"/>
      <c r="J32" s="51"/>
      <c r="K32" s="52"/>
      <c r="L32" s="51"/>
      <c r="M32" s="52"/>
      <c r="N32" s="51"/>
      <c r="O32" s="52"/>
      <c r="P32" s="51"/>
      <c r="Q32" s="52"/>
      <c r="R32" s="51"/>
      <c r="S32" s="52"/>
      <c r="V32" s="45"/>
      <c r="X32" s="45"/>
      <c r="Z32" s="45"/>
      <c r="AB32" s="45"/>
      <c r="AD32" s="45"/>
      <c r="AF32" s="45"/>
      <c r="AH32" s="45"/>
      <c r="AJ32" s="45"/>
      <c r="AL32" s="45"/>
    </row>
    <row r="33" spans="1:38" s="25" customFormat="1">
      <c r="A33" s="50" t="s">
        <v>49</v>
      </c>
      <c r="B33" s="85">
        <f>[1]MercLab!J280</f>
        <v>6338.1957498865868</v>
      </c>
      <c r="C33" s="85">
        <f t="shared" si="0"/>
        <v>7273.1501746427493</v>
      </c>
      <c r="D33" s="85">
        <f>[1]MercLab!K280</f>
        <v>13246.5232218074</v>
      </c>
      <c r="E33" s="85">
        <f>[1]MercLab!L280</f>
        <v>6746.5440394646657</v>
      </c>
      <c r="F33" s="85">
        <f>[1]MercLab!M280</f>
        <v>3762.2644792461006</v>
      </c>
      <c r="G33" s="85">
        <f>[1]MercLab!N280</f>
        <v>5337.2689580528331</v>
      </c>
      <c r="H33" s="51"/>
      <c r="I33" s="52"/>
      <c r="J33" s="51"/>
      <c r="K33" s="52"/>
      <c r="L33" s="51"/>
      <c r="M33" s="52"/>
      <c r="N33" s="51"/>
      <c r="O33" s="52"/>
      <c r="P33" s="51"/>
      <c r="Q33" s="52"/>
      <c r="R33" s="51"/>
      <c r="S33" s="52"/>
      <c r="V33" s="45"/>
      <c r="X33" s="45"/>
      <c r="Z33" s="45"/>
      <c r="AB33" s="45"/>
      <c r="AD33" s="45"/>
      <c r="AF33" s="45"/>
      <c r="AH33" s="45"/>
      <c r="AJ33" s="45"/>
      <c r="AL33" s="45"/>
    </row>
    <row r="34" spans="1:38" s="25" customFormat="1">
      <c r="A34" s="50" t="s">
        <v>93</v>
      </c>
      <c r="B34" s="85">
        <f>[1]MercLab!J281</f>
        <v>4365.8326705646641</v>
      </c>
      <c r="C34" s="85">
        <f t="shared" si="0"/>
        <v>5113.7412628971688</v>
      </c>
      <c r="D34" s="85">
        <f>[1]MercLab!K281</f>
        <v>10808.049285789335</v>
      </c>
      <c r="E34" s="85">
        <f>[1]MercLab!L281</f>
        <v>5934.267740926186</v>
      </c>
      <c r="F34" s="85">
        <f>[1]MercLab!M281</f>
        <v>0</v>
      </c>
      <c r="G34" s="85">
        <f>[1]MercLab!N281</f>
        <v>3712.6480248731546</v>
      </c>
      <c r="H34" s="51"/>
      <c r="I34" s="52"/>
      <c r="J34" s="51"/>
      <c r="K34" s="52"/>
      <c r="L34" s="51"/>
      <c r="M34" s="52"/>
      <c r="N34" s="51"/>
      <c r="O34" s="52"/>
      <c r="P34" s="51"/>
      <c r="Q34" s="52"/>
      <c r="R34" s="51"/>
      <c r="S34" s="52"/>
      <c r="V34" s="45"/>
      <c r="X34" s="45"/>
      <c r="Z34" s="45"/>
      <c r="AB34" s="45"/>
      <c r="AD34" s="45"/>
      <c r="AF34" s="45"/>
      <c r="AH34" s="45"/>
      <c r="AJ34" s="45"/>
      <c r="AL34" s="45"/>
    </row>
    <row r="35" spans="1:38" s="25" customFormat="1">
      <c r="A35" s="51"/>
      <c r="B35" s="95"/>
      <c r="C35" s="95"/>
      <c r="D35" s="95"/>
      <c r="E35" s="95"/>
      <c r="F35" s="95"/>
      <c r="G35" s="95"/>
      <c r="H35" s="26"/>
      <c r="I35" s="52"/>
      <c r="J35" s="26"/>
      <c r="K35" s="52"/>
      <c r="L35" s="26"/>
      <c r="M35" s="52"/>
      <c r="N35" s="26"/>
      <c r="O35" s="52"/>
      <c r="P35" s="26"/>
      <c r="Q35" s="52"/>
      <c r="R35" s="26"/>
      <c r="S35" s="52"/>
      <c r="V35" s="45"/>
      <c r="X35" s="45"/>
      <c r="Z35" s="45"/>
      <c r="AB35" s="45"/>
      <c r="AD35" s="45"/>
      <c r="AF35" s="45"/>
      <c r="AH35" s="45"/>
      <c r="AJ35" s="45"/>
      <c r="AL35" s="45"/>
    </row>
    <row r="36" spans="1:38" s="25" customFormat="1">
      <c r="A36" s="49" t="s">
        <v>103</v>
      </c>
      <c r="B36" s="93"/>
      <c r="C36" s="93"/>
      <c r="D36" s="93"/>
      <c r="E36" s="93"/>
      <c r="F36" s="93"/>
      <c r="G36" s="93"/>
      <c r="H36" s="69"/>
      <c r="I36" s="27"/>
      <c r="J36" s="69"/>
      <c r="K36" s="27"/>
      <c r="L36" s="69"/>
      <c r="M36" s="27"/>
      <c r="N36" s="69"/>
      <c r="O36" s="27"/>
      <c r="P36" s="69"/>
      <c r="Q36" s="27"/>
      <c r="R36" s="69"/>
      <c r="S36" s="27"/>
      <c r="V36" s="45"/>
      <c r="X36" s="45"/>
      <c r="Z36" s="45"/>
      <c r="AB36" s="45"/>
      <c r="AD36" s="45"/>
      <c r="AF36" s="45"/>
      <c r="AH36" s="45"/>
      <c r="AJ36" s="45"/>
      <c r="AL36" s="45"/>
    </row>
    <row r="37" spans="1:38" s="25" customFormat="1">
      <c r="A37" s="55" t="s">
        <v>96</v>
      </c>
      <c r="B37" s="85">
        <f>SUM(B38:B40)</f>
        <v>7315.1193923202936</v>
      </c>
      <c r="C37" s="85">
        <f t="shared" si="0"/>
        <v>6719.9199928276503</v>
      </c>
      <c r="D37" s="85">
        <f>SUM(D38:D40)</f>
        <v>9466.4392481665527</v>
      </c>
      <c r="E37" s="85">
        <f>SUM(E38:E40)</f>
        <v>6550.7117241099731</v>
      </c>
      <c r="F37" s="85">
        <f>SUM(F38:F40)</f>
        <v>3969.82535923873</v>
      </c>
      <c r="G37" s="85">
        <f>SUM(G38:G40)</f>
        <v>6892.703639795347</v>
      </c>
      <c r="H37" s="51"/>
      <c r="I37" s="52"/>
      <c r="J37" s="51"/>
      <c r="K37" s="52"/>
      <c r="L37" s="51"/>
      <c r="M37" s="52"/>
      <c r="N37" s="51"/>
      <c r="O37" s="52"/>
      <c r="P37" s="51"/>
      <c r="Q37" s="52"/>
      <c r="R37" s="51"/>
      <c r="S37" s="52"/>
      <c r="V37" s="45"/>
      <c r="X37" s="45"/>
      <c r="Z37" s="45"/>
      <c r="AB37" s="45"/>
      <c r="AD37" s="45"/>
      <c r="AF37" s="45"/>
      <c r="AH37" s="45"/>
      <c r="AJ37" s="45"/>
      <c r="AL37" s="45"/>
    </row>
    <row r="38" spans="1:38" s="25" customFormat="1">
      <c r="A38" s="56" t="s">
        <v>105</v>
      </c>
      <c r="B38" s="85">
        <f>[1]MercLab!J286</f>
        <v>1637.125891186327</v>
      </c>
      <c r="C38" s="85">
        <f t="shared" si="0"/>
        <v>2053.3064468082675</v>
      </c>
      <c r="D38" s="85">
        <f>[1]MercLab!K286</f>
        <v>4088.6749338596142</v>
      </c>
      <c r="E38" s="85">
        <f>[1]MercLab!L286</f>
        <v>1975.4432683011755</v>
      </c>
      <c r="F38" s="85">
        <f>[1]MercLab!M286</f>
        <v>720.36747517957508</v>
      </c>
      <c r="G38" s="85">
        <f>[1]MercLab!N286</f>
        <v>1428.7401098927066</v>
      </c>
      <c r="H38" s="51"/>
      <c r="I38" s="52"/>
      <c r="J38" s="51"/>
      <c r="K38" s="52"/>
      <c r="L38" s="51"/>
      <c r="M38" s="52"/>
      <c r="N38" s="51"/>
      <c r="O38" s="52"/>
      <c r="P38" s="51"/>
      <c r="Q38" s="52"/>
      <c r="R38" s="51"/>
      <c r="S38" s="52"/>
      <c r="V38" s="45"/>
      <c r="X38" s="45"/>
      <c r="Z38" s="45"/>
      <c r="AB38" s="45"/>
      <c r="AD38" s="45"/>
      <c r="AF38" s="45"/>
      <c r="AH38" s="45"/>
      <c r="AJ38" s="45"/>
      <c r="AL38" s="45"/>
    </row>
    <row r="39" spans="1:38" s="25" customFormat="1">
      <c r="A39" s="56" t="s">
        <v>106</v>
      </c>
      <c r="B39" s="85">
        <f>[1]MercLab!J287</f>
        <v>2770.6822690606377</v>
      </c>
      <c r="C39" s="85">
        <f t="shared" si="0"/>
        <v>3513.5918417621629</v>
      </c>
      <c r="D39" s="85">
        <f>[1]MercLab!K287</f>
        <v>5377.764314306939</v>
      </c>
      <c r="E39" s="85">
        <f>[1]MercLab!L287</f>
        <v>3575.2684558087976</v>
      </c>
      <c r="F39" s="85">
        <f>[1]MercLab!M287</f>
        <v>3249.4578840591548</v>
      </c>
      <c r="G39" s="85">
        <f>[1]MercLab!N287</f>
        <v>1851.8767128737593</v>
      </c>
      <c r="H39" s="51"/>
      <c r="I39" s="52"/>
      <c r="J39" s="51"/>
      <c r="K39" s="52"/>
      <c r="L39" s="51"/>
      <c r="M39" s="52"/>
      <c r="N39" s="51"/>
      <c r="O39" s="52"/>
      <c r="P39" s="51"/>
      <c r="Q39" s="52"/>
      <c r="R39" s="51"/>
      <c r="S39" s="52"/>
      <c r="V39" s="45"/>
      <c r="X39" s="45"/>
      <c r="Z39" s="45"/>
      <c r="AB39" s="45"/>
      <c r="AD39" s="45"/>
      <c r="AF39" s="45"/>
      <c r="AH39" s="45"/>
      <c r="AJ39" s="45"/>
      <c r="AL39" s="45"/>
    </row>
    <row r="40" spans="1:38" s="25" customFormat="1">
      <c r="A40" s="56" t="s">
        <v>107</v>
      </c>
      <c r="B40" s="85">
        <f>[1]MercLab!J288</f>
        <v>2907.3112320733294</v>
      </c>
      <c r="C40" s="85">
        <f t="shared" si="0"/>
        <v>1153.0217042572203</v>
      </c>
      <c r="D40" s="85">
        <f>[1]MercLab!K288</f>
        <v>0</v>
      </c>
      <c r="E40" s="85">
        <f>[1]MercLab!L288</f>
        <v>1000</v>
      </c>
      <c r="F40" s="85">
        <f>[1]MercLab!M288</f>
        <v>0</v>
      </c>
      <c r="G40" s="85">
        <f>[1]MercLab!N288</f>
        <v>3612.0868170288813</v>
      </c>
      <c r="H40" s="51"/>
      <c r="I40" s="52"/>
      <c r="J40" s="51"/>
      <c r="K40" s="52"/>
      <c r="L40" s="51"/>
      <c r="M40" s="52"/>
      <c r="N40" s="51"/>
      <c r="O40" s="52"/>
      <c r="P40" s="51"/>
      <c r="Q40" s="52"/>
      <c r="R40" s="51"/>
      <c r="S40" s="52"/>
      <c r="V40" s="45"/>
      <c r="X40" s="45"/>
      <c r="Z40" s="45"/>
      <c r="AB40" s="45"/>
      <c r="AD40" s="45"/>
      <c r="AF40" s="45"/>
      <c r="AH40" s="45"/>
      <c r="AJ40" s="45"/>
      <c r="AL40" s="45"/>
    </row>
    <row r="41" spans="1:38" s="25" customFormat="1">
      <c r="A41" s="55" t="s">
        <v>97</v>
      </c>
      <c r="B41" s="85">
        <f>[1]MercLab!J289</f>
        <v>8375.4207825394951</v>
      </c>
      <c r="C41" s="85">
        <f t="shared" si="0"/>
        <v>6399.6496254390167</v>
      </c>
      <c r="D41" s="85">
        <f>[1]MercLab!K289</f>
        <v>9342.5036109126413</v>
      </c>
      <c r="E41" s="85">
        <f>[1]MercLab!L289</f>
        <v>8202.0258678104346</v>
      </c>
      <c r="F41" s="85">
        <f>[1]MercLab!M289</f>
        <v>0</v>
      </c>
      <c r="G41" s="85">
        <f>[1]MercLab!N289</f>
        <v>8054.0690230329938</v>
      </c>
      <c r="H41" s="51"/>
      <c r="I41" s="52"/>
      <c r="J41" s="51"/>
      <c r="K41" s="52"/>
      <c r="L41" s="51"/>
      <c r="M41" s="52"/>
      <c r="N41" s="51"/>
      <c r="O41" s="52"/>
      <c r="P41" s="51"/>
      <c r="Q41" s="52"/>
      <c r="R41" s="51"/>
      <c r="S41" s="52"/>
      <c r="V41" s="45"/>
      <c r="X41" s="45"/>
      <c r="Z41" s="45"/>
      <c r="AB41" s="45"/>
      <c r="AD41" s="45"/>
      <c r="AF41" s="45"/>
      <c r="AH41" s="45"/>
      <c r="AJ41" s="45"/>
      <c r="AL41" s="45"/>
    </row>
    <row r="42" spans="1:38" s="25" customFormat="1">
      <c r="A42" s="55" t="s">
        <v>98</v>
      </c>
      <c r="B42" s="85">
        <f>[1]MercLab!J290</f>
        <v>14717.943925061059</v>
      </c>
      <c r="C42" s="85">
        <f t="shared" si="0"/>
        <v>11292.463679596225</v>
      </c>
      <c r="D42" s="85">
        <f>[1]MercLab!K290</f>
        <v>16795.289329807114</v>
      </c>
      <c r="E42" s="85">
        <f>[1]MercLab!L290</f>
        <v>15514.811670264888</v>
      </c>
      <c r="F42" s="85">
        <f>[1]MercLab!M290</f>
        <v>0</v>
      </c>
      <c r="G42" s="85">
        <f>[1]MercLab!N290</f>
        <v>12859.753718312897</v>
      </c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1"/>
      <c r="S42" s="52"/>
      <c r="V42" s="45"/>
      <c r="X42" s="45"/>
      <c r="Z42" s="45"/>
      <c r="AB42" s="45"/>
      <c r="AD42" s="45"/>
      <c r="AF42" s="45"/>
      <c r="AH42" s="45"/>
      <c r="AJ42" s="45"/>
      <c r="AL42" s="45"/>
    </row>
    <row r="43" spans="1:38" s="25" customFormat="1">
      <c r="A43" s="55" t="s">
        <v>99</v>
      </c>
      <c r="B43" s="85">
        <f>[1]MercLab!J291</f>
        <v>19991.314505950206</v>
      </c>
      <c r="C43" s="85">
        <f t="shared" si="0"/>
        <v>15779.520082455318</v>
      </c>
      <c r="D43" s="85">
        <f>[1]MercLab!K291</f>
        <v>22413.810824397162</v>
      </c>
      <c r="E43" s="85">
        <f>[1]MercLab!L291</f>
        <v>21786.723184473598</v>
      </c>
      <c r="F43" s="85">
        <f>[1]MercLab!M291</f>
        <v>0</v>
      </c>
      <c r="G43" s="85">
        <f>[1]MercLab!N291</f>
        <v>18917.546320950507</v>
      </c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51"/>
      <c r="S43" s="52"/>
      <c r="V43" s="45"/>
      <c r="X43" s="45"/>
      <c r="Z43" s="45"/>
      <c r="AB43" s="45"/>
      <c r="AD43" s="45"/>
      <c r="AF43" s="45"/>
      <c r="AH43" s="45"/>
      <c r="AJ43" s="45"/>
      <c r="AL43" s="45"/>
    </row>
    <row r="44" spans="1:38" s="25" customFormat="1">
      <c r="A44" s="55" t="s">
        <v>100</v>
      </c>
      <c r="B44" s="85">
        <f>[1]MercLab!J292</f>
        <v>48328.879014525701</v>
      </c>
      <c r="C44" s="85">
        <f t="shared" si="0"/>
        <v>33215.892274975085</v>
      </c>
      <c r="D44" s="85">
        <f>[1]MercLab!K292</f>
        <v>39502.980359580361</v>
      </c>
      <c r="E44" s="85">
        <f>[1]MercLab!L292</f>
        <v>40242.561831679421</v>
      </c>
      <c r="F44" s="85">
        <f>[1]MercLab!M292</f>
        <v>0</v>
      </c>
      <c r="G44" s="85">
        <f>[1]MercLab!N292</f>
        <v>53118.026908640568</v>
      </c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51"/>
      <c r="S44" s="52"/>
      <c r="V44" s="45"/>
      <c r="X44" s="45"/>
      <c r="Z44" s="45"/>
      <c r="AB44" s="45"/>
      <c r="AD44" s="45"/>
      <c r="AF44" s="45"/>
      <c r="AH44" s="45"/>
      <c r="AJ44" s="45"/>
      <c r="AL44" s="45"/>
    </row>
    <row r="45" spans="1:38" s="25" customFormat="1">
      <c r="A45" s="51"/>
      <c r="B45" s="95"/>
      <c r="C45" s="95"/>
      <c r="D45" s="95"/>
      <c r="E45" s="95"/>
      <c r="F45" s="95"/>
      <c r="G45" s="95"/>
      <c r="I45" s="45"/>
      <c r="K45" s="45"/>
      <c r="M45" s="45"/>
      <c r="O45" s="45"/>
      <c r="Q45" s="45"/>
      <c r="S45" s="45"/>
      <c r="V45" s="45"/>
      <c r="X45" s="45"/>
      <c r="Z45" s="45"/>
      <c r="AB45" s="45"/>
      <c r="AD45" s="45"/>
      <c r="AF45" s="45"/>
      <c r="AH45" s="45"/>
      <c r="AJ45" s="45"/>
      <c r="AL45" s="45"/>
    </row>
    <row r="46" spans="1:38" s="25" customFormat="1">
      <c r="A46" s="49" t="s">
        <v>12</v>
      </c>
      <c r="B46" s="93"/>
      <c r="C46" s="93"/>
      <c r="D46" s="93"/>
      <c r="E46" s="93"/>
      <c r="F46" s="93"/>
      <c r="G46" s="93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V46" s="45"/>
      <c r="X46" s="45"/>
      <c r="Z46" s="45"/>
      <c r="AB46" s="45"/>
      <c r="AD46" s="45"/>
      <c r="AF46" s="45"/>
      <c r="AH46" s="45"/>
      <c r="AJ46" s="45"/>
      <c r="AL46" s="45"/>
    </row>
    <row r="47" spans="1:38" s="25" customFormat="1">
      <c r="A47" s="55" t="s">
        <v>38</v>
      </c>
      <c r="B47" s="85">
        <f>[1]MercLab!J294</f>
        <v>2939.5495933101042</v>
      </c>
      <c r="C47" s="85">
        <f t="shared" si="0"/>
        <v>1417.3088097849932</v>
      </c>
      <c r="D47" s="85">
        <f>[1]MercLab!K294</f>
        <v>0</v>
      </c>
      <c r="E47" s="85">
        <f>[1]MercLab!L294</f>
        <v>2519.2976865737828</v>
      </c>
      <c r="F47" s="85">
        <f>[1]MercLab!M294</f>
        <v>0</v>
      </c>
      <c r="G47" s="85">
        <f>[1]MercLab!N294</f>
        <v>3149.9375525661894</v>
      </c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51"/>
      <c r="S47" s="52"/>
      <c r="V47" s="45"/>
      <c r="X47" s="45"/>
      <c r="Z47" s="45"/>
      <c r="AB47" s="45"/>
      <c r="AD47" s="45"/>
      <c r="AF47" s="45"/>
      <c r="AH47" s="45"/>
      <c r="AJ47" s="45"/>
      <c r="AL47" s="45"/>
    </row>
    <row r="48" spans="1:38" s="25" customFormat="1">
      <c r="A48" s="55" t="s">
        <v>39</v>
      </c>
      <c r="B48" s="85">
        <f>[1]MercLab!J295</f>
        <v>5940.3671242098653</v>
      </c>
      <c r="C48" s="85">
        <f t="shared" si="0"/>
        <v>2780.4348742832399</v>
      </c>
      <c r="D48" s="85">
        <f>[1]MercLab!K295</f>
        <v>0</v>
      </c>
      <c r="E48" s="85">
        <f>[1]MercLab!L295</f>
        <v>6496.8391516676884</v>
      </c>
      <c r="F48" s="85">
        <f>[1]MercLab!M295</f>
        <v>0</v>
      </c>
      <c r="G48" s="85">
        <f>[1]MercLab!N295</f>
        <v>4624.9003454652711</v>
      </c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51"/>
      <c r="S48" s="52"/>
      <c r="V48" s="45"/>
      <c r="X48" s="45"/>
      <c r="Z48" s="45"/>
      <c r="AB48" s="45"/>
      <c r="AD48" s="45"/>
      <c r="AF48" s="45"/>
      <c r="AH48" s="45"/>
      <c r="AJ48" s="45"/>
      <c r="AL48" s="45"/>
    </row>
    <row r="49" spans="1:38" s="25" customFormat="1">
      <c r="A49" s="55" t="s">
        <v>50</v>
      </c>
      <c r="B49" s="85">
        <f>[1]MercLab!J296</f>
        <v>6925.2189513714957</v>
      </c>
      <c r="C49" s="85">
        <f t="shared" si="0"/>
        <v>6628.1007395333436</v>
      </c>
      <c r="D49" s="85">
        <f>[1]MercLab!K296</f>
        <v>11276.769393649904</v>
      </c>
      <c r="E49" s="85">
        <f>[1]MercLab!L296</f>
        <v>6277.5562117700874</v>
      </c>
      <c r="F49" s="85">
        <f>[1]MercLab!M296</f>
        <v>2653.270093286299</v>
      </c>
      <c r="G49" s="85">
        <f>[1]MercLab!N296</f>
        <v>6304.8072594270861</v>
      </c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1"/>
      <c r="S49" s="52"/>
      <c r="V49" s="45"/>
      <c r="X49" s="45"/>
      <c r="Z49" s="45"/>
      <c r="AB49" s="45"/>
      <c r="AD49" s="45"/>
      <c r="AF49" s="45"/>
      <c r="AH49" s="45"/>
      <c r="AJ49" s="45"/>
      <c r="AL49" s="45"/>
    </row>
    <row r="50" spans="1:38" s="25" customFormat="1">
      <c r="A50" s="55" t="s">
        <v>46</v>
      </c>
      <c r="B50" s="85">
        <f>[1]MercLab!J297</f>
        <v>15000</v>
      </c>
      <c r="C50" s="85">
        <f t="shared" si="0"/>
        <v>3750</v>
      </c>
      <c r="D50" s="85">
        <f>[1]MercLab!K297</f>
        <v>0</v>
      </c>
      <c r="E50" s="85">
        <f>[1]MercLab!L297</f>
        <v>0</v>
      </c>
      <c r="F50" s="85">
        <f>[1]MercLab!M297</f>
        <v>0</v>
      </c>
      <c r="G50" s="85">
        <f>[1]MercLab!N297</f>
        <v>15000</v>
      </c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51"/>
      <c r="S50" s="52"/>
      <c r="V50" s="45"/>
      <c r="X50" s="45"/>
      <c r="Z50" s="45"/>
      <c r="AB50" s="45"/>
      <c r="AD50" s="45"/>
      <c r="AF50" s="45"/>
      <c r="AH50" s="45"/>
      <c r="AJ50" s="45"/>
      <c r="AL50" s="45"/>
    </row>
    <row r="51" spans="1:38">
      <c r="A51" s="277"/>
      <c r="B51" s="278"/>
      <c r="C51" s="278"/>
      <c r="D51" s="278"/>
      <c r="E51" s="278"/>
      <c r="F51" s="278"/>
      <c r="G51" s="278"/>
    </row>
    <row r="52" spans="1:38">
      <c r="A52" s="15" t="str">
        <f>'C01'!A42</f>
        <v>Fuente: Instituto Nacional de Estadística (INE). XLIII Encuesta Permanente de Hogares de Propósitos Múltiples, mayo 2012.</v>
      </c>
    </row>
    <row r="53" spans="1:38">
      <c r="A53" s="15" t="str">
        <f>'C01'!$A$43</f>
        <v>(Promedio de salarios mínimos por rama)</v>
      </c>
    </row>
    <row r="54" spans="1:38">
      <c r="A54" s="15" t="s">
        <v>104</v>
      </c>
      <c r="M54" s="13"/>
    </row>
    <row r="55" spans="1:38">
      <c r="A55" s="15"/>
      <c r="M55" s="13"/>
    </row>
    <row r="56" spans="1:38">
      <c r="A56" s="346" t="s">
        <v>118</v>
      </c>
      <c r="B56" s="346"/>
      <c r="C56" s="346"/>
      <c r="D56" s="346"/>
      <c r="E56" s="346"/>
      <c r="F56" s="346"/>
      <c r="G56" s="346"/>
    </row>
    <row r="57" spans="1:38">
      <c r="A57" s="346" t="s">
        <v>119</v>
      </c>
      <c r="B57" s="346"/>
      <c r="C57" s="346"/>
      <c r="D57" s="346"/>
      <c r="E57" s="346"/>
      <c r="F57" s="346"/>
      <c r="G57" s="346"/>
    </row>
    <row r="58" spans="1:38">
      <c r="A58" s="346" t="s">
        <v>85</v>
      </c>
      <c r="B58" s="346"/>
      <c r="C58" s="346"/>
      <c r="D58" s="346"/>
      <c r="E58" s="346"/>
      <c r="F58" s="346"/>
      <c r="G58" s="346"/>
    </row>
    <row r="59" spans="1:38" customFormat="1" ht="23.25">
      <c r="A59" s="333" t="s">
        <v>110</v>
      </c>
      <c r="B59" s="333"/>
      <c r="C59" s="333"/>
      <c r="D59" s="333"/>
      <c r="E59" s="333"/>
      <c r="F59" s="333"/>
      <c r="G59" s="333"/>
      <c r="H59" s="251"/>
      <c r="I59" s="251"/>
      <c r="J59" s="251"/>
      <c r="K59" s="251"/>
      <c r="L59" s="251"/>
      <c r="M59" s="251"/>
      <c r="N59" s="251"/>
      <c r="O59" s="251"/>
    </row>
    <row r="60" spans="1:38">
      <c r="A60" s="347" t="s">
        <v>31</v>
      </c>
      <c r="B60" s="349" t="s">
        <v>26</v>
      </c>
      <c r="C60" s="349"/>
      <c r="D60" s="349"/>
      <c r="E60" s="349"/>
      <c r="F60" s="349"/>
      <c r="G60" s="349"/>
    </row>
    <row r="61" spans="1:38">
      <c r="A61" s="348"/>
      <c r="B61" s="348" t="s">
        <v>26</v>
      </c>
      <c r="C61" s="349" t="s">
        <v>6</v>
      </c>
      <c r="D61" s="349"/>
      <c r="E61" s="349"/>
      <c r="F61" s="349"/>
      <c r="G61" s="348" t="s">
        <v>1</v>
      </c>
    </row>
    <row r="62" spans="1:38">
      <c r="A62" s="351"/>
      <c r="B62" s="351"/>
      <c r="C62" s="28" t="s">
        <v>8</v>
      </c>
      <c r="D62" s="28" t="s">
        <v>108</v>
      </c>
      <c r="E62" s="28" t="s">
        <v>9</v>
      </c>
      <c r="F62" s="28" t="s">
        <v>109</v>
      </c>
      <c r="G62" s="351"/>
    </row>
    <row r="63" spans="1:38">
      <c r="A63" s="126"/>
      <c r="B63" s="126"/>
      <c r="C63" s="126"/>
      <c r="D63" s="126"/>
      <c r="E63" s="124"/>
      <c r="F63" s="124"/>
      <c r="G63" s="124"/>
    </row>
    <row r="64" spans="1:38">
      <c r="A64" s="31" t="s">
        <v>71</v>
      </c>
      <c r="B64" s="86">
        <f t="shared" ref="B64:G64" si="1">B9</f>
        <v>4951.6887130438017</v>
      </c>
      <c r="C64" s="86">
        <f t="shared" si="1"/>
        <v>5786.6749715944989</v>
      </c>
      <c r="D64" s="86">
        <f t="shared" si="1"/>
        <v>11276.769393649904</v>
      </c>
      <c r="E64" s="86">
        <f t="shared" si="1"/>
        <v>4984.8651693524898</v>
      </c>
      <c r="F64" s="86">
        <f t="shared" si="1"/>
        <v>2653.270093286299</v>
      </c>
      <c r="G64" s="86">
        <f t="shared" si="1"/>
        <v>4231.7952300892994</v>
      </c>
    </row>
    <row r="65" spans="1:8">
      <c r="A65" s="4"/>
      <c r="B65" s="86"/>
      <c r="C65" s="86"/>
      <c r="D65" s="86"/>
      <c r="E65" s="87"/>
      <c r="F65" s="87"/>
      <c r="G65" s="87"/>
    </row>
    <row r="66" spans="1:8">
      <c r="A66" s="18" t="s">
        <v>18</v>
      </c>
      <c r="B66" s="303"/>
      <c r="C66" s="303"/>
      <c r="D66" s="303"/>
      <c r="E66" s="303"/>
      <c r="F66" s="303"/>
      <c r="G66" s="303"/>
      <c r="H66" s="109"/>
    </row>
    <row r="67" spans="1:8">
      <c r="A67" s="97" t="s">
        <v>54</v>
      </c>
      <c r="B67" s="304">
        <f>[1]MercLab!J300</f>
        <v>2936.0116766069455</v>
      </c>
      <c r="C67" s="304">
        <f t="shared" ref="C67:C89" si="2">AVERAGE(D67:G67)</f>
        <v>1415.0437379641687</v>
      </c>
      <c r="D67" s="304">
        <f>[1]MercLab!K300</f>
        <v>0</v>
      </c>
      <c r="E67" s="304">
        <f>[1]MercLab!L300</f>
        <v>2518.1997160515216</v>
      </c>
      <c r="F67" s="304">
        <f>[1]MercLab!M300</f>
        <v>0</v>
      </c>
      <c r="G67" s="304">
        <f>[1]MercLab!N300</f>
        <v>3141.9752358051533</v>
      </c>
      <c r="H67" s="109"/>
    </row>
    <row r="68" spans="1:8">
      <c r="A68" s="97" t="s">
        <v>73</v>
      </c>
      <c r="B68" s="304">
        <f>[1]MercLab!J301</f>
        <v>3254.4262016990842</v>
      </c>
      <c r="C68" s="304">
        <f t="shared" si="2"/>
        <v>1757.8862936329144</v>
      </c>
      <c r="D68" s="304">
        <f>[1]MercLab!K301</f>
        <v>0</v>
      </c>
      <c r="E68" s="304">
        <f>[1]MercLab!L301</f>
        <v>2569.8599032265029</v>
      </c>
      <c r="F68" s="304">
        <f>[1]MercLab!M301</f>
        <v>0</v>
      </c>
      <c r="G68" s="304">
        <f>[1]MercLab!N301</f>
        <v>4461.6852713051549</v>
      </c>
      <c r="H68" s="109"/>
    </row>
    <row r="69" spans="1:8">
      <c r="A69" s="97" t="s">
        <v>55</v>
      </c>
      <c r="B69" s="304">
        <f>[1]MercLab!J302</f>
        <v>5940.3671242098653</v>
      </c>
      <c r="C69" s="304">
        <f t="shared" si="2"/>
        <v>2780.4348742832399</v>
      </c>
      <c r="D69" s="304">
        <f>[1]MercLab!K302</f>
        <v>0</v>
      </c>
      <c r="E69" s="304">
        <f>[1]MercLab!L302</f>
        <v>6496.8391516676884</v>
      </c>
      <c r="F69" s="304">
        <f>[1]MercLab!M302</f>
        <v>0</v>
      </c>
      <c r="G69" s="304">
        <f>[1]MercLab!N302</f>
        <v>4624.9003454652711</v>
      </c>
      <c r="H69" s="109"/>
    </row>
    <row r="70" spans="1:8">
      <c r="A70" s="97" t="s">
        <v>56</v>
      </c>
      <c r="B70" s="304">
        <f>[1]MercLab!J303</f>
        <v>15764.476942221379</v>
      </c>
      <c r="C70" s="304">
        <f t="shared" si="2"/>
        <v>7849.3224578794143</v>
      </c>
      <c r="D70" s="304">
        <f>[1]MercLab!K303</f>
        <v>16136.08340160937</v>
      </c>
      <c r="E70" s="304">
        <f>[1]MercLab!L303</f>
        <v>15261.206429908285</v>
      </c>
      <c r="F70" s="304">
        <f>[1]MercLab!M303</f>
        <v>0</v>
      </c>
      <c r="G70" s="304">
        <f>[1]MercLab!N303</f>
        <v>0</v>
      </c>
      <c r="H70" s="109"/>
    </row>
    <row r="71" spans="1:8">
      <c r="A71" s="97" t="s">
        <v>74</v>
      </c>
      <c r="B71" s="304">
        <f>[1]MercLab!J304</f>
        <v>5117.1615607661788</v>
      </c>
      <c r="C71" s="304">
        <f t="shared" si="2"/>
        <v>5776.5826671025407</v>
      </c>
      <c r="D71" s="304">
        <f>[1]MercLab!K304</f>
        <v>12670</v>
      </c>
      <c r="E71" s="304">
        <f>[1]MercLab!L304</f>
        <v>4705.8163523191752</v>
      </c>
      <c r="F71" s="304">
        <f>[1]MercLab!M304</f>
        <v>0</v>
      </c>
      <c r="G71" s="304">
        <f>[1]MercLab!N304</f>
        <v>5730.5143160909856</v>
      </c>
      <c r="H71" s="109"/>
    </row>
    <row r="72" spans="1:8">
      <c r="A72" s="97" t="s">
        <v>83</v>
      </c>
      <c r="B72" s="304">
        <f>[1]MercLab!J305</f>
        <v>6133.9118561650967</v>
      </c>
      <c r="C72" s="304">
        <f t="shared" si="2"/>
        <v>4326.1201995255005</v>
      </c>
      <c r="D72" s="304">
        <f>[1]MercLab!K305</f>
        <v>5040</v>
      </c>
      <c r="E72" s="304">
        <f>[1]MercLab!L305</f>
        <v>5853.2096213818486</v>
      </c>
      <c r="F72" s="304">
        <f>[1]MercLab!M305</f>
        <v>0</v>
      </c>
      <c r="G72" s="304">
        <f>[1]MercLab!N305</f>
        <v>6411.2711767201536</v>
      </c>
      <c r="H72" s="109"/>
    </row>
    <row r="73" spans="1:8">
      <c r="A73" s="97" t="s">
        <v>58</v>
      </c>
      <c r="B73" s="304">
        <f>[1]MercLab!J306</f>
        <v>7035.247710508399</v>
      </c>
      <c r="C73" s="304">
        <f t="shared" si="2"/>
        <v>6266.1802895897708</v>
      </c>
      <c r="D73" s="304">
        <f>[1]MercLab!K306</f>
        <v>11703.895560922272</v>
      </c>
      <c r="E73" s="304">
        <f>[1]MercLab!L306</f>
        <v>7278.5744724463257</v>
      </c>
      <c r="F73" s="304">
        <f>[1]MercLab!M306</f>
        <v>0</v>
      </c>
      <c r="G73" s="304">
        <f>[1]MercLab!N306</f>
        <v>6082.2511249904856</v>
      </c>
      <c r="H73" s="109"/>
    </row>
    <row r="74" spans="1:8">
      <c r="A74" s="97" t="s">
        <v>57</v>
      </c>
      <c r="B74" s="304">
        <f>[1]MercLab!J307</f>
        <v>8840.4405101559132</v>
      </c>
      <c r="C74" s="304">
        <f t="shared" si="2"/>
        <v>7304.5295885320456</v>
      </c>
      <c r="D74" s="304">
        <f>[1]MercLab!K307</f>
        <v>8833.9784813802598</v>
      </c>
      <c r="E74" s="304">
        <f>[1]MercLab!L307</f>
        <v>8108.8371420304311</v>
      </c>
      <c r="F74" s="304">
        <f>[1]MercLab!M307</f>
        <v>0</v>
      </c>
      <c r="G74" s="304">
        <f>[1]MercLab!N307</f>
        <v>12275.302730717493</v>
      </c>
      <c r="H74" s="109"/>
    </row>
    <row r="75" spans="1:8">
      <c r="A75" s="97" t="s">
        <v>59</v>
      </c>
      <c r="B75" s="304">
        <f>[1]MercLab!J308</f>
        <v>8820.3284380310706</v>
      </c>
      <c r="C75" s="304">
        <f t="shared" si="2"/>
        <v>6447.8628672429786</v>
      </c>
      <c r="D75" s="304">
        <f>[1]MercLab!K308</f>
        <v>10915.974358000545</v>
      </c>
      <c r="E75" s="304">
        <f>[1]MercLab!L308</f>
        <v>7202.0350899751666</v>
      </c>
      <c r="F75" s="304">
        <f>[1]MercLab!M308</f>
        <v>2653.270093286299</v>
      </c>
      <c r="G75" s="304">
        <f>[1]MercLab!N308</f>
        <v>5020.1719277099055</v>
      </c>
      <c r="H75" s="109"/>
    </row>
    <row r="76" spans="1:8">
      <c r="A76" s="97" t="s">
        <v>60</v>
      </c>
      <c r="B76" s="304">
        <f>[1]MercLab!J309</f>
        <v>15000</v>
      </c>
      <c r="C76" s="304">
        <f t="shared" si="2"/>
        <v>3750</v>
      </c>
      <c r="D76" s="304">
        <f>[1]MercLab!K309</f>
        <v>0</v>
      </c>
      <c r="E76" s="304">
        <f>[1]MercLab!L309</f>
        <v>0</v>
      </c>
      <c r="F76" s="304">
        <f>[1]MercLab!M309</f>
        <v>0</v>
      </c>
      <c r="G76" s="304">
        <f>[1]MercLab!N309</f>
        <v>15000</v>
      </c>
      <c r="H76" s="109"/>
    </row>
    <row r="77" spans="1:8">
      <c r="A77" s="10"/>
      <c r="B77" s="109"/>
      <c r="C77" s="109"/>
      <c r="D77" s="109"/>
      <c r="E77" s="109"/>
      <c r="F77" s="109"/>
      <c r="G77" s="109"/>
      <c r="H77" s="109"/>
    </row>
    <row r="78" spans="1:8">
      <c r="A78" s="19" t="s">
        <v>15</v>
      </c>
      <c r="B78" s="93"/>
      <c r="C78" s="93"/>
      <c r="D78" s="93"/>
      <c r="E78" s="93"/>
      <c r="F78" s="93"/>
      <c r="G78" s="93"/>
      <c r="H78" s="109"/>
    </row>
    <row r="79" spans="1:8">
      <c r="A79" s="97" t="s">
        <v>75</v>
      </c>
      <c r="B79" s="305">
        <f>[1]MercLab!J312</f>
        <v>12111.456040122646</v>
      </c>
      <c r="C79" s="305">
        <f t="shared" si="2"/>
        <v>9290.6785104609953</v>
      </c>
      <c r="D79" s="305">
        <f>[1]MercLab!K312</f>
        <v>12602.490868345929</v>
      </c>
      <c r="E79" s="305">
        <f>[1]MercLab!L312</f>
        <v>11066.099436631644</v>
      </c>
      <c r="F79" s="305">
        <f>[1]MercLab!M312</f>
        <v>0</v>
      </c>
      <c r="G79" s="305">
        <f>[1]MercLab!N312</f>
        <v>13494.123736866406</v>
      </c>
      <c r="H79" s="109"/>
    </row>
    <row r="80" spans="1:8">
      <c r="A80" s="97" t="s">
        <v>61</v>
      </c>
      <c r="B80" s="304">
        <f>[1]MercLab!J313</f>
        <v>13687.970927308199</v>
      </c>
      <c r="C80" s="304">
        <f t="shared" si="2"/>
        <v>10391.037363205167</v>
      </c>
      <c r="D80" s="304">
        <f>[1]MercLab!K313</f>
        <v>13347.735938322718</v>
      </c>
      <c r="E80" s="304">
        <f>[1]MercLab!L313</f>
        <v>12486.923455382783</v>
      </c>
      <c r="F80" s="304">
        <f>[1]MercLab!M313</f>
        <v>0</v>
      </c>
      <c r="G80" s="304">
        <f>[1]MercLab!N313</f>
        <v>15729.490059115164</v>
      </c>
      <c r="H80" s="109"/>
    </row>
    <row r="81" spans="1:8">
      <c r="A81" s="97" t="s">
        <v>62</v>
      </c>
      <c r="B81" s="304">
        <f>[1]MercLab!J314</f>
        <v>7345.3379851278214</v>
      </c>
      <c r="C81" s="304">
        <f t="shared" si="2"/>
        <v>5334.3261697213793</v>
      </c>
      <c r="D81" s="304">
        <f>[1]MercLab!K314</f>
        <v>9153.8020546362441</v>
      </c>
      <c r="E81" s="304">
        <f>[1]MercLab!L314</f>
        <v>7200.6049511031943</v>
      </c>
      <c r="F81" s="304">
        <f>[1]MercLab!M314</f>
        <v>0</v>
      </c>
      <c r="G81" s="304">
        <f>[1]MercLab!N314</f>
        <v>4982.897673146078</v>
      </c>
      <c r="H81" s="109"/>
    </row>
    <row r="82" spans="1:8">
      <c r="A82" s="97" t="s">
        <v>63</v>
      </c>
      <c r="B82" s="127">
        <f>[1]MercLab!J315</f>
        <v>5641.7518996552271</v>
      </c>
      <c r="C82" s="127">
        <f t="shared" si="2"/>
        <v>2856.5875563740037</v>
      </c>
      <c r="D82" s="127">
        <f>[1]MercLab!K315</f>
        <v>0</v>
      </c>
      <c r="E82" s="127">
        <f>[1]MercLab!L315</f>
        <v>6038.9598153701072</v>
      </c>
      <c r="F82" s="127">
        <f>[1]MercLab!M315</f>
        <v>0</v>
      </c>
      <c r="G82" s="127">
        <f>[1]MercLab!N315</f>
        <v>5387.3904101259077</v>
      </c>
    </row>
    <row r="83" spans="1:8">
      <c r="A83" s="97" t="s">
        <v>64</v>
      </c>
      <c r="B83" s="127">
        <f>[1]MercLab!J316</f>
        <v>2859.6999013875347</v>
      </c>
      <c r="C83" s="127">
        <f t="shared" si="2"/>
        <v>1352.2576301865081</v>
      </c>
      <c r="D83" s="127">
        <f>[1]MercLab!K316</f>
        <v>0</v>
      </c>
      <c r="E83" s="127">
        <f>[1]MercLab!L316</f>
        <v>2281.791205236681</v>
      </c>
      <c r="F83" s="127">
        <f>[1]MercLab!M316</f>
        <v>0</v>
      </c>
      <c r="G83" s="127">
        <f>[1]MercLab!N316</f>
        <v>3127.2393155093514</v>
      </c>
    </row>
    <row r="84" spans="1:8">
      <c r="A84" s="97" t="s">
        <v>65</v>
      </c>
      <c r="B84" s="127">
        <f>[1]MercLab!J317</f>
        <v>6253.2383480857507</v>
      </c>
      <c r="C84" s="127">
        <f t="shared" si="2"/>
        <v>5126.373050799707</v>
      </c>
      <c r="D84" s="127">
        <f>[1]MercLab!K317</f>
        <v>8281.427435793119</v>
      </c>
      <c r="E84" s="127">
        <f>[1]MercLab!L317</f>
        <v>6943.1754191341479</v>
      </c>
      <c r="F84" s="127">
        <f>[1]MercLab!M317</f>
        <v>0</v>
      </c>
      <c r="G84" s="127">
        <f>[1]MercLab!N317</f>
        <v>5280.8893482715603</v>
      </c>
    </row>
    <row r="85" spans="1:8">
      <c r="A85" s="97" t="s">
        <v>77</v>
      </c>
      <c r="B85" s="127">
        <f>[1]MercLab!J318</f>
        <v>4682.0487805286302</v>
      </c>
      <c r="C85" s="127">
        <f t="shared" si="2"/>
        <v>4512.2642510479163</v>
      </c>
      <c r="D85" s="127">
        <f>[1]MercLab!K318</f>
        <v>8872.387993841643</v>
      </c>
      <c r="E85" s="127">
        <f>[1]MercLab!L318</f>
        <v>4569.3735389359872</v>
      </c>
      <c r="F85" s="127">
        <f>[1]MercLab!M318</f>
        <v>0</v>
      </c>
      <c r="G85" s="127">
        <f>[1]MercLab!N318</f>
        <v>4607.295471414036</v>
      </c>
    </row>
    <row r="86" spans="1:8">
      <c r="A86" s="97" t="s">
        <v>66</v>
      </c>
      <c r="B86" s="127">
        <f>[1]MercLab!J319</f>
        <v>4822.6020386937826</v>
      </c>
      <c r="C86" s="127">
        <f t="shared" si="2"/>
        <v>2470.0162428734702</v>
      </c>
      <c r="D86" s="127">
        <f>[1]MercLab!K319</f>
        <v>0</v>
      </c>
      <c r="E86" s="127">
        <f>[1]MercLab!L319</f>
        <v>4288.6813795824692</v>
      </c>
      <c r="F86" s="127">
        <f>[1]MercLab!M319</f>
        <v>0</v>
      </c>
      <c r="G86" s="127">
        <f>[1]MercLab!N319</f>
        <v>5591.3835919114126</v>
      </c>
    </row>
    <row r="87" spans="1:8">
      <c r="A87" s="97" t="s">
        <v>67</v>
      </c>
      <c r="B87" s="127">
        <f>[1]MercLab!J320</f>
        <v>4533.6562978953034</v>
      </c>
      <c r="C87" s="127">
        <f t="shared" si="2"/>
        <v>3113.8196975934025</v>
      </c>
      <c r="D87" s="127">
        <f>[1]MercLab!K320</f>
        <v>5133.7926732999804</v>
      </c>
      <c r="E87" s="127">
        <f>[1]MercLab!L320</f>
        <v>5209.4413745783395</v>
      </c>
      <c r="F87" s="127">
        <f>[1]MercLab!M320</f>
        <v>0</v>
      </c>
      <c r="G87" s="127">
        <f>[1]MercLab!N320</f>
        <v>2112.0447424952908</v>
      </c>
    </row>
    <row r="88" spans="1:8">
      <c r="A88" s="97" t="s">
        <v>76</v>
      </c>
      <c r="B88" s="127">
        <f>[1]MercLab!J321</f>
        <v>5814.6887196256621</v>
      </c>
      <c r="C88" s="127">
        <f t="shared" si="2"/>
        <v>5215.5002110807118</v>
      </c>
      <c r="D88" s="127">
        <f>[1]MercLab!K321</f>
        <v>9040.4471835144413</v>
      </c>
      <c r="E88" s="127">
        <f>[1]MercLab!L321</f>
        <v>5477.5019887684775</v>
      </c>
      <c r="F88" s="127">
        <f>[1]MercLab!M321</f>
        <v>2653.270093286299</v>
      </c>
      <c r="G88" s="127">
        <f>[1]MercLab!N321</f>
        <v>3690.7815787536283</v>
      </c>
    </row>
    <row r="89" spans="1:8">
      <c r="A89" s="97" t="s">
        <v>60</v>
      </c>
      <c r="B89" s="127">
        <f>[1]MercLab!J322</f>
        <v>4812.1436409106955</v>
      </c>
      <c r="C89" s="127">
        <f t="shared" si="2"/>
        <v>4343.36723842015</v>
      </c>
      <c r="D89" s="127">
        <f>[1]MercLab!K322</f>
        <v>9289.9539772090011</v>
      </c>
      <c r="E89" s="127">
        <f>[1]MercLab!L322</f>
        <v>5034.2368364499325</v>
      </c>
      <c r="F89" s="127">
        <f>[1]MercLab!M322</f>
        <v>0</v>
      </c>
      <c r="G89" s="127">
        <f>[1]MercLab!N322</f>
        <v>3049.2781400216672</v>
      </c>
    </row>
    <row r="90" spans="1:8">
      <c r="A90" s="261"/>
      <c r="B90" s="279"/>
      <c r="C90" s="279"/>
      <c r="D90" s="279"/>
      <c r="E90" s="279"/>
      <c r="F90" s="279"/>
      <c r="G90" s="279"/>
    </row>
    <row r="91" spans="1:8">
      <c r="A91" s="15" t="str">
        <f>A52</f>
        <v>Fuente: Instituto Nacional de Estadística (INE). XLIII Encuesta Permanente de Hogares de Propósitos Múltiples, mayo 2012.</v>
      </c>
      <c r="E91" s="122"/>
      <c r="F91" s="122"/>
      <c r="G91" s="122"/>
    </row>
    <row r="92" spans="1:8">
      <c r="A92" s="15" t="str">
        <f>'C01'!$A$43</f>
        <v>(Promedio de salarios mínimos por rama)</v>
      </c>
      <c r="E92" s="122"/>
      <c r="F92" s="122"/>
      <c r="G92" s="122"/>
    </row>
  </sheetData>
  <mergeCells count="18"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  <mergeCell ref="A1:G1"/>
    <mergeCell ref="A2:G2"/>
    <mergeCell ref="A3:G3"/>
    <mergeCell ref="A5:A7"/>
    <mergeCell ref="B5:G5"/>
    <mergeCell ref="A4:G4"/>
    <mergeCell ref="G6:G7"/>
    <mergeCell ref="B6:B7"/>
    <mergeCell ref="C6:F6"/>
  </mergeCells>
  <phoneticPr fontId="1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  <ignoredErrors>
    <ignoredError sqref="C12:G13 C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8"/>
  <dimension ref="A1:O120"/>
  <sheetViews>
    <sheetView topLeftCell="A64" workbookViewId="0">
      <selection activeCell="A3" sqref="A3:I3"/>
    </sheetView>
  </sheetViews>
  <sheetFormatPr baseColWidth="10" defaultColWidth="11.83203125" defaultRowHeight="11.25"/>
  <cols>
    <col min="1" max="1" width="45.83203125" style="122" customWidth="1"/>
    <col min="2" max="7" width="10.33203125" style="122" customWidth="1"/>
    <col min="8" max="8" width="10.33203125" style="122" hidden="1" customWidth="1"/>
    <col min="9" max="9" width="13.83203125" style="122" hidden="1" customWidth="1"/>
    <col min="10" max="16384" width="11.83203125" style="122"/>
  </cols>
  <sheetData>
    <row r="1" spans="1:15">
      <c r="A1" s="299" t="s">
        <v>120</v>
      </c>
      <c r="B1" s="299"/>
      <c r="C1" s="299"/>
      <c r="D1" s="299"/>
      <c r="E1" s="299"/>
      <c r="F1" s="299"/>
      <c r="G1" s="299"/>
      <c r="H1" s="299"/>
      <c r="I1" s="299"/>
    </row>
    <row r="2" spans="1:15">
      <c r="A2" s="346" t="s">
        <v>121</v>
      </c>
      <c r="B2" s="346"/>
      <c r="C2" s="346"/>
      <c r="D2" s="346"/>
      <c r="E2" s="346"/>
      <c r="F2" s="346"/>
      <c r="G2" s="346"/>
      <c r="H2" s="346"/>
      <c r="I2" s="346"/>
    </row>
    <row r="3" spans="1:15">
      <c r="A3" s="352" t="s">
        <v>33</v>
      </c>
      <c r="B3" s="352"/>
      <c r="C3" s="352"/>
      <c r="D3" s="352"/>
      <c r="E3" s="352"/>
      <c r="F3" s="352"/>
      <c r="G3" s="352"/>
      <c r="H3" s="352"/>
      <c r="I3" s="352"/>
    </row>
    <row r="4" spans="1:15" customFormat="1" ht="23.25">
      <c r="A4" s="333" t="s">
        <v>110</v>
      </c>
      <c r="B4" s="333"/>
      <c r="C4" s="333"/>
      <c r="D4" s="333"/>
      <c r="E4" s="333"/>
      <c r="F4" s="333"/>
      <c r="G4" s="333"/>
      <c r="H4" s="333"/>
      <c r="I4" s="333"/>
      <c r="J4" s="251"/>
      <c r="K4" s="251"/>
      <c r="L4" s="251"/>
      <c r="M4" s="251"/>
      <c r="N4" s="251"/>
      <c r="O4" s="251"/>
    </row>
    <row r="5" spans="1:15" ht="12" customHeight="1">
      <c r="A5" s="353" t="s">
        <v>31</v>
      </c>
      <c r="B5" s="353" t="s">
        <v>27</v>
      </c>
      <c r="C5" s="355" t="s">
        <v>6</v>
      </c>
      <c r="D5" s="355"/>
      <c r="E5" s="355"/>
      <c r="F5" s="355"/>
      <c r="G5" s="353" t="s">
        <v>28</v>
      </c>
      <c r="H5" s="353" t="s">
        <v>36</v>
      </c>
      <c r="I5" s="353" t="s">
        <v>29</v>
      </c>
    </row>
    <row r="6" spans="1:15" ht="20.25" customHeight="1">
      <c r="A6" s="354"/>
      <c r="B6" s="354"/>
      <c r="C6" s="40" t="s">
        <v>0</v>
      </c>
      <c r="D6" s="40" t="s">
        <v>108</v>
      </c>
      <c r="E6" s="40" t="s">
        <v>9</v>
      </c>
      <c r="F6" s="40" t="s">
        <v>109</v>
      </c>
      <c r="G6" s="354"/>
      <c r="H6" s="354"/>
      <c r="I6" s="354"/>
    </row>
    <row r="7" spans="1:15">
      <c r="A7" s="128"/>
      <c r="B7" s="16"/>
      <c r="C7" s="16"/>
      <c r="D7" s="16"/>
      <c r="E7" s="16"/>
      <c r="F7" s="16"/>
      <c r="G7" s="16"/>
      <c r="H7" s="16"/>
      <c r="I7" s="16"/>
    </row>
    <row r="8" spans="1:15">
      <c r="A8" s="33" t="s">
        <v>71</v>
      </c>
      <c r="B8" s="89">
        <f>[1]MercLab!J335</f>
        <v>6.8488973758210312</v>
      </c>
      <c r="C8" s="89">
        <f>AVERAGE(D8:F8)</f>
        <v>8.4095302882264544</v>
      </c>
      <c r="D8" s="89">
        <f>[1]MercLab!K335</f>
        <v>11.618060730767686</v>
      </c>
      <c r="E8" s="89">
        <f>[1]MercLab!L335</f>
        <v>7.300272174589054</v>
      </c>
      <c r="F8" s="89">
        <f>[1]MercLab!M335</f>
        <v>6.3102579593226178</v>
      </c>
      <c r="G8" s="89">
        <f>[1]MercLab!N335</f>
        <v>5.764479085328329</v>
      </c>
      <c r="H8" s="89">
        <f>[1]MercLab!O335</f>
        <v>0</v>
      </c>
      <c r="I8" s="89">
        <f>[1]MercLab!P335</f>
        <v>0</v>
      </c>
      <c r="J8" s="17"/>
      <c r="K8" s="17"/>
    </row>
    <row r="9" spans="1:15" ht="12.75" customHeight="1">
      <c r="A9" s="129"/>
      <c r="B9" s="130"/>
      <c r="C9" s="130"/>
      <c r="D9" s="130"/>
      <c r="E9" s="130"/>
      <c r="F9" s="130"/>
      <c r="G9" s="130"/>
      <c r="H9" s="130"/>
      <c r="I9" s="130"/>
    </row>
    <row r="10" spans="1:15" ht="12.75" customHeight="1">
      <c r="A10" s="98" t="s">
        <v>10</v>
      </c>
      <c r="B10" s="308"/>
      <c r="C10" s="308"/>
      <c r="D10" s="308"/>
      <c r="E10" s="308"/>
      <c r="F10" s="308"/>
      <c r="G10" s="308"/>
      <c r="H10" s="105">
        <f>[1]MercLab!O336</f>
        <v>0</v>
      </c>
      <c r="I10" s="105">
        <f>[1]MercLab!P336</f>
        <v>0</v>
      </c>
    </row>
    <row r="11" spans="1:15">
      <c r="A11" s="131" t="s">
        <v>68</v>
      </c>
      <c r="B11" s="90">
        <f>AVERAGE(B12:B14)</f>
        <v>8.8004217239707661</v>
      </c>
      <c r="C11" s="317">
        <f t="shared" ref="C11:C15" si="0">AVERAGE(D11:F11)</f>
        <v>8.3904690429642397</v>
      </c>
      <c r="D11" s="90">
        <f t="shared" ref="D11:I11" si="1">AVERAGE(D12:D14)</f>
        <v>12.155078964264726</v>
      </c>
      <c r="E11" s="90">
        <f t="shared" si="1"/>
        <v>8.7663281646279945</v>
      </c>
      <c r="F11" s="90">
        <f t="shared" si="1"/>
        <v>4.25</v>
      </c>
      <c r="G11" s="90">
        <f t="shared" si="1"/>
        <v>7.9543792135026514</v>
      </c>
      <c r="H11" s="90">
        <f t="shared" si="1"/>
        <v>0</v>
      </c>
      <c r="I11" s="90">
        <f t="shared" si="1"/>
        <v>0</v>
      </c>
    </row>
    <row r="12" spans="1:15">
      <c r="A12" s="132" t="s">
        <v>51</v>
      </c>
      <c r="B12" s="90">
        <f>[1]MercLab!J337</f>
        <v>9.7234487566813854</v>
      </c>
      <c r="C12" s="317">
        <f t="shared" si="0"/>
        <v>9.9637605842219159</v>
      </c>
      <c r="D12" s="90">
        <f>[1]MercLab!K337</f>
        <v>12.258992805755396</v>
      </c>
      <c r="E12" s="90">
        <f>[1]MercLab!L337</f>
        <v>9.6322889469103519</v>
      </c>
      <c r="F12" s="90">
        <f>[1]MercLab!M337</f>
        <v>8</v>
      </c>
      <c r="G12" s="90">
        <f>[1]MercLab!N337</f>
        <v>8.5423076923076913</v>
      </c>
      <c r="H12" s="90">
        <f>[1]MercLab!O337</f>
        <v>0</v>
      </c>
      <c r="I12" s="90">
        <f>[1]MercLab!P337</f>
        <v>0</v>
      </c>
    </row>
    <row r="13" spans="1:15">
      <c r="A13" s="132" t="s">
        <v>52</v>
      </c>
      <c r="B13" s="90">
        <f>[1]MercLab!J338</f>
        <v>8.8602564102564099</v>
      </c>
      <c r="C13" s="317">
        <f t="shared" si="0"/>
        <v>7.0517006802721092</v>
      </c>
      <c r="D13" s="90">
        <f>[1]MercLab!K338</f>
        <v>12.285714285714286</v>
      </c>
      <c r="E13" s="90">
        <f>[1]MercLab!L338</f>
        <v>8.869387755102041</v>
      </c>
      <c r="F13" s="90">
        <f>[1]MercLab!M338</f>
        <v>0</v>
      </c>
      <c r="G13" s="90">
        <f>[1]MercLab!N338</f>
        <v>8.3725490196078418</v>
      </c>
      <c r="H13" s="90">
        <f>[1]MercLab!O338</f>
        <v>0</v>
      </c>
      <c r="I13" s="90">
        <f>[1]MercLab!P338</f>
        <v>0</v>
      </c>
    </row>
    <row r="14" spans="1:15">
      <c r="A14" s="132" t="s">
        <v>92</v>
      </c>
      <c r="B14" s="90">
        <f>[1]MercLab!J339</f>
        <v>7.8175600049745038</v>
      </c>
      <c r="C14" s="317">
        <f t="shared" si="0"/>
        <v>8.1559458643986975</v>
      </c>
      <c r="D14" s="90">
        <f>[1]MercLab!K339</f>
        <v>11.9205298013245</v>
      </c>
      <c r="E14" s="90">
        <f>[1]MercLab!L339</f>
        <v>7.7973077918715932</v>
      </c>
      <c r="F14" s="90">
        <f>[1]MercLab!M339</f>
        <v>4.75</v>
      </c>
      <c r="G14" s="90">
        <f>[1]MercLab!N339</f>
        <v>6.9482809285924203</v>
      </c>
      <c r="H14" s="90">
        <f>[1]MercLab!O339</f>
        <v>0</v>
      </c>
      <c r="I14" s="90">
        <f>[1]MercLab!P339</f>
        <v>0</v>
      </c>
    </row>
    <row r="15" spans="1:15">
      <c r="A15" s="131" t="s">
        <v>53</v>
      </c>
      <c r="B15" s="90">
        <f>[1]MercLab!J340</f>
        <v>5.3305779383162042</v>
      </c>
      <c r="C15" s="317">
        <f t="shared" si="0"/>
        <v>7.5281976960237849</v>
      </c>
      <c r="D15" s="90">
        <f>[1]MercLab!K340</f>
        <v>9.9066666666666663</v>
      </c>
      <c r="E15" s="90">
        <f>[1]MercLab!L340</f>
        <v>5.8779264214046893</v>
      </c>
      <c r="F15" s="90">
        <f>[1]MercLab!M340</f>
        <v>6.8</v>
      </c>
      <c r="G15" s="90">
        <f>[1]MercLab!N340</f>
        <v>4.7035928143712624</v>
      </c>
      <c r="H15" s="90">
        <f>[1]MercLab!O340</f>
        <v>0</v>
      </c>
      <c r="I15" s="90">
        <f>[1]MercLab!P340</f>
        <v>0</v>
      </c>
    </row>
    <row r="16" spans="1:15">
      <c r="A16" s="133"/>
      <c r="B16" s="96"/>
      <c r="C16" s="96"/>
      <c r="D16" s="96"/>
      <c r="E16" s="96"/>
      <c r="F16" s="96"/>
      <c r="G16" s="96"/>
      <c r="H16" s="100"/>
      <c r="I16" s="100"/>
    </row>
    <row r="17" spans="1:9">
      <c r="A17" s="98" t="s">
        <v>11</v>
      </c>
      <c r="B17" s="308"/>
      <c r="C17" s="308"/>
      <c r="D17" s="308"/>
      <c r="E17" s="308"/>
      <c r="F17" s="308"/>
      <c r="G17" s="308"/>
      <c r="H17" s="105"/>
      <c r="I17" s="105"/>
    </row>
    <row r="18" spans="1:9">
      <c r="A18" s="131" t="s">
        <v>37</v>
      </c>
      <c r="B18" s="84">
        <f>[1]MercLab!J342</f>
        <v>0</v>
      </c>
      <c r="C18" s="317">
        <f t="shared" ref="C18:C22" si="2">AVERAGE(D18:F18)</f>
        <v>0</v>
      </c>
      <c r="D18" s="84">
        <f>[1]MercLab!K342</f>
        <v>0</v>
      </c>
      <c r="E18" s="84">
        <f>[1]MercLab!L342</f>
        <v>0</v>
      </c>
      <c r="F18" s="84">
        <f>[1]MercLab!M342</f>
        <v>0</v>
      </c>
      <c r="G18" s="84">
        <f>[1]MercLab!N342</f>
        <v>0</v>
      </c>
      <c r="H18" s="90">
        <f>[1]MercLab!O342</f>
        <v>0</v>
      </c>
      <c r="I18" s="90">
        <f>[1]MercLab!P342</f>
        <v>0</v>
      </c>
    </row>
    <row r="19" spans="1:9" ht="12.75" customHeight="1">
      <c r="A19" s="131" t="s">
        <v>38</v>
      </c>
      <c r="B19" s="84">
        <f>[1]MercLab!J343</f>
        <v>4.575106031861651</v>
      </c>
      <c r="C19" s="317">
        <f t="shared" si="2"/>
        <v>5.3136472652384468</v>
      </c>
      <c r="D19" s="84">
        <f>[1]MercLab!K343</f>
        <v>5.4872703221350996</v>
      </c>
      <c r="E19" s="84">
        <f>[1]MercLab!L343</f>
        <v>4.8478140311737885</v>
      </c>
      <c r="F19" s="84">
        <f>[1]MercLab!M343</f>
        <v>5.6058574424064505</v>
      </c>
      <c r="G19" s="84">
        <f>[1]MercLab!N343</f>
        <v>4.3309905141264808</v>
      </c>
      <c r="H19" s="90">
        <f>[1]MercLab!O343</f>
        <v>0</v>
      </c>
      <c r="I19" s="90">
        <f>[1]MercLab!P343</f>
        <v>0</v>
      </c>
    </row>
    <row r="20" spans="1:9">
      <c r="A20" s="131" t="s">
        <v>39</v>
      </c>
      <c r="B20" s="84">
        <f>[1]MercLab!J344</f>
        <v>10.033856220517711</v>
      </c>
      <c r="C20" s="317">
        <f t="shared" si="2"/>
        <v>10.115503557538547</v>
      </c>
      <c r="D20" s="84">
        <f>[1]MercLab!K344</f>
        <v>10.975263082388048</v>
      </c>
      <c r="E20" s="84">
        <f>[1]MercLab!L344</f>
        <v>9.9132567947857915</v>
      </c>
      <c r="F20" s="84">
        <f>[1]MercLab!M344</f>
        <v>9.4579907954418001</v>
      </c>
      <c r="G20" s="84">
        <f>[1]MercLab!N344</f>
        <v>9.9513530731399307</v>
      </c>
      <c r="H20" s="90">
        <f>[1]MercLab!O344</f>
        <v>0</v>
      </c>
      <c r="I20" s="90">
        <f>[1]MercLab!P344</f>
        <v>0</v>
      </c>
    </row>
    <row r="21" spans="1:9" ht="12.75" customHeight="1">
      <c r="A21" s="131" t="s">
        <v>40</v>
      </c>
      <c r="B21" s="84">
        <f>[1]MercLab!J345</f>
        <v>15.402448875213647</v>
      </c>
      <c r="C21" s="317">
        <f t="shared" si="2"/>
        <v>10.291033623369579</v>
      </c>
      <c r="D21" s="84">
        <f>[1]MercLab!K345</f>
        <v>16.00674507525131</v>
      </c>
      <c r="E21" s="84">
        <f>[1]MercLab!L345</f>
        <v>14.866355794857427</v>
      </c>
      <c r="F21" s="84">
        <f>[1]MercLab!M345</f>
        <v>0</v>
      </c>
      <c r="G21" s="84">
        <f>[1]MercLab!N345</f>
        <v>15.844463069258769</v>
      </c>
      <c r="H21" s="90">
        <f>[1]MercLab!O345</f>
        <v>0</v>
      </c>
      <c r="I21" s="90">
        <f>[1]MercLab!P345</f>
        <v>0</v>
      </c>
    </row>
    <row r="22" spans="1:9">
      <c r="A22" s="131" t="s">
        <v>46</v>
      </c>
      <c r="B22" s="84">
        <f>[1]MercLab!J346</f>
        <v>0</v>
      </c>
      <c r="C22" s="317">
        <f t="shared" si="2"/>
        <v>0</v>
      </c>
      <c r="D22" s="84">
        <f>[1]MercLab!K346</f>
        <v>0</v>
      </c>
      <c r="E22" s="84">
        <f>[1]MercLab!L346</f>
        <v>0</v>
      </c>
      <c r="F22" s="84">
        <f>[1]MercLab!M346</f>
        <v>0</v>
      </c>
      <c r="G22" s="84">
        <f>[1]MercLab!N346</f>
        <v>0</v>
      </c>
      <c r="H22" s="90">
        <f>[1]MercLab!O346</f>
        <v>0</v>
      </c>
      <c r="I22" s="90">
        <f>[1]MercLab!P346</f>
        <v>0</v>
      </c>
    </row>
    <row r="23" spans="1:9" ht="12.75" customHeight="1">
      <c r="A23" s="131"/>
      <c r="B23" s="96"/>
      <c r="C23" s="96"/>
      <c r="D23" s="96"/>
      <c r="E23" s="96"/>
      <c r="F23" s="96"/>
      <c r="G23" s="96"/>
      <c r="H23" s="100"/>
      <c r="I23" s="100"/>
    </row>
    <row r="24" spans="1:9">
      <c r="A24" s="98" t="s">
        <v>16</v>
      </c>
      <c r="B24" s="308"/>
      <c r="C24" s="308"/>
      <c r="D24" s="308"/>
      <c r="E24" s="308"/>
      <c r="F24" s="308"/>
      <c r="G24" s="308"/>
      <c r="H24" s="105"/>
      <c r="I24" s="105"/>
    </row>
    <row r="25" spans="1:9">
      <c r="A25" s="131" t="s">
        <v>41</v>
      </c>
      <c r="B25" s="84">
        <f>[1]MercLab!J348</f>
        <v>3</v>
      </c>
      <c r="C25" s="317">
        <f t="shared" ref="C25:C33" si="3">AVERAGE(D25:F25)</f>
        <v>1</v>
      </c>
      <c r="D25" s="84">
        <f>[1]MercLab!K348</f>
        <v>0</v>
      </c>
      <c r="E25" s="84">
        <f>[1]MercLab!L348</f>
        <v>3</v>
      </c>
      <c r="F25" s="84">
        <f>[1]MercLab!M348</f>
        <v>0</v>
      </c>
      <c r="G25" s="84">
        <f>[1]MercLab!N348</f>
        <v>0</v>
      </c>
      <c r="H25" s="90">
        <f>[1]MercLab!O348</f>
        <v>0</v>
      </c>
      <c r="I25" s="90">
        <f>[1]MercLab!P348</f>
        <v>0</v>
      </c>
    </row>
    <row r="26" spans="1:9">
      <c r="A26" s="131" t="s">
        <v>42</v>
      </c>
      <c r="B26" s="84">
        <f>[1]MercLab!J349</f>
        <v>5.2981017200649569</v>
      </c>
      <c r="C26" s="317">
        <f t="shared" si="3"/>
        <v>3.7592618627360217</v>
      </c>
      <c r="D26" s="84">
        <f>[1]MercLab!K349</f>
        <v>0</v>
      </c>
      <c r="E26" s="84">
        <f>[1]MercLab!L349</f>
        <v>5.277785588208066</v>
      </c>
      <c r="F26" s="84">
        <f>[1]MercLab!M349</f>
        <v>6</v>
      </c>
      <c r="G26" s="84">
        <f>[1]MercLab!N349</f>
        <v>5.2891731637748816</v>
      </c>
      <c r="H26" s="90">
        <f>[1]MercLab!O349</f>
        <v>0</v>
      </c>
      <c r="I26" s="90">
        <f>[1]MercLab!P349</f>
        <v>0</v>
      </c>
    </row>
    <row r="27" spans="1:9">
      <c r="A27" s="131" t="s">
        <v>43</v>
      </c>
      <c r="B27" s="84">
        <f>[1]MercLab!J350</f>
        <v>6.2977500256161125</v>
      </c>
      <c r="C27" s="317">
        <f t="shared" si="3"/>
        <v>4.5900648524629046</v>
      </c>
      <c r="D27" s="84">
        <f>[1]MercLab!K350</f>
        <v>7.3783016405654243</v>
      </c>
      <c r="E27" s="84">
        <f>[1]MercLab!L350</f>
        <v>6.3918929168232888</v>
      </c>
      <c r="F27" s="84">
        <f>[1]MercLab!M350</f>
        <v>0</v>
      </c>
      <c r="G27" s="84">
        <f>[1]MercLab!N350</f>
        <v>6.0165329196103663</v>
      </c>
      <c r="H27" s="90">
        <f>[1]MercLab!O350</f>
        <v>0</v>
      </c>
      <c r="I27" s="90">
        <f>[1]MercLab!P350</f>
        <v>0</v>
      </c>
    </row>
    <row r="28" spans="1:9">
      <c r="A28" s="131" t="s">
        <v>44</v>
      </c>
      <c r="B28" s="84">
        <f>[1]MercLab!J351</f>
        <v>7.7554643052058108</v>
      </c>
      <c r="C28" s="317">
        <f t="shared" si="3"/>
        <v>8.463917450722418</v>
      </c>
      <c r="D28" s="84">
        <f>[1]MercLab!K351</f>
        <v>11.204075722931949</v>
      </c>
      <c r="E28" s="84">
        <f>[1]MercLab!L351</f>
        <v>7.9223653227997177</v>
      </c>
      <c r="F28" s="84">
        <f>[1]MercLab!M351</f>
        <v>6.265311306435585</v>
      </c>
      <c r="G28" s="84">
        <f>[1]MercLab!N351</f>
        <v>6.8649339034900327</v>
      </c>
      <c r="H28" s="90">
        <f>[1]MercLab!O351</f>
        <v>0</v>
      </c>
      <c r="I28" s="90">
        <f>[1]MercLab!P351</f>
        <v>0</v>
      </c>
    </row>
    <row r="29" spans="1:9">
      <c r="A29" s="131" t="s">
        <v>45</v>
      </c>
      <c r="B29" s="84">
        <f>[1]MercLab!J352</f>
        <v>7.5269066500793809</v>
      </c>
      <c r="C29" s="317">
        <f t="shared" si="3"/>
        <v>9.2710130274400253</v>
      </c>
      <c r="D29" s="84">
        <f>[1]MercLab!K352</f>
        <v>12.503791168042026</v>
      </c>
      <c r="E29" s="84">
        <f>[1]MercLab!L352</f>
        <v>7.6875495548434714</v>
      </c>
      <c r="F29" s="84">
        <f>[1]MercLab!M352</f>
        <v>7.6216983594345757</v>
      </c>
      <c r="G29" s="84">
        <f>[1]MercLab!N352</f>
        <v>6.3087325964443206</v>
      </c>
      <c r="H29" s="90">
        <f>[1]MercLab!O352</f>
        <v>0</v>
      </c>
      <c r="I29" s="90">
        <f>[1]MercLab!P352</f>
        <v>0</v>
      </c>
    </row>
    <row r="30" spans="1:9">
      <c r="A30" s="131" t="s">
        <v>47</v>
      </c>
      <c r="B30" s="84">
        <f>[1]MercLab!J353</f>
        <v>7.3111090196464019</v>
      </c>
      <c r="C30" s="317">
        <f t="shared" si="3"/>
        <v>8.6162000829189136</v>
      </c>
      <c r="D30" s="84">
        <f>[1]MercLab!K353</f>
        <v>12.097872442116039</v>
      </c>
      <c r="E30" s="84">
        <f>[1]MercLab!L353</f>
        <v>7.7507278066407039</v>
      </c>
      <c r="F30" s="84">
        <f>[1]MercLab!M353</f>
        <v>6</v>
      </c>
      <c r="G30" s="84">
        <f>[1]MercLab!N353</f>
        <v>6.1454996067898371</v>
      </c>
      <c r="H30" s="90">
        <f>[1]MercLab!O353</f>
        <v>0</v>
      </c>
      <c r="I30" s="90">
        <f>[1]MercLab!P353</f>
        <v>0</v>
      </c>
    </row>
    <row r="31" spans="1:9" ht="12.75" customHeight="1">
      <c r="A31" s="131" t="s">
        <v>48</v>
      </c>
      <c r="B31" s="84">
        <f>[1]MercLab!J354</f>
        <v>6.8077949659703059</v>
      </c>
      <c r="C31" s="317">
        <f t="shared" si="3"/>
        <v>6.3677104747067403</v>
      </c>
      <c r="D31" s="84">
        <f>[1]MercLab!K354</f>
        <v>12.12161293497941</v>
      </c>
      <c r="E31" s="84">
        <f>[1]MercLab!L354</f>
        <v>6.9815184891408117</v>
      </c>
      <c r="F31" s="84">
        <f>[1]MercLab!M354</f>
        <v>0</v>
      </c>
      <c r="G31" s="84">
        <f>[1]MercLab!N354</f>
        <v>5.9103732687269659</v>
      </c>
      <c r="H31" s="90">
        <f>[1]MercLab!O354</f>
        <v>0</v>
      </c>
      <c r="I31" s="90">
        <f>[1]MercLab!P354</f>
        <v>0</v>
      </c>
    </row>
    <row r="32" spans="1:9">
      <c r="A32" s="131" t="s">
        <v>49</v>
      </c>
      <c r="B32" s="84">
        <f>[1]MercLab!J355</f>
        <v>6.4810544208735887</v>
      </c>
      <c r="C32" s="317">
        <f t="shared" si="3"/>
        <v>8.0268772474771222</v>
      </c>
      <c r="D32" s="84">
        <f>[1]MercLab!K355</f>
        <v>11.657981824091353</v>
      </c>
      <c r="E32" s="84">
        <f>[1]MercLab!L355</f>
        <v>6.8820837985284866</v>
      </c>
      <c r="F32" s="84">
        <f>[1]MercLab!M355</f>
        <v>5.5405661198115252</v>
      </c>
      <c r="G32" s="84">
        <f>[1]MercLab!N355</f>
        <v>5.5375166357611656</v>
      </c>
      <c r="H32" s="90">
        <f>[1]MercLab!O355</f>
        <v>0</v>
      </c>
      <c r="I32" s="90">
        <f>[1]MercLab!P355</f>
        <v>0</v>
      </c>
    </row>
    <row r="33" spans="1:9" ht="12.75" customHeight="1">
      <c r="A33" s="131" t="s">
        <v>93</v>
      </c>
      <c r="B33" s="84">
        <f>[1]MercLab!J356</f>
        <v>4.868247683819626</v>
      </c>
      <c r="C33" s="317">
        <f t="shared" si="3"/>
        <v>4.8158370977139038</v>
      </c>
      <c r="D33" s="84">
        <f>[1]MercLab!K356</f>
        <v>8.4453517903303705</v>
      </c>
      <c r="E33" s="84">
        <f>[1]MercLab!L356</f>
        <v>6.0021595028113408</v>
      </c>
      <c r="F33" s="84">
        <f>[1]MercLab!M356</f>
        <v>0</v>
      </c>
      <c r="G33" s="84">
        <f>[1]MercLab!N356</f>
        <v>4.3926677499930022</v>
      </c>
      <c r="H33" s="90">
        <f>[1]MercLab!O356</f>
        <v>0</v>
      </c>
      <c r="I33" s="90">
        <f>[1]MercLab!P356</f>
        <v>0</v>
      </c>
    </row>
    <row r="34" spans="1:9">
      <c r="A34" s="131"/>
      <c r="B34" s="96"/>
      <c r="C34" s="96"/>
      <c r="D34" s="96"/>
      <c r="E34" s="96"/>
      <c r="F34" s="96"/>
      <c r="G34" s="96"/>
      <c r="H34" s="100"/>
      <c r="I34" s="100"/>
    </row>
    <row r="35" spans="1:9">
      <c r="A35" s="34" t="s">
        <v>103</v>
      </c>
      <c r="B35" s="308"/>
      <c r="C35" s="308"/>
      <c r="D35" s="308"/>
      <c r="E35" s="308"/>
      <c r="F35" s="308"/>
      <c r="G35" s="308"/>
      <c r="H35" s="104"/>
      <c r="I35" s="104"/>
    </row>
    <row r="36" spans="1:9">
      <c r="A36" s="35" t="s">
        <v>96</v>
      </c>
      <c r="B36" s="84">
        <f>AVERAGE(B37:B39)</f>
        <v>5.7420739119512243</v>
      </c>
      <c r="C36" s="317">
        <f t="shared" ref="C36:C43" si="4">AVERAGE(D36:F36)</f>
        <v>5.3648237175753506</v>
      </c>
      <c r="D36" s="84">
        <f t="shared" ref="D36:I36" si="5">AVERAGE(D37:D39)</f>
        <v>6.3574517550041092</v>
      </c>
      <c r="E36" s="84">
        <f t="shared" si="5"/>
        <v>5.6103812206428367</v>
      </c>
      <c r="F36" s="84">
        <f t="shared" si="5"/>
        <v>4.1266381770791041</v>
      </c>
      <c r="G36" s="84">
        <f t="shared" si="5"/>
        <v>5.5508564789989805</v>
      </c>
      <c r="H36" s="90">
        <f t="shared" si="5"/>
        <v>0</v>
      </c>
      <c r="I36" s="90">
        <f t="shared" si="5"/>
        <v>0</v>
      </c>
    </row>
    <row r="37" spans="1:9">
      <c r="A37" s="36" t="s">
        <v>105</v>
      </c>
      <c r="B37" s="84">
        <f>[1]MercLab!J361</f>
        <v>5.708877399031449</v>
      </c>
      <c r="C37" s="317">
        <f t="shared" si="4"/>
        <v>7.5739507178527328</v>
      </c>
      <c r="D37" s="84">
        <f>[1]MercLab!K361</f>
        <v>10.457857378897778</v>
      </c>
      <c r="E37" s="84">
        <f>[1]MercLab!L361</f>
        <v>6.2639947746604223</v>
      </c>
      <c r="F37" s="84">
        <f>[1]MercLab!M361</f>
        <v>6</v>
      </c>
      <c r="G37" s="84">
        <f>[1]MercLab!N361</f>
        <v>5.3024945423184358</v>
      </c>
      <c r="H37" s="90">
        <f>[1]MercLab!O361</f>
        <v>0</v>
      </c>
      <c r="I37" s="90">
        <f>[1]MercLab!P361</f>
        <v>0</v>
      </c>
    </row>
    <row r="38" spans="1:9">
      <c r="A38" s="36" t="s">
        <v>106</v>
      </c>
      <c r="B38" s="84">
        <f>[1]MercLab!J362</f>
        <v>6.0569707997414</v>
      </c>
      <c r="C38" s="317">
        <f t="shared" si="4"/>
        <v>7.1871871015399824</v>
      </c>
      <c r="D38" s="84">
        <f>[1]MercLab!K362</f>
        <v>8.6144978861145471</v>
      </c>
      <c r="E38" s="84">
        <f>[1]MercLab!L362</f>
        <v>6.5671488872680879</v>
      </c>
      <c r="F38" s="84">
        <f>[1]MercLab!M362</f>
        <v>6.3799145312373122</v>
      </c>
      <c r="G38" s="84">
        <f>[1]MercLab!N362</f>
        <v>5.3500748946785048</v>
      </c>
      <c r="H38" s="90">
        <f>[1]MercLab!O362</f>
        <v>0</v>
      </c>
      <c r="I38" s="90">
        <f>[1]MercLab!P362</f>
        <v>0</v>
      </c>
    </row>
    <row r="39" spans="1:9">
      <c r="A39" s="36" t="s">
        <v>107</v>
      </c>
      <c r="B39" s="84">
        <f>[1]MercLab!J363</f>
        <v>5.460373537080824</v>
      </c>
      <c r="C39" s="317">
        <f t="shared" si="4"/>
        <v>1.3333333333333333</v>
      </c>
      <c r="D39" s="84">
        <f>[1]MercLab!K363</f>
        <v>0</v>
      </c>
      <c r="E39" s="84">
        <f>[1]MercLab!L363</f>
        <v>4</v>
      </c>
      <c r="F39" s="84">
        <f>[1]MercLab!M363</f>
        <v>0</v>
      </c>
      <c r="G39" s="84">
        <f>[1]MercLab!N363</f>
        <v>6</v>
      </c>
      <c r="H39" s="90">
        <f>[1]MercLab!O363</f>
        <v>0</v>
      </c>
      <c r="I39" s="90">
        <f>[1]MercLab!P363</f>
        <v>0</v>
      </c>
    </row>
    <row r="40" spans="1:9">
      <c r="A40" s="35" t="s">
        <v>97</v>
      </c>
      <c r="B40" s="84">
        <f>[1]MercLab!J364</f>
        <v>8.918122119943348</v>
      </c>
      <c r="C40" s="317">
        <f t="shared" si="4"/>
        <v>6.7806313276703465</v>
      </c>
      <c r="D40" s="84">
        <f>[1]MercLab!K364</f>
        <v>11.398149952062967</v>
      </c>
      <c r="E40" s="84">
        <f>[1]MercLab!L364</f>
        <v>8.9437440309480749</v>
      </c>
      <c r="F40" s="84">
        <f>[1]MercLab!M364</f>
        <v>0</v>
      </c>
      <c r="G40" s="84">
        <f>[1]MercLab!N364</f>
        <v>7.1256488011475323</v>
      </c>
      <c r="H40" s="90">
        <f>[1]MercLab!O364</f>
        <v>0</v>
      </c>
      <c r="I40" s="90">
        <f>[1]MercLab!P364</f>
        <v>0</v>
      </c>
    </row>
    <row r="41" spans="1:9">
      <c r="A41" s="35" t="s">
        <v>98</v>
      </c>
      <c r="B41" s="84">
        <f>[1]MercLab!J365</f>
        <v>10.873215390259906</v>
      </c>
      <c r="C41" s="317">
        <f t="shared" si="4"/>
        <v>8.7223216770666472</v>
      </c>
      <c r="D41" s="84">
        <f>[1]MercLab!K365</f>
        <v>14.182833573816875</v>
      </c>
      <c r="E41" s="84">
        <f>[1]MercLab!L365</f>
        <v>11.984131457383064</v>
      </c>
      <c r="F41" s="84">
        <f>[1]MercLab!M365</f>
        <v>0</v>
      </c>
      <c r="G41" s="84">
        <f>[1]MercLab!N365</f>
        <v>7.6348593341504563</v>
      </c>
      <c r="H41" s="90">
        <f>[1]MercLab!O365</f>
        <v>0</v>
      </c>
      <c r="I41" s="90">
        <f>[1]MercLab!P365</f>
        <v>0</v>
      </c>
    </row>
    <row r="42" spans="1:9">
      <c r="A42" s="35" t="s">
        <v>99</v>
      </c>
      <c r="B42" s="84">
        <f>[1]MercLab!J366</f>
        <v>11.657854293390116</v>
      </c>
      <c r="C42" s="317">
        <f t="shared" si="4"/>
        <v>9.5531616280909493</v>
      </c>
      <c r="D42" s="84">
        <f>[1]MercLab!K366</f>
        <v>14.51576931644372</v>
      </c>
      <c r="E42" s="84">
        <f>[1]MercLab!L366</f>
        <v>14.14371556782913</v>
      </c>
      <c r="F42" s="84">
        <f>[1]MercLab!M366</f>
        <v>0</v>
      </c>
      <c r="G42" s="84">
        <f>[1]MercLab!N366</f>
        <v>10.18237243911787</v>
      </c>
      <c r="H42" s="90">
        <f>[1]MercLab!O366</f>
        <v>0</v>
      </c>
      <c r="I42" s="90">
        <f>[1]MercLab!P366</f>
        <v>0</v>
      </c>
    </row>
    <row r="43" spans="1:9">
      <c r="A43" s="35" t="s">
        <v>100</v>
      </c>
      <c r="B43" s="84">
        <f>[1]MercLab!J367</f>
        <v>10.851801339114925</v>
      </c>
      <c r="C43" s="317">
        <f t="shared" si="4"/>
        <v>10.530389826479913</v>
      </c>
      <c r="D43" s="84">
        <f>[1]MercLab!K367</f>
        <v>16.848737641535116</v>
      </c>
      <c r="E43" s="84">
        <f>[1]MercLab!L367</f>
        <v>14.742431837904622</v>
      </c>
      <c r="F43" s="84">
        <f>[1]MercLab!M367</f>
        <v>0</v>
      </c>
      <c r="G43" s="84">
        <f>[1]MercLab!N367</f>
        <v>8.018124858571694</v>
      </c>
      <c r="H43" s="90">
        <f>[1]MercLab!O367</f>
        <v>0</v>
      </c>
      <c r="I43" s="90">
        <f>[1]MercLab!P367</f>
        <v>0</v>
      </c>
    </row>
    <row r="44" spans="1:9">
      <c r="A44" s="133"/>
      <c r="B44" s="96"/>
      <c r="C44" s="96"/>
      <c r="D44" s="96"/>
      <c r="E44" s="96"/>
      <c r="F44" s="96"/>
      <c r="G44" s="96"/>
      <c r="H44" s="100"/>
      <c r="I44" s="100"/>
    </row>
    <row r="45" spans="1:9">
      <c r="A45" s="98" t="s">
        <v>12</v>
      </c>
      <c r="B45" s="308"/>
      <c r="C45" s="308"/>
      <c r="D45" s="308"/>
      <c r="E45" s="308"/>
      <c r="F45" s="308"/>
      <c r="G45" s="308"/>
      <c r="H45" s="105"/>
      <c r="I45" s="105"/>
    </row>
    <row r="46" spans="1:9">
      <c r="A46" s="131" t="s">
        <v>38</v>
      </c>
      <c r="B46" s="84">
        <f>[1]MercLab!J369</f>
        <v>4.8629646791092673</v>
      </c>
      <c r="C46" s="317">
        <f t="shared" ref="C46:C49" si="6">AVERAGE(D46:F46)</f>
        <v>1.7928858760309769</v>
      </c>
      <c r="D46" s="84">
        <f>[1]MercLab!K369</f>
        <v>0</v>
      </c>
      <c r="E46" s="84">
        <f>[1]MercLab!L369</f>
        <v>5.378657628092931</v>
      </c>
      <c r="F46" s="84">
        <f>[1]MercLab!M369</f>
        <v>0</v>
      </c>
      <c r="G46" s="84">
        <f>[1]MercLab!N369</f>
        <v>4.5732489473820674</v>
      </c>
      <c r="H46" s="90">
        <f>[1]MercLab!O369</f>
        <v>0</v>
      </c>
      <c r="I46" s="90">
        <f>[1]MercLab!P369</f>
        <v>0</v>
      </c>
    </row>
    <row r="47" spans="1:9">
      <c r="A47" s="131" t="s">
        <v>39</v>
      </c>
      <c r="B47" s="84">
        <f>[1]MercLab!J370</f>
        <v>7.7144830581268415</v>
      </c>
      <c r="C47" s="317">
        <f t="shared" si="6"/>
        <v>2.7371105108628484</v>
      </c>
      <c r="D47" s="84">
        <f>[1]MercLab!K370</f>
        <v>0</v>
      </c>
      <c r="E47" s="84">
        <f>[1]MercLab!L370</f>
        <v>8.2113315325885452</v>
      </c>
      <c r="F47" s="84">
        <f>[1]MercLab!M370</f>
        <v>0</v>
      </c>
      <c r="G47" s="84">
        <f>[1]MercLab!N370</f>
        <v>6.4854035827398562</v>
      </c>
      <c r="H47" s="90">
        <f>[1]MercLab!O370</f>
        <v>0</v>
      </c>
      <c r="I47" s="90">
        <f>[1]MercLab!P370</f>
        <v>0</v>
      </c>
    </row>
    <row r="48" spans="1:9">
      <c r="A48" s="131" t="s">
        <v>50</v>
      </c>
      <c r="B48" s="90">
        <f>[1]MercLab!J371</f>
        <v>8.3971971780429246</v>
      </c>
      <c r="C48" s="317">
        <f t="shared" si="6"/>
        <v>8.7108577304824291</v>
      </c>
      <c r="D48" s="90">
        <f>[1]MercLab!K371</f>
        <v>11.618060730767686</v>
      </c>
      <c r="E48" s="90">
        <f>[1]MercLab!L371</f>
        <v>8.2042545013569832</v>
      </c>
      <c r="F48" s="90">
        <f>[1]MercLab!M371</f>
        <v>6.3102579593226178</v>
      </c>
      <c r="G48" s="90">
        <f>[1]MercLab!N371</f>
        <v>7.4871427587805206</v>
      </c>
      <c r="H48" s="90">
        <f>[1]MercLab!O371</f>
        <v>0</v>
      </c>
      <c r="I48" s="90">
        <f>[1]MercLab!P371</f>
        <v>0</v>
      </c>
    </row>
    <row r="49" spans="1:15">
      <c r="A49" s="131" t="s">
        <v>46</v>
      </c>
      <c r="B49" s="90">
        <f>[1]MercLab!J372</f>
        <v>12</v>
      </c>
      <c r="C49" s="317">
        <f t="shared" si="6"/>
        <v>0</v>
      </c>
      <c r="D49" s="90">
        <f>[1]MercLab!K372</f>
        <v>0</v>
      </c>
      <c r="E49" s="90">
        <f>[1]MercLab!L372</f>
        <v>0</v>
      </c>
      <c r="F49" s="90">
        <f>[1]MercLab!M372</f>
        <v>0</v>
      </c>
      <c r="G49" s="90">
        <f>[1]MercLab!N372</f>
        <v>12</v>
      </c>
      <c r="H49" s="90">
        <f>[1]MercLab!O372</f>
        <v>0</v>
      </c>
      <c r="I49" s="90">
        <f>[1]MercLab!P372</f>
        <v>0</v>
      </c>
    </row>
    <row r="50" spans="1:15">
      <c r="A50" s="280"/>
      <c r="B50" s="281"/>
      <c r="C50" s="281"/>
      <c r="D50" s="281"/>
      <c r="E50" s="281"/>
      <c r="F50" s="281"/>
      <c r="G50" s="281"/>
      <c r="H50" s="281"/>
      <c r="I50" s="281"/>
    </row>
    <row r="51" spans="1:15">
      <c r="A51" s="37" t="str">
        <f>'C01'!A42</f>
        <v>Fuente: Instituto Nacional de Estadística (INE). XLIII Encuesta Permanente de Hogares de Propósitos Múltiples, mayo 2012.</v>
      </c>
      <c r="B51" s="134"/>
      <c r="C51" s="134"/>
      <c r="D51" s="134"/>
      <c r="E51" s="134"/>
      <c r="F51" s="134"/>
      <c r="G51" s="134"/>
      <c r="H51" s="134"/>
      <c r="I51" s="134"/>
    </row>
    <row r="52" spans="1:15">
      <c r="A52" s="37" t="str">
        <f>'C01'!A43</f>
        <v>(Promedio de salarios mínimos por rama)</v>
      </c>
      <c r="B52" s="134"/>
      <c r="C52" s="134"/>
      <c r="D52" s="134"/>
      <c r="E52" s="134"/>
      <c r="F52" s="134"/>
      <c r="G52" s="134"/>
      <c r="H52" s="134"/>
      <c r="I52" s="134"/>
    </row>
    <row r="53" spans="1:15">
      <c r="A53" s="37" t="s">
        <v>104</v>
      </c>
      <c r="B53" s="134"/>
      <c r="C53" s="134"/>
      <c r="D53" s="134"/>
      <c r="E53" s="134"/>
      <c r="F53" s="134"/>
      <c r="G53" s="134"/>
      <c r="H53" s="134"/>
      <c r="I53" s="134"/>
    </row>
    <row r="54" spans="1:15">
      <c r="A54" s="134"/>
      <c r="B54" s="134"/>
      <c r="C54" s="134"/>
      <c r="D54" s="38"/>
      <c r="E54" s="134"/>
      <c r="F54" s="134"/>
      <c r="G54" s="134"/>
      <c r="H54" s="134"/>
      <c r="I54" s="134"/>
    </row>
    <row r="55" spans="1:15">
      <c r="A55" s="300" t="s">
        <v>120</v>
      </c>
      <c r="B55" s="300"/>
      <c r="C55" s="300"/>
      <c r="D55" s="300"/>
      <c r="E55" s="300"/>
      <c r="F55" s="300"/>
      <c r="G55" s="300"/>
      <c r="H55" s="300"/>
      <c r="I55" s="300"/>
    </row>
    <row r="56" spans="1:15">
      <c r="A56" s="352" t="s">
        <v>121</v>
      </c>
      <c r="B56" s="352"/>
      <c r="C56" s="352"/>
      <c r="D56" s="352"/>
      <c r="E56" s="352"/>
      <c r="F56" s="352"/>
      <c r="G56" s="352"/>
      <c r="H56" s="352"/>
      <c r="I56" s="352"/>
    </row>
    <row r="57" spans="1:15">
      <c r="A57" s="352" t="s">
        <v>33</v>
      </c>
      <c r="B57" s="352"/>
      <c r="C57" s="352"/>
      <c r="D57" s="352"/>
      <c r="E57" s="352"/>
      <c r="F57" s="352"/>
      <c r="G57" s="352"/>
      <c r="H57" s="352"/>
      <c r="I57" s="352"/>
    </row>
    <row r="58" spans="1:15" customFormat="1" ht="23.25">
      <c r="A58" s="333" t="s">
        <v>110</v>
      </c>
      <c r="B58" s="333"/>
      <c r="C58" s="333"/>
      <c r="D58" s="333"/>
      <c r="E58" s="333"/>
      <c r="F58" s="333"/>
      <c r="G58" s="333"/>
      <c r="H58" s="333"/>
      <c r="I58" s="333"/>
      <c r="J58" s="251"/>
      <c r="K58" s="251"/>
      <c r="L58" s="251"/>
      <c r="M58" s="251"/>
      <c r="N58" s="251"/>
      <c r="O58" s="251"/>
    </row>
    <row r="59" spans="1:15">
      <c r="A59" s="353" t="s">
        <v>31</v>
      </c>
      <c r="B59" s="353" t="s">
        <v>27</v>
      </c>
      <c r="C59" s="355" t="s">
        <v>6</v>
      </c>
      <c r="D59" s="355"/>
      <c r="E59" s="355"/>
      <c r="F59" s="355"/>
      <c r="G59" s="353" t="s">
        <v>28</v>
      </c>
      <c r="H59" s="353" t="s">
        <v>36</v>
      </c>
      <c r="I59" s="353" t="s">
        <v>29</v>
      </c>
    </row>
    <row r="60" spans="1:15" ht="24" customHeight="1">
      <c r="A60" s="354"/>
      <c r="B60" s="354"/>
      <c r="C60" s="40" t="s">
        <v>0</v>
      </c>
      <c r="D60" s="40" t="s">
        <v>108</v>
      </c>
      <c r="E60" s="40" t="s">
        <v>9</v>
      </c>
      <c r="F60" s="40" t="s">
        <v>109</v>
      </c>
      <c r="G60" s="354"/>
      <c r="H60" s="354"/>
      <c r="I60" s="354" t="s">
        <v>30</v>
      </c>
    </row>
    <row r="61" spans="1:15">
      <c r="A61" s="39"/>
      <c r="B61" s="39"/>
      <c r="C61" s="41"/>
      <c r="D61" s="39"/>
      <c r="E61" s="39"/>
      <c r="F61" s="39"/>
      <c r="G61" s="39"/>
      <c r="H61" s="39"/>
      <c r="I61" s="39"/>
    </row>
    <row r="62" spans="1:15">
      <c r="A62" s="99" t="s">
        <v>71</v>
      </c>
      <c r="B62" s="81">
        <f>B8</f>
        <v>6.8488973758210312</v>
      </c>
      <c r="C62" s="81">
        <f t="shared" ref="C62:I62" si="7">C8</f>
        <v>8.4095302882264544</v>
      </c>
      <c r="D62" s="81">
        <f t="shared" si="7"/>
        <v>11.618060730767686</v>
      </c>
      <c r="E62" s="81">
        <f t="shared" si="7"/>
        <v>7.300272174589054</v>
      </c>
      <c r="F62" s="81">
        <f t="shared" si="7"/>
        <v>6.3102579593226178</v>
      </c>
      <c r="G62" s="81">
        <f t="shared" si="7"/>
        <v>5.764479085328329</v>
      </c>
      <c r="H62" s="81">
        <f t="shared" si="7"/>
        <v>0</v>
      </c>
      <c r="I62" s="81">
        <f t="shared" si="7"/>
        <v>0</v>
      </c>
      <c r="J62" s="306"/>
    </row>
    <row r="63" spans="1:15">
      <c r="A63" s="42"/>
      <c r="B63" s="307"/>
      <c r="C63" s="307"/>
      <c r="D63" s="307"/>
      <c r="E63" s="307"/>
      <c r="F63" s="307"/>
      <c r="G63" s="307"/>
      <c r="H63" s="307"/>
      <c r="I63" s="307"/>
      <c r="J63" s="306"/>
    </row>
    <row r="64" spans="1:15">
      <c r="A64" s="43" t="s">
        <v>13</v>
      </c>
      <c r="B64" s="81"/>
      <c r="C64" s="81"/>
      <c r="D64" s="81"/>
      <c r="E64" s="81"/>
      <c r="F64" s="81"/>
      <c r="G64" s="81"/>
      <c r="H64" s="81"/>
      <c r="I64" s="81"/>
      <c r="J64" s="306"/>
    </row>
    <row r="65" spans="1:10">
      <c r="A65" s="44" t="s">
        <v>54</v>
      </c>
      <c r="B65" s="84">
        <f>[1]MercLab!J375</f>
        <v>4.85401498581402</v>
      </c>
      <c r="C65" s="317">
        <f t="shared" ref="C65:C74" si="8">AVERAGE(D65:F65)</f>
        <v>1.7895311604972941</v>
      </c>
      <c r="D65" s="84">
        <f>[1]MercLab!K375</f>
        <v>0</v>
      </c>
      <c r="E65" s="84">
        <f>[1]MercLab!L375</f>
        <v>5.3685934814918825</v>
      </c>
      <c r="F65" s="84">
        <f>[1]MercLab!M375</f>
        <v>0</v>
      </c>
      <c r="G65" s="84">
        <f>[1]MercLab!N375</f>
        <v>4.5694295711272996</v>
      </c>
      <c r="H65" s="84">
        <f>[1]MercLab!O375</f>
        <v>0</v>
      </c>
      <c r="I65" s="84">
        <f>[1]MercLab!P375</f>
        <v>0</v>
      </c>
      <c r="J65" s="306"/>
    </row>
    <row r="66" spans="1:10">
      <c r="A66" s="44" t="s">
        <v>73</v>
      </c>
      <c r="B66" s="84">
        <f>[1]MercLab!J376</f>
        <v>5.602664637497683</v>
      </c>
      <c r="C66" s="317">
        <f t="shared" si="8"/>
        <v>1.9429466229389558</v>
      </c>
      <c r="D66" s="84">
        <f>[1]MercLab!K376</f>
        <v>0</v>
      </c>
      <c r="E66" s="84">
        <f>[1]MercLab!L376</f>
        <v>5.8288398688168677</v>
      </c>
      <c r="F66" s="84">
        <f>[1]MercLab!M376</f>
        <v>0</v>
      </c>
      <c r="G66" s="84">
        <f>[1]MercLab!N376</f>
        <v>5.1675471041507794</v>
      </c>
      <c r="H66" s="84">
        <f>[1]MercLab!O376</f>
        <v>0</v>
      </c>
      <c r="I66" s="84">
        <f>[1]MercLab!P376</f>
        <v>0</v>
      </c>
      <c r="J66" s="306"/>
    </row>
    <row r="67" spans="1:10">
      <c r="A67" s="44" t="s">
        <v>55</v>
      </c>
      <c r="B67" s="84">
        <f>[1]MercLab!J377</f>
        <v>7.7144830581268415</v>
      </c>
      <c r="C67" s="317">
        <f t="shared" si="8"/>
        <v>2.7371105108628484</v>
      </c>
      <c r="D67" s="84">
        <f>[1]MercLab!K377</f>
        <v>0</v>
      </c>
      <c r="E67" s="84">
        <f>[1]MercLab!L377</f>
        <v>8.2113315325885452</v>
      </c>
      <c r="F67" s="84">
        <f>[1]MercLab!M377</f>
        <v>0</v>
      </c>
      <c r="G67" s="84">
        <f>[1]MercLab!N377</f>
        <v>6.4854035827398562</v>
      </c>
      <c r="H67" s="84">
        <f>[1]MercLab!O377</f>
        <v>0</v>
      </c>
      <c r="I67" s="84">
        <f>[1]MercLab!P377</f>
        <v>0</v>
      </c>
      <c r="J67" s="306"/>
    </row>
    <row r="68" spans="1:10">
      <c r="A68" s="44" t="s">
        <v>56</v>
      </c>
      <c r="B68" s="84">
        <f>[1]MercLab!J378</f>
        <v>10.32076914527679</v>
      </c>
      <c r="C68" s="317">
        <f t="shared" si="8"/>
        <v>6.7227856493131881</v>
      </c>
      <c r="D68" s="84">
        <f>[1]MercLab!K378</f>
        <v>11.656268391052455</v>
      </c>
      <c r="E68" s="84">
        <f>[1]MercLab!L378</f>
        <v>8.5120885568871092</v>
      </c>
      <c r="F68" s="84">
        <f>[1]MercLab!M378</f>
        <v>0</v>
      </c>
      <c r="G68" s="84">
        <f>[1]MercLab!N378</f>
        <v>0</v>
      </c>
      <c r="H68" s="84">
        <f>[1]MercLab!O378</f>
        <v>0</v>
      </c>
      <c r="I68" s="84">
        <f>[1]MercLab!P378</f>
        <v>0</v>
      </c>
      <c r="J68" s="306"/>
    </row>
    <row r="69" spans="1:10">
      <c r="A69" s="44" t="s">
        <v>74</v>
      </c>
      <c r="B69" s="84">
        <f>[1]MercLab!J379</f>
        <v>6.6008812311229876</v>
      </c>
      <c r="C69" s="317">
        <f t="shared" si="8"/>
        <v>5.1681324674856661</v>
      </c>
      <c r="D69" s="84">
        <f>[1]MercLab!K379</f>
        <v>9</v>
      </c>
      <c r="E69" s="84">
        <f>[1]MercLab!L379</f>
        <v>6.5043974024569975</v>
      </c>
      <c r="F69" s="84">
        <f>[1]MercLab!M379</f>
        <v>0</v>
      </c>
      <c r="G69" s="84">
        <f>[1]MercLab!N379</f>
        <v>6.7393974188063268</v>
      </c>
      <c r="H69" s="84">
        <f>[1]MercLab!O379</f>
        <v>0</v>
      </c>
      <c r="I69" s="84">
        <f>[1]MercLab!P379</f>
        <v>0</v>
      </c>
      <c r="J69" s="306"/>
    </row>
    <row r="70" spans="1:10">
      <c r="A70" s="44" t="s">
        <v>83</v>
      </c>
      <c r="B70" s="84">
        <f>[1]MercLab!J380</f>
        <v>7.8645734036486443</v>
      </c>
      <c r="C70" s="317">
        <f t="shared" si="8"/>
        <v>4.8225688123754002</v>
      </c>
      <c r="D70" s="84">
        <f>[1]MercLab!K380</f>
        <v>6</v>
      </c>
      <c r="E70" s="84">
        <f>[1]MercLab!L380</f>
        <v>8.4677064371262016</v>
      </c>
      <c r="F70" s="84">
        <f>[1]MercLab!M380</f>
        <v>0</v>
      </c>
      <c r="G70" s="84">
        <f>[1]MercLab!N380</f>
        <v>7.2511407394127092</v>
      </c>
      <c r="H70" s="84">
        <f>[1]MercLab!O380</f>
        <v>0</v>
      </c>
      <c r="I70" s="84">
        <f>[1]MercLab!P380</f>
        <v>0</v>
      </c>
      <c r="J70" s="306"/>
    </row>
    <row r="71" spans="1:10">
      <c r="A71" s="44" t="s">
        <v>58</v>
      </c>
      <c r="B71" s="84">
        <f>[1]MercLab!J381</f>
        <v>8.0243755297795687</v>
      </c>
      <c r="C71" s="317">
        <f t="shared" si="8"/>
        <v>6.0484895615286938</v>
      </c>
      <c r="D71" s="84">
        <f>[1]MercLab!K381</f>
        <v>9.7855822041939913</v>
      </c>
      <c r="E71" s="84">
        <f>[1]MercLab!L381</f>
        <v>8.35988648039209</v>
      </c>
      <c r="F71" s="84">
        <f>[1]MercLab!M381</f>
        <v>0</v>
      </c>
      <c r="G71" s="84">
        <f>[1]MercLab!N381</f>
        <v>7.3920724505035489</v>
      </c>
      <c r="H71" s="84">
        <f>[1]MercLab!O381</f>
        <v>0</v>
      </c>
      <c r="I71" s="84">
        <f>[1]MercLab!P381</f>
        <v>0</v>
      </c>
      <c r="J71" s="306"/>
    </row>
    <row r="72" spans="1:10">
      <c r="A72" s="44" t="s">
        <v>57</v>
      </c>
      <c r="B72" s="84">
        <f>[1]MercLab!J382</f>
        <v>10.193124049214475</v>
      </c>
      <c r="C72" s="317">
        <f t="shared" si="8"/>
        <v>6.5119261088774136</v>
      </c>
      <c r="D72" s="84">
        <f>[1]MercLab!K382</f>
        <v>9.9961291117184459</v>
      </c>
      <c r="E72" s="84">
        <f>[1]MercLab!L382</f>
        <v>9.5396492149137924</v>
      </c>
      <c r="F72" s="84">
        <f>[1]MercLab!M382</f>
        <v>0</v>
      </c>
      <c r="G72" s="84">
        <f>[1]MercLab!N382</f>
        <v>13.419308838424856</v>
      </c>
      <c r="H72" s="84">
        <f>[1]MercLab!O382</f>
        <v>0</v>
      </c>
      <c r="I72" s="84">
        <f>[1]MercLab!P382</f>
        <v>0</v>
      </c>
      <c r="J72" s="306"/>
    </row>
    <row r="73" spans="1:10">
      <c r="A73" s="44" t="s">
        <v>59</v>
      </c>
      <c r="B73" s="84">
        <f>[1]MercLab!J383</f>
        <v>10.619080216252117</v>
      </c>
      <c r="C73" s="317">
        <f t="shared" si="8"/>
        <v>9.2460181646353732</v>
      </c>
      <c r="D73" s="84">
        <f>[1]MercLab!K383</f>
        <v>11.795280605482189</v>
      </c>
      <c r="E73" s="84">
        <f>[1]MercLab!L383</f>
        <v>9.6325159291013094</v>
      </c>
      <c r="F73" s="84">
        <f>[1]MercLab!M383</f>
        <v>6.3102579593226178</v>
      </c>
      <c r="G73" s="84">
        <f>[1]MercLab!N383</f>
        <v>8.4824920560813464</v>
      </c>
      <c r="H73" s="84">
        <f>[1]MercLab!O383</f>
        <v>0</v>
      </c>
      <c r="I73" s="84">
        <f>[1]MercLab!P383</f>
        <v>0</v>
      </c>
      <c r="J73" s="306"/>
    </row>
    <row r="74" spans="1:10">
      <c r="A74" s="44" t="s">
        <v>60</v>
      </c>
      <c r="B74" s="84">
        <f>[1]MercLab!J384</f>
        <v>12</v>
      </c>
      <c r="C74" s="317">
        <f t="shared" si="8"/>
        <v>0</v>
      </c>
      <c r="D74" s="84">
        <f>[1]MercLab!K384</f>
        <v>0</v>
      </c>
      <c r="E74" s="84">
        <f>[1]MercLab!L384</f>
        <v>0</v>
      </c>
      <c r="F74" s="84">
        <f>[1]MercLab!M384</f>
        <v>0</v>
      </c>
      <c r="G74" s="84">
        <f>[1]MercLab!N384</f>
        <v>12</v>
      </c>
      <c r="H74" s="84">
        <f>[1]MercLab!O384</f>
        <v>0</v>
      </c>
      <c r="I74" s="84">
        <f>[1]MercLab!P384</f>
        <v>0</v>
      </c>
      <c r="J74" s="306"/>
    </row>
    <row r="75" spans="1:10">
      <c r="A75" s="10"/>
      <c r="B75" s="96"/>
      <c r="C75" s="96"/>
      <c r="D75" s="96"/>
      <c r="E75" s="96"/>
      <c r="F75" s="96"/>
      <c r="G75" s="96"/>
      <c r="H75" s="96"/>
      <c r="I75" s="96"/>
      <c r="J75" s="306"/>
    </row>
    <row r="76" spans="1:10">
      <c r="A76" s="43" t="s">
        <v>14</v>
      </c>
      <c r="B76" s="308"/>
      <c r="C76" s="308"/>
      <c r="D76" s="308"/>
      <c r="E76" s="308"/>
      <c r="F76" s="308"/>
      <c r="G76" s="308"/>
      <c r="H76" s="308"/>
      <c r="I76" s="308"/>
      <c r="J76" s="306"/>
    </row>
    <row r="77" spans="1:10">
      <c r="A77" s="44" t="s">
        <v>75</v>
      </c>
      <c r="B77" s="84">
        <f>[1]MercLab!J387</f>
        <v>12.875160740988688</v>
      </c>
      <c r="C77" s="317">
        <f t="shared" ref="C77:C87" si="9">AVERAGE(D77:F77)</f>
        <v>8.6367642891835583</v>
      </c>
      <c r="D77" s="84">
        <f>[1]MercLab!K387</f>
        <v>13.379632722992778</v>
      </c>
      <c r="E77" s="84">
        <f>[1]MercLab!L387</f>
        <v>12.530660144557894</v>
      </c>
      <c r="F77" s="84">
        <f>[1]MercLab!M387</f>
        <v>0</v>
      </c>
      <c r="G77" s="84">
        <f>[1]MercLab!N387</f>
        <v>12.385529767488315</v>
      </c>
      <c r="H77" s="84">
        <f>[1]MercLab!O387</f>
        <v>0</v>
      </c>
      <c r="I77" s="84">
        <f>[1]MercLab!P387</f>
        <v>0</v>
      </c>
      <c r="J77" s="306"/>
    </row>
    <row r="78" spans="1:10">
      <c r="A78" s="44" t="s">
        <v>61</v>
      </c>
      <c r="B78" s="84">
        <f>[1]MercLab!J388</f>
        <v>11.04785567014174</v>
      </c>
      <c r="C78" s="317">
        <f t="shared" si="9"/>
        <v>7.9095012087360699</v>
      </c>
      <c r="D78" s="84">
        <f>[1]MercLab!K388</f>
        <v>12.174451551489652</v>
      </c>
      <c r="E78" s="84">
        <f>[1]MercLab!L388</f>
        <v>11.554052074718557</v>
      </c>
      <c r="F78" s="84">
        <f>[1]MercLab!M388</f>
        <v>0</v>
      </c>
      <c r="G78" s="84">
        <f>[1]MercLab!N388</f>
        <v>9.673108770290197</v>
      </c>
      <c r="H78" s="84">
        <f>[1]MercLab!O388</f>
        <v>0</v>
      </c>
      <c r="I78" s="84">
        <f>[1]MercLab!P388</f>
        <v>0</v>
      </c>
      <c r="J78" s="306"/>
    </row>
    <row r="79" spans="1:10">
      <c r="A79" s="44" t="s">
        <v>62</v>
      </c>
      <c r="B79" s="84">
        <f>[1]MercLab!J389</f>
        <v>11.127455775314234</v>
      </c>
      <c r="C79" s="317">
        <f t="shared" si="9"/>
        <v>7.5061772342422115</v>
      </c>
      <c r="D79" s="84">
        <f>[1]MercLab!K389</f>
        <v>11.119947568457706</v>
      </c>
      <c r="E79" s="84">
        <f>[1]MercLab!L389</f>
        <v>11.398584134268926</v>
      </c>
      <c r="F79" s="84">
        <f>[1]MercLab!M389</f>
        <v>0</v>
      </c>
      <c r="G79" s="84">
        <f>[1]MercLab!N389</f>
        <v>7.7925719883501205</v>
      </c>
      <c r="H79" s="84">
        <f>[1]MercLab!O389</f>
        <v>0</v>
      </c>
      <c r="I79" s="84">
        <f>[1]MercLab!P389</f>
        <v>0</v>
      </c>
      <c r="J79" s="306"/>
    </row>
    <row r="80" spans="1:10">
      <c r="A80" s="44" t="s">
        <v>63</v>
      </c>
      <c r="B80" s="84">
        <f>[1]MercLab!J390</f>
        <v>7.6438899847174522</v>
      </c>
      <c r="C80" s="317">
        <f t="shared" si="9"/>
        <v>2.9215235787828675</v>
      </c>
      <c r="D80" s="84">
        <f>[1]MercLab!K390</f>
        <v>0</v>
      </c>
      <c r="E80" s="84">
        <f>[1]MercLab!L390</f>
        <v>8.7645707363486025</v>
      </c>
      <c r="F80" s="84">
        <f>[1]MercLab!M390</f>
        <v>0</v>
      </c>
      <c r="G80" s="84">
        <f>[1]MercLab!N390</f>
        <v>6.8723511565453332</v>
      </c>
      <c r="H80" s="84">
        <f>[1]MercLab!O390</f>
        <v>0</v>
      </c>
      <c r="I80" s="84">
        <f>[1]MercLab!P390</f>
        <v>0</v>
      </c>
      <c r="J80" s="306"/>
    </row>
    <row r="81" spans="1:10">
      <c r="A81" s="44" t="s">
        <v>64</v>
      </c>
      <c r="B81" s="84">
        <f>[1]MercLab!J391</f>
        <v>4.8025965586442982</v>
      </c>
      <c r="C81" s="317">
        <f t="shared" si="9"/>
        <v>1.7560839220123776</v>
      </c>
      <c r="D81" s="84">
        <f>[1]MercLab!K391</f>
        <v>0</v>
      </c>
      <c r="E81" s="84">
        <f>[1]MercLab!L391</f>
        <v>5.2682517660371326</v>
      </c>
      <c r="F81" s="84">
        <f>[1]MercLab!M391</f>
        <v>0</v>
      </c>
      <c r="G81" s="84">
        <f>[1]MercLab!N391</f>
        <v>4.5615330246530545</v>
      </c>
      <c r="H81" s="84">
        <f>[1]MercLab!O391</f>
        <v>0</v>
      </c>
      <c r="I81" s="84">
        <f>[1]MercLab!P391</f>
        <v>0</v>
      </c>
      <c r="J81" s="306"/>
    </row>
    <row r="82" spans="1:10">
      <c r="A82" s="44" t="s">
        <v>65</v>
      </c>
      <c r="B82" s="84">
        <f>[1]MercLab!J392</f>
        <v>7.0263955852463322</v>
      </c>
      <c r="C82" s="317">
        <f t="shared" si="9"/>
        <v>4.9040722517899704</v>
      </c>
      <c r="D82" s="84">
        <f>[1]MercLab!K392</f>
        <v>8.1093364340186476</v>
      </c>
      <c r="E82" s="84">
        <f>[1]MercLab!L392</f>
        <v>6.6028803213512637</v>
      </c>
      <c r="F82" s="84">
        <f>[1]MercLab!M392</f>
        <v>0</v>
      </c>
      <c r="G82" s="84">
        <f>[1]MercLab!N392</f>
        <v>7.3546630951571696</v>
      </c>
      <c r="H82" s="84">
        <f>[1]MercLab!O392</f>
        <v>0</v>
      </c>
      <c r="I82" s="84">
        <f>[1]MercLab!P392</f>
        <v>0</v>
      </c>
      <c r="J82" s="306"/>
    </row>
    <row r="83" spans="1:10">
      <c r="A83" s="44" t="s">
        <v>77</v>
      </c>
      <c r="B83" s="90">
        <f>[1]MercLab!J393</f>
        <v>6.8317476363876928</v>
      </c>
      <c r="C83" s="317">
        <f t="shared" si="9"/>
        <v>5.0938377230059757</v>
      </c>
      <c r="D83" s="90">
        <f>[1]MercLab!K393</f>
        <v>8.4050322568813787</v>
      </c>
      <c r="E83" s="90">
        <f>[1]MercLab!L393</f>
        <v>6.8764809121365484</v>
      </c>
      <c r="F83" s="90">
        <f>[1]MercLab!M393</f>
        <v>0</v>
      </c>
      <c r="G83" s="90">
        <f>[1]MercLab!N393</f>
        <v>6.6807836448892974</v>
      </c>
      <c r="H83" s="90">
        <f>[1]MercLab!O393</f>
        <v>0</v>
      </c>
      <c r="I83" s="90">
        <f>[1]MercLab!P393</f>
        <v>0</v>
      </c>
    </row>
    <row r="84" spans="1:10">
      <c r="A84" s="44" t="s">
        <v>66</v>
      </c>
      <c r="B84" s="90">
        <f>[1]MercLab!J394</f>
        <v>6.2377354212306422</v>
      </c>
      <c r="C84" s="317">
        <f t="shared" si="9"/>
        <v>2.2272274731405406</v>
      </c>
      <c r="D84" s="90">
        <f>[1]MercLab!K394</f>
        <v>0</v>
      </c>
      <c r="E84" s="90">
        <f>[1]MercLab!L394</f>
        <v>6.6816824194216213</v>
      </c>
      <c r="F84" s="90">
        <f>[1]MercLab!M394</f>
        <v>0</v>
      </c>
      <c r="G84" s="90">
        <f>[1]MercLab!N394</f>
        <v>5.4516804818880944</v>
      </c>
      <c r="H84" s="90">
        <f>[1]MercLab!O394</f>
        <v>0</v>
      </c>
      <c r="I84" s="90">
        <f>[1]MercLab!P394</f>
        <v>0</v>
      </c>
    </row>
    <row r="85" spans="1:10">
      <c r="A85" s="44" t="s">
        <v>67</v>
      </c>
      <c r="B85" s="90">
        <f>[1]MercLab!J395</f>
        <v>7.1499156186752826</v>
      </c>
      <c r="C85" s="317">
        <f t="shared" si="9"/>
        <v>5.8305283588367471</v>
      </c>
      <c r="D85" s="90">
        <f>[1]MercLab!K395</f>
        <v>9.9969893754870327</v>
      </c>
      <c r="E85" s="90">
        <f>[1]MercLab!L395</f>
        <v>7.4945957010232096</v>
      </c>
      <c r="F85" s="90">
        <f>[1]MercLab!M395</f>
        <v>0</v>
      </c>
      <c r="G85" s="90">
        <f>[1]MercLab!N395</f>
        <v>5.4527117158083271</v>
      </c>
      <c r="H85" s="90">
        <f>[1]MercLab!O395</f>
        <v>0</v>
      </c>
      <c r="I85" s="90">
        <f>[1]MercLab!P395</f>
        <v>0</v>
      </c>
    </row>
    <row r="86" spans="1:10">
      <c r="A86" s="44" t="s">
        <v>76</v>
      </c>
      <c r="B86" s="90">
        <f>[1]MercLab!J396</f>
        <v>7.2781487597798238</v>
      </c>
      <c r="C86" s="317">
        <f t="shared" si="9"/>
        <v>7.2886421419929688</v>
      </c>
      <c r="D86" s="90">
        <f>[1]MercLab!K396</f>
        <v>8.6491077348513521</v>
      </c>
      <c r="E86" s="90">
        <f>[1]MercLab!L396</f>
        <v>6.9065607318049347</v>
      </c>
      <c r="F86" s="90">
        <f>[1]MercLab!M396</f>
        <v>6.3102579593226178</v>
      </c>
      <c r="G86" s="90">
        <f>[1]MercLab!N396</f>
        <v>7.3631919800368202</v>
      </c>
      <c r="H86" s="90">
        <f>[1]MercLab!O396</f>
        <v>0</v>
      </c>
      <c r="I86" s="90">
        <f>[1]MercLab!P396</f>
        <v>0</v>
      </c>
    </row>
    <row r="87" spans="1:10">
      <c r="A87" s="44" t="s">
        <v>60</v>
      </c>
      <c r="B87" s="90">
        <f>[1]MercLab!J397</f>
        <v>7.1051759627227407</v>
      </c>
      <c r="C87" s="317">
        <f t="shared" si="9"/>
        <v>5.2697681114324366</v>
      </c>
      <c r="D87" s="90">
        <f>[1]MercLab!K397</f>
        <v>8.7479447726508006</v>
      </c>
      <c r="E87" s="90">
        <f>[1]MercLab!L397</f>
        <v>7.0613595616465092</v>
      </c>
      <c r="F87" s="90">
        <f>[1]MercLab!M397</f>
        <v>0</v>
      </c>
      <c r="G87" s="90">
        <f>[1]MercLab!N397</f>
        <v>7.0441806249684991</v>
      </c>
      <c r="H87" s="90">
        <f>[1]MercLab!O397</f>
        <v>0</v>
      </c>
      <c r="I87" s="90">
        <f>[1]MercLab!P397</f>
        <v>0</v>
      </c>
    </row>
    <row r="88" spans="1:10">
      <c r="A88" s="261"/>
      <c r="B88" s="282"/>
      <c r="C88" s="282"/>
      <c r="D88" s="282"/>
      <c r="E88" s="282"/>
      <c r="F88" s="282"/>
      <c r="G88" s="282"/>
      <c r="H88" s="282"/>
      <c r="I88" s="282"/>
    </row>
    <row r="89" spans="1:10">
      <c r="A89" s="37" t="str">
        <f>'C01'!A42</f>
        <v>Fuente: Instituto Nacional de Estadística (INE). XLIII Encuesta Permanente de Hogares de Propósitos Múltiples, mayo 2012.</v>
      </c>
      <c r="B89" s="134"/>
      <c r="C89" s="134"/>
      <c r="D89" s="134"/>
      <c r="E89" s="134"/>
      <c r="F89" s="134"/>
      <c r="G89" s="134"/>
      <c r="H89" s="134"/>
      <c r="I89" s="134"/>
    </row>
    <row r="90" spans="1:10">
      <c r="A90" s="37" t="str">
        <f>'C01'!A43</f>
        <v>(Promedio de salarios mínimos por rama)</v>
      </c>
      <c r="B90" s="134"/>
      <c r="C90" s="134"/>
      <c r="D90" s="134"/>
      <c r="E90" s="134"/>
      <c r="F90" s="134"/>
      <c r="G90" s="134"/>
      <c r="H90" s="134"/>
      <c r="I90" s="134"/>
    </row>
    <row r="91" spans="1:10">
      <c r="A91" s="37" t="str">
        <f>A53</f>
        <v>1/ No. de salarios mínimos (personas que declaran ingresos) y trabajan 36 Hrs. o mas</v>
      </c>
      <c r="B91" s="134"/>
      <c r="C91" s="134"/>
      <c r="D91" s="134"/>
      <c r="E91" s="134"/>
      <c r="F91" s="134"/>
      <c r="G91" s="134"/>
      <c r="H91" s="134"/>
      <c r="I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</row>
    <row r="97" spans="1:9">
      <c r="A97" s="134"/>
      <c r="B97" s="134"/>
      <c r="C97" s="134"/>
      <c r="D97" s="134"/>
      <c r="E97" s="134"/>
      <c r="F97" s="134"/>
      <c r="G97" s="134"/>
      <c r="H97" s="134"/>
      <c r="I97" s="134"/>
    </row>
    <row r="98" spans="1:9">
      <c r="A98" s="134"/>
      <c r="B98" s="134"/>
      <c r="C98" s="134"/>
      <c r="D98" s="134"/>
      <c r="E98" s="134"/>
      <c r="F98" s="134"/>
      <c r="G98" s="134"/>
      <c r="H98" s="134"/>
      <c r="I98" s="134"/>
    </row>
    <row r="99" spans="1:9">
      <c r="A99" s="134"/>
      <c r="B99" s="134"/>
      <c r="C99" s="134"/>
      <c r="D99" s="134"/>
      <c r="E99" s="134"/>
      <c r="F99" s="134"/>
      <c r="G99" s="134"/>
      <c r="H99" s="134"/>
      <c r="I99" s="134"/>
    </row>
    <row r="100" spans="1:9">
      <c r="A100" s="134"/>
      <c r="B100" s="134"/>
      <c r="C100" s="134"/>
      <c r="D100" s="134"/>
      <c r="E100" s="134"/>
      <c r="F100" s="134"/>
      <c r="G100" s="134"/>
      <c r="H100" s="134"/>
      <c r="I100" s="134"/>
    </row>
    <row r="101" spans="1:9">
      <c r="A101" s="134"/>
      <c r="B101" s="134"/>
      <c r="C101" s="134"/>
      <c r="D101" s="134"/>
      <c r="E101" s="134"/>
      <c r="F101" s="134"/>
      <c r="G101" s="134"/>
      <c r="H101" s="134"/>
      <c r="I101" s="134"/>
    </row>
    <row r="102" spans="1:9">
      <c r="A102" s="134"/>
      <c r="B102" s="134"/>
      <c r="C102" s="134"/>
      <c r="D102" s="134"/>
      <c r="E102" s="134"/>
      <c r="F102" s="134"/>
      <c r="G102" s="134"/>
      <c r="H102" s="134"/>
      <c r="I102" s="134"/>
    </row>
    <row r="103" spans="1:9">
      <c r="A103" s="134"/>
      <c r="B103" s="134"/>
      <c r="C103" s="134"/>
      <c r="D103" s="134"/>
      <c r="E103" s="134"/>
      <c r="F103" s="134"/>
      <c r="G103" s="134"/>
      <c r="H103" s="134"/>
      <c r="I103" s="134"/>
    </row>
    <row r="104" spans="1:9">
      <c r="A104" s="134"/>
      <c r="B104" s="134"/>
      <c r="C104" s="134"/>
      <c r="D104" s="134"/>
      <c r="E104" s="134"/>
      <c r="F104" s="134"/>
      <c r="G104" s="134"/>
      <c r="H104" s="134"/>
      <c r="I104" s="134"/>
    </row>
    <row r="105" spans="1:9">
      <c r="A105" s="134"/>
      <c r="B105" s="134"/>
      <c r="C105" s="134"/>
      <c r="D105" s="134"/>
      <c r="E105" s="134"/>
      <c r="F105" s="134"/>
      <c r="G105" s="134"/>
      <c r="H105" s="134"/>
      <c r="I105" s="134"/>
    </row>
    <row r="106" spans="1:9">
      <c r="A106" s="134"/>
      <c r="B106" s="134"/>
      <c r="C106" s="134"/>
      <c r="D106" s="134"/>
      <c r="E106" s="134"/>
      <c r="F106" s="134"/>
      <c r="G106" s="134"/>
      <c r="H106" s="134"/>
      <c r="I106" s="134"/>
    </row>
    <row r="107" spans="1:9">
      <c r="A107" s="134"/>
      <c r="B107" s="134"/>
      <c r="C107" s="134"/>
      <c r="D107" s="134"/>
      <c r="E107" s="134"/>
      <c r="F107" s="134"/>
      <c r="G107" s="134"/>
      <c r="H107" s="134"/>
      <c r="I107" s="134"/>
    </row>
    <row r="108" spans="1:9">
      <c r="A108" s="134"/>
      <c r="B108" s="134"/>
      <c r="C108" s="134"/>
      <c r="D108" s="134"/>
      <c r="E108" s="134"/>
      <c r="F108" s="134"/>
      <c r="G108" s="134"/>
      <c r="H108" s="134"/>
      <c r="I108" s="134"/>
    </row>
    <row r="109" spans="1:9">
      <c r="A109" s="134"/>
      <c r="B109" s="134"/>
      <c r="C109" s="134"/>
      <c r="D109" s="134"/>
      <c r="E109" s="134"/>
      <c r="F109" s="134"/>
      <c r="G109" s="134"/>
      <c r="H109" s="134"/>
      <c r="I109" s="134"/>
    </row>
    <row r="110" spans="1:9">
      <c r="A110" s="134"/>
      <c r="B110" s="134"/>
      <c r="C110" s="134"/>
      <c r="D110" s="134"/>
      <c r="E110" s="134"/>
      <c r="F110" s="134"/>
      <c r="G110" s="134"/>
      <c r="H110" s="134"/>
      <c r="I110" s="134"/>
    </row>
    <row r="111" spans="1:9">
      <c r="A111" s="134"/>
      <c r="B111" s="134"/>
      <c r="C111" s="134"/>
      <c r="D111" s="134"/>
      <c r="E111" s="134"/>
      <c r="F111" s="134"/>
      <c r="G111" s="134"/>
      <c r="H111" s="134"/>
      <c r="I111" s="134"/>
    </row>
    <row r="112" spans="1:9">
      <c r="A112" s="134"/>
      <c r="B112" s="134"/>
      <c r="C112" s="134"/>
      <c r="D112" s="134"/>
      <c r="E112" s="134"/>
      <c r="F112" s="134"/>
      <c r="G112" s="134"/>
      <c r="H112" s="134"/>
      <c r="I112" s="134"/>
    </row>
    <row r="113" spans="1:9">
      <c r="A113" s="134"/>
      <c r="B113" s="134"/>
      <c r="C113" s="134"/>
      <c r="D113" s="134"/>
      <c r="E113" s="134"/>
      <c r="F113" s="134"/>
      <c r="G113" s="134"/>
      <c r="H113" s="134"/>
      <c r="I113" s="134"/>
    </row>
    <row r="114" spans="1:9">
      <c r="A114" s="134"/>
      <c r="B114" s="134"/>
      <c r="C114" s="134"/>
      <c r="D114" s="134"/>
      <c r="E114" s="134"/>
      <c r="F114" s="134"/>
      <c r="G114" s="134"/>
      <c r="H114" s="134"/>
      <c r="I114" s="134"/>
    </row>
    <row r="115" spans="1:9">
      <c r="A115" s="134"/>
      <c r="B115" s="134"/>
      <c r="C115" s="134"/>
      <c r="D115" s="134"/>
      <c r="E115" s="134"/>
      <c r="F115" s="134"/>
      <c r="G115" s="134"/>
      <c r="H115" s="134"/>
      <c r="I115" s="134"/>
    </row>
    <row r="116" spans="1:9">
      <c r="A116" s="134"/>
      <c r="B116" s="134"/>
      <c r="C116" s="134"/>
      <c r="D116" s="134"/>
      <c r="E116" s="134"/>
      <c r="F116" s="134"/>
      <c r="G116" s="134"/>
      <c r="H116" s="134"/>
      <c r="I116" s="134"/>
    </row>
    <row r="117" spans="1:9">
      <c r="A117" s="134"/>
      <c r="B117" s="134"/>
      <c r="C117" s="134"/>
      <c r="D117" s="134"/>
      <c r="E117" s="134"/>
      <c r="F117" s="134"/>
      <c r="G117" s="134"/>
      <c r="H117" s="134"/>
      <c r="I117" s="134"/>
    </row>
    <row r="118" spans="1:9">
      <c r="A118" s="134"/>
      <c r="B118" s="134"/>
      <c r="C118" s="134"/>
      <c r="D118" s="134"/>
      <c r="E118" s="134"/>
      <c r="F118" s="134"/>
      <c r="G118" s="134"/>
      <c r="H118" s="134"/>
      <c r="I118" s="134"/>
    </row>
    <row r="119" spans="1:9">
      <c r="A119" s="134"/>
      <c r="B119" s="134"/>
      <c r="C119" s="134"/>
      <c r="D119" s="134"/>
      <c r="E119" s="134"/>
      <c r="F119" s="134"/>
      <c r="G119" s="134"/>
      <c r="H119" s="134"/>
      <c r="I119" s="134"/>
    </row>
    <row r="120" spans="1:9">
      <c r="A120" s="134"/>
      <c r="B120" s="134"/>
      <c r="C120" s="134"/>
      <c r="D120" s="134"/>
      <c r="E120" s="134"/>
      <c r="F120" s="134"/>
      <c r="G120" s="134"/>
      <c r="H120" s="134"/>
      <c r="I120" s="134"/>
    </row>
  </sheetData>
  <mergeCells count="18">
    <mergeCell ref="A59:A60"/>
    <mergeCell ref="B59:B60"/>
    <mergeCell ref="C59:F59"/>
    <mergeCell ref="G59:G60"/>
    <mergeCell ref="B5:B6"/>
    <mergeCell ref="C5:F5"/>
    <mergeCell ref="G5:G6"/>
    <mergeCell ref="A57:I57"/>
    <mergeCell ref="H59:H60"/>
    <mergeCell ref="I59:I60"/>
    <mergeCell ref="A58:I58"/>
    <mergeCell ref="A4:I4"/>
    <mergeCell ref="A2:I2"/>
    <mergeCell ref="A56:I56"/>
    <mergeCell ref="A5:A6"/>
    <mergeCell ref="H5:H6"/>
    <mergeCell ref="I5:I6"/>
    <mergeCell ref="A3:I3"/>
  </mergeCells>
  <phoneticPr fontId="1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4" max="16383" man="1"/>
  </rowBreaks>
  <ignoredErrors>
    <ignoredError sqref="C3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"/>
  <dimension ref="A1:AE58"/>
  <sheetViews>
    <sheetView workbookViewId="0">
      <selection activeCell="N47" sqref="N47"/>
    </sheetView>
  </sheetViews>
  <sheetFormatPr baseColWidth="10" defaultRowHeight="11.25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  <col min="19" max="19" width="45" customWidth="1"/>
    <col min="20" max="20" width="13" style="25" customWidth="1"/>
    <col min="21" max="21" width="13" style="45" bestFit="1" customWidth="1"/>
    <col min="22" max="22" width="10.5" style="25" bestFit="1" customWidth="1"/>
    <col min="23" max="23" width="13" style="25" customWidth="1"/>
    <col min="24" max="24" width="8.83203125" style="45" customWidth="1"/>
    <col min="25" max="25" width="6.1640625" style="25" customWidth="1"/>
    <col min="26" max="26" width="10.6640625" style="25" customWidth="1"/>
    <col min="27" max="27" width="8.5" style="45" customWidth="1"/>
    <col min="28" max="28" width="5.6640625" style="25" customWidth="1"/>
    <col min="29" max="29" width="10.5" style="25" bestFit="1" customWidth="1"/>
    <col min="30" max="30" width="6.5" style="25" customWidth="1"/>
  </cols>
  <sheetData>
    <row r="1" spans="1:31">
      <c r="A1" s="334" t="s">
        <v>122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 t="s">
        <v>122</v>
      </c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</row>
    <row r="2" spans="1:31">
      <c r="A2" s="334" t="s">
        <v>116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 t="s">
        <v>116</v>
      </c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</row>
    <row r="3" spans="1:31" ht="23.25">
      <c r="A3" s="332" t="s">
        <v>111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 t="s">
        <v>111</v>
      </c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</row>
    <row r="4" spans="1:31" ht="13.5" customHeight="1">
      <c r="A4" s="358" t="s">
        <v>31</v>
      </c>
      <c r="B4" s="361" t="s">
        <v>20</v>
      </c>
      <c r="C4" s="326"/>
      <c r="D4" s="326"/>
      <c r="E4" s="356" t="s">
        <v>19</v>
      </c>
      <c r="F4" s="326"/>
      <c r="G4" s="326"/>
      <c r="H4" s="357" t="s">
        <v>32</v>
      </c>
      <c r="I4" s="357"/>
      <c r="J4" s="357"/>
      <c r="K4" s="357"/>
      <c r="L4" s="357"/>
      <c r="M4" s="357"/>
      <c r="N4" s="357"/>
      <c r="O4" s="357"/>
      <c r="P4" s="357"/>
      <c r="Q4" s="358" t="s">
        <v>21</v>
      </c>
      <c r="R4" s="358" t="s">
        <v>22</v>
      </c>
      <c r="S4" s="358" t="s">
        <v>31</v>
      </c>
      <c r="T4" s="363" t="s">
        <v>32</v>
      </c>
      <c r="U4" s="363"/>
      <c r="V4" s="363"/>
      <c r="W4" s="363"/>
      <c r="X4" s="363"/>
      <c r="Y4" s="363"/>
      <c r="Z4" s="363"/>
      <c r="AA4" s="363"/>
      <c r="AB4" s="363"/>
      <c r="AC4" s="364" t="s">
        <v>21</v>
      </c>
      <c r="AD4" s="364" t="s">
        <v>22</v>
      </c>
    </row>
    <row r="5" spans="1:31" ht="15.75" customHeight="1">
      <c r="A5" s="359"/>
      <c r="B5" s="327"/>
      <c r="C5" s="327"/>
      <c r="D5" s="327"/>
      <c r="E5" s="327"/>
      <c r="F5" s="327"/>
      <c r="G5" s="327"/>
      <c r="H5" s="361" t="s">
        <v>0</v>
      </c>
      <c r="I5" s="361"/>
      <c r="J5" s="361"/>
      <c r="K5" s="361" t="s">
        <v>23</v>
      </c>
      <c r="L5" s="361"/>
      <c r="M5" s="361"/>
      <c r="N5" s="361" t="s">
        <v>24</v>
      </c>
      <c r="O5" s="361"/>
      <c r="P5" s="361"/>
      <c r="Q5" s="359"/>
      <c r="R5" s="359"/>
      <c r="S5" s="359"/>
      <c r="T5" s="362" t="s">
        <v>0</v>
      </c>
      <c r="U5" s="362"/>
      <c r="V5" s="362"/>
      <c r="W5" s="362" t="s">
        <v>23</v>
      </c>
      <c r="X5" s="362"/>
      <c r="Y5" s="362"/>
      <c r="Z5" s="362" t="s">
        <v>24</v>
      </c>
      <c r="AA5" s="362"/>
      <c r="AB5" s="362"/>
      <c r="AC5" s="365"/>
      <c r="AD5" s="365"/>
    </row>
    <row r="6" spans="1:31">
      <c r="A6" s="360"/>
      <c r="B6" s="135" t="s">
        <v>4</v>
      </c>
      <c r="C6" s="136" t="s">
        <v>86</v>
      </c>
      <c r="D6" s="135" t="s">
        <v>25</v>
      </c>
      <c r="E6" s="135" t="s">
        <v>4</v>
      </c>
      <c r="F6" s="136" t="s">
        <v>86</v>
      </c>
      <c r="G6" s="135" t="s">
        <v>25</v>
      </c>
      <c r="H6" s="135" t="s">
        <v>4</v>
      </c>
      <c r="I6" s="136" t="s">
        <v>86</v>
      </c>
      <c r="J6" s="135" t="s">
        <v>25</v>
      </c>
      <c r="K6" s="135" t="s">
        <v>4</v>
      </c>
      <c r="L6" s="136" t="s">
        <v>86</v>
      </c>
      <c r="M6" s="135" t="s">
        <v>25</v>
      </c>
      <c r="N6" s="135" t="s">
        <v>4</v>
      </c>
      <c r="O6" s="136" t="s">
        <v>86</v>
      </c>
      <c r="P6" s="135" t="s">
        <v>25</v>
      </c>
      <c r="Q6" s="360"/>
      <c r="R6" s="360"/>
      <c r="S6" s="360"/>
      <c r="T6" s="137" t="s">
        <v>4</v>
      </c>
      <c r="U6" s="138" t="s">
        <v>86</v>
      </c>
      <c r="V6" s="137" t="s">
        <v>25</v>
      </c>
      <c r="W6" s="137" t="s">
        <v>4</v>
      </c>
      <c r="X6" s="138" t="s">
        <v>86</v>
      </c>
      <c r="Y6" s="137" t="s">
        <v>25</v>
      </c>
      <c r="Z6" s="137" t="s">
        <v>4</v>
      </c>
      <c r="AA6" s="138" t="s">
        <v>86</v>
      </c>
      <c r="AB6" s="137" t="s">
        <v>25</v>
      </c>
      <c r="AC6" s="366"/>
      <c r="AD6" s="366"/>
    </row>
    <row r="7" spans="1:31">
      <c r="A7" s="139"/>
      <c r="B7" s="139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</row>
    <row r="8" spans="1:31" ht="12" customHeight="1">
      <c r="A8" s="142" t="s">
        <v>71</v>
      </c>
      <c r="B8" s="143">
        <f>[1]MercLab!Y48</f>
        <v>4253510.4465014897</v>
      </c>
      <c r="C8" s="144">
        <f>SUM(C11,C15)</f>
        <v>100.00000000003095</v>
      </c>
      <c r="D8" s="144">
        <f>[1]MercLab!Z48</f>
        <v>6.5706411145734629</v>
      </c>
      <c r="E8" s="143">
        <f>[1]MercLab!AA48</f>
        <v>3451590.5944840522</v>
      </c>
      <c r="F8" s="144">
        <f>SUM(F11,F15)</f>
        <v>100.00000000002296</v>
      </c>
      <c r="G8" s="144">
        <f>[1]MercLab!AB48</f>
        <v>7.1160631326882378</v>
      </c>
      <c r="H8" s="143">
        <f>[1]MercLab!AC48</f>
        <v>1168220.7702124687</v>
      </c>
      <c r="I8" s="144">
        <f>SUM(I11,I15)</f>
        <v>100.00000000000347</v>
      </c>
      <c r="J8" s="144">
        <f>[1]MercLab!AD48</f>
        <v>8.2280757444137951</v>
      </c>
      <c r="K8" s="143">
        <f>[1]MercLab!AE48</f>
        <v>1110163.3887759373</v>
      </c>
      <c r="L8" s="144">
        <f>SUM(L11,L15)</f>
        <v>100.00000000000459</v>
      </c>
      <c r="M8" s="144">
        <f>[1]MercLab!AF48</f>
        <v>8.1175580454115419</v>
      </c>
      <c r="N8" s="143">
        <f>[1]MercLab!AG48</f>
        <v>58057.381436516538</v>
      </c>
      <c r="O8" s="144">
        <f>SUM(O11,O15)</f>
        <v>100.00000000000026</v>
      </c>
      <c r="P8" s="144">
        <f>[1]MercLab!AH48</f>
        <v>10.135289205740627</v>
      </c>
      <c r="Q8" s="144">
        <f>IF(ISNUMBER(N8/H8*100),N8/H8*100,0)</f>
        <v>4.9697268630104414</v>
      </c>
      <c r="R8" s="144">
        <f>[1]MercLab!AI48</f>
        <v>3.755289557579252</v>
      </c>
      <c r="S8" s="59" t="s">
        <v>72</v>
      </c>
      <c r="T8" s="145">
        <f>H8</f>
        <v>1168220.7702124687</v>
      </c>
      <c r="U8" s="146">
        <f t="shared" ref="U8:AD8" si="0">I8</f>
        <v>100.00000000000347</v>
      </c>
      <c r="V8" s="146">
        <f t="shared" si="0"/>
        <v>8.2280757444137951</v>
      </c>
      <c r="W8" s="145">
        <f t="shared" si="0"/>
        <v>1110163.3887759373</v>
      </c>
      <c r="X8" s="146">
        <f t="shared" si="0"/>
        <v>100.00000000000459</v>
      </c>
      <c r="Y8" s="146">
        <f t="shared" si="0"/>
        <v>8.1175580454115419</v>
      </c>
      <c r="Z8" s="145">
        <f t="shared" si="0"/>
        <v>58057.381436516538</v>
      </c>
      <c r="AA8" s="146">
        <f t="shared" si="0"/>
        <v>100.00000000000026</v>
      </c>
      <c r="AB8" s="146">
        <f t="shared" si="0"/>
        <v>10.135289205740627</v>
      </c>
      <c r="AC8" s="146">
        <f t="shared" si="0"/>
        <v>4.9697268630104414</v>
      </c>
      <c r="AD8" s="146">
        <f t="shared" si="0"/>
        <v>3.755289557579252</v>
      </c>
      <c r="AE8" s="145"/>
    </row>
    <row r="9" spans="1:31" ht="12" customHeight="1">
      <c r="A9" s="146"/>
      <c r="B9" s="147"/>
      <c r="C9" s="144"/>
      <c r="D9" s="144"/>
      <c r="E9" s="147"/>
      <c r="F9" s="144"/>
      <c r="G9" s="144"/>
      <c r="H9" s="147"/>
      <c r="I9" s="144"/>
      <c r="J9" s="144"/>
      <c r="K9" s="147"/>
      <c r="L9" s="144"/>
      <c r="M9" s="144"/>
      <c r="N9" s="147"/>
      <c r="O9" s="144"/>
      <c r="P9" s="144"/>
      <c r="Q9" s="144"/>
      <c r="R9" s="144"/>
      <c r="T9" s="148"/>
      <c r="U9" s="149"/>
      <c r="V9" s="149"/>
      <c r="W9" s="148"/>
      <c r="X9" s="149"/>
      <c r="Y9" s="149"/>
      <c r="Z9" s="148"/>
      <c r="AA9" s="149"/>
      <c r="AB9" s="149"/>
      <c r="AC9" s="149"/>
      <c r="AD9" s="149"/>
      <c r="AE9" s="25"/>
    </row>
    <row r="10" spans="1:31">
      <c r="A10" s="142" t="s">
        <v>35</v>
      </c>
      <c r="B10" s="176"/>
      <c r="C10" s="144"/>
      <c r="D10" s="144"/>
      <c r="E10" s="176"/>
      <c r="F10" s="144"/>
      <c r="G10" s="144"/>
      <c r="H10" s="176"/>
      <c r="I10" s="144"/>
      <c r="J10" s="144"/>
      <c r="K10" s="176"/>
      <c r="L10" s="144"/>
      <c r="M10" s="144"/>
      <c r="N10" s="176"/>
      <c r="O10" s="144"/>
      <c r="P10" s="144"/>
      <c r="Q10" s="144"/>
      <c r="R10" s="144"/>
      <c r="S10" s="57" t="s">
        <v>18</v>
      </c>
      <c r="T10" s="145"/>
      <c r="U10" s="146"/>
      <c r="V10" s="146"/>
      <c r="W10" s="145"/>
      <c r="X10" s="146"/>
      <c r="Y10" s="146"/>
      <c r="Z10" s="145"/>
      <c r="AA10" s="146"/>
      <c r="AB10" s="146"/>
      <c r="AC10" s="144"/>
      <c r="AD10" s="146"/>
      <c r="AE10" s="9"/>
    </row>
    <row r="11" spans="1:31">
      <c r="A11" s="150" t="s">
        <v>68</v>
      </c>
      <c r="B11" s="151">
        <f>SUM(B12:B14)</f>
        <v>2032474.7657345526</v>
      </c>
      <c r="C11" s="152">
        <f>IF(ISNUMBER(B11/B$8*100),B11/B$8*100,0)</f>
        <v>47.78346712199243</v>
      </c>
      <c r="D11" s="152">
        <f>AVERAGE(D12:D14)</f>
        <v>8.0391567901452987</v>
      </c>
      <c r="E11" s="151">
        <f>SUM(E12:E14)</f>
        <v>1701471.777624334</v>
      </c>
      <c r="F11" s="152">
        <f>IF(ISNUMBER(E11/E$8*100),E11/E$8*100,0)</f>
        <v>49.295295344222943</v>
      </c>
      <c r="G11" s="152">
        <f>AVERAGE(G12:G14)</f>
        <v>8.5462431812645736</v>
      </c>
      <c r="H11" s="151">
        <f>SUM(H12:H14)</f>
        <v>708696.14660531108</v>
      </c>
      <c r="I11" s="152">
        <f>IF(ISNUMBER(H11/H$8*100),H11/H$8*100,0)</f>
        <v>60.664573398777854</v>
      </c>
      <c r="J11" s="152">
        <f>AVERAGE(J12:J14)</f>
        <v>9.4956007516903256</v>
      </c>
      <c r="K11" s="151">
        <f>SUM(K12:K14)</f>
        <v>665584.03090957482</v>
      </c>
      <c r="L11" s="152">
        <f>IF(ISNUMBER(K11/K$8*100),K11/K$8*100,0)</f>
        <v>59.953700296624426</v>
      </c>
      <c r="M11" s="152">
        <f>AVERAGE(M12:M14)</f>
        <v>9.4095557272611448</v>
      </c>
      <c r="N11" s="151">
        <f>SUM(N12:N14)</f>
        <v>43112.115695733111</v>
      </c>
      <c r="O11" s="152">
        <f>IF(ISNUMBER(N11/N$8*100),N11/N$8*100,0)</f>
        <v>74.25776814077382</v>
      </c>
      <c r="P11" s="152">
        <f>AVERAGE(P12:P14)</f>
        <v>10.677097820513707</v>
      </c>
      <c r="Q11" s="153">
        <f t="shared" ref="Q11:Q15" si="1">IF(ISNUMBER(N11/H11*100),N11/H11*100,0)</f>
        <v>6.0833004246237596</v>
      </c>
      <c r="R11" s="152">
        <f>AVERAGE(R12:R14)</f>
        <v>3.8650459764369693</v>
      </c>
      <c r="S11" s="154" t="s">
        <v>54</v>
      </c>
      <c r="T11" s="155">
        <f>[1]MercLab!AC79</f>
        <v>129051.60887445946</v>
      </c>
      <c r="U11" s="156">
        <f>IF(ISNUMBER(T11/T$8*100),T11/T$8*100,0)</f>
        <v>11.046851088856121</v>
      </c>
      <c r="V11" s="156">
        <f>[1]MercLab!AD79</f>
        <v>4.8799057698742514</v>
      </c>
      <c r="W11" s="155">
        <f>[1]MercLab!AE79</f>
        <v>127402.01460537675</v>
      </c>
      <c r="X11" s="156">
        <f>IF(ISNUMBER(W11/W$8*100),W11/W$8*100,0)</f>
        <v>11.475969744043695</v>
      </c>
      <c r="Y11" s="156">
        <f>[1]MercLab!AF79</f>
        <v>4.8591302010742883</v>
      </c>
      <c r="Z11" s="155">
        <f>[1]MercLab!AG79</f>
        <v>1649.5942690827428</v>
      </c>
      <c r="AA11" s="156">
        <f>IF(ISNUMBER(Z11/Z$8*100),Z11/Z$8*100,0)</f>
        <v>2.8413170354341752</v>
      </c>
      <c r="AB11" s="156">
        <f>[1]MercLab!AH79</f>
        <v>6.0939736074868796</v>
      </c>
      <c r="AC11" s="156">
        <f t="shared" ref="AC11:AC35" si="2">IF(ISNUMBER(Z11/T11*100),Z11/T11*100,0)</f>
        <v>1.2782438618703755</v>
      </c>
      <c r="AD11" s="156">
        <f>[1]MercLab!AI79</f>
        <v>3.2901402250677414</v>
      </c>
      <c r="AE11" s="9"/>
    </row>
    <row r="12" spans="1:31">
      <c r="A12" s="157" t="s">
        <v>51</v>
      </c>
      <c r="B12" s="151">
        <f>[1]MercLab!Y49</f>
        <v>549318.40287039999</v>
      </c>
      <c r="C12" s="152">
        <f>IF(ISNUMBER(B12/B$8*100),B12/B$8*100,0)</f>
        <v>12.914471700009909</v>
      </c>
      <c r="D12" s="152">
        <f>[1]MercLab!Z49</f>
        <v>8.8582471639393638</v>
      </c>
      <c r="E12" s="151">
        <f>[1]MercLab!AA49</f>
        <v>472260.37758703087</v>
      </c>
      <c r="F12" s="152">
        <f>IF(ISNUMBER(E12/E$8*100),E12/E$8*100,0)</f>
        <v>13.682398438034477</v>
      </c>
      <c r="G12" s="152">
        <f>[1]MercLab!AB49</f>
        <v>9.3225186766275208</v>
      </c>
      <c r="H12" s="151">
        <f>[1]MercLab!AC49</f>
        <v>210015.28597639981</v>
      </c>
      <c r="I12" s="152">
        <f>IF(ISNUMBER(H12/H$8*100),H12/H$8*100,0)</f>
        <v>17.977362783765908</v>
      </c>
      <c r="J12" s="152">
        <f>[1]MercLab!AD49</f>
        <v>10.322849654515132</v>
      </c>
      <c r="K12" s="151">
        <f>[1]MercLab!AE49</f>
        <v>195194.60207835978</v>
      </c>
      <c r="L12" s="152">
        <f>IF(ISNUMBER(K12/K$8*100),K12/K$8*100,0)</f>
        <v>17.582511191760769</v>
      </c>
      <c r="M12" s="152">
        <f>[1]MercLab!AF49</f>
        <v>10.237519300051471</v>
      </c>
      <c r="N12" s="151">
        <f>[1]MercLab!AG49</f>
        <v>14820.683898039342</v>
      </c>
      <c r="O12" s="152">
        <f>IF(ISNUMBER(N12/N$8*100),N12/N$8*100,0)</f>
        <v>25.527647874103959</v>
      </c>
      <c r="P12" s="152">
        <f>[1]MercLab!AH49</f>
        <v>11.389067524115754</v>
      </c>
      <c r="Q12" s="153">
        <f t="shared" si="1"/>
        <v>7.0569548445653609</v>
      </c>
      <c r="R12" s="152">
        <f>[1]MercLab!AI49</f>
        <v>4.1861083383046962</v>
      </c>
      <c r="S12" s="154" t="s">
        <v>73</v>
      </c>
      <c r="T12" s="155">
        <f>[1]MercLab!AC80</f>
        <v>1424.0053522407268</v>
      </c>
      <c r="U12" s="156">
        <f t="shared" ref="U12:U21" si="3">IF(ISNUMBER(T12/T$8*100),T12/T$8*100,0)</f>
        <v>0.12189522636048816</v>
      </c>
      <c r="V12" s="156">
        <f>[1]MercLab!AD80</f>
        <v>6.025838186084207</v>
      </c>
      <c r="W12" s="155">
        <f>[1]MercLab!AE80</f>
        <v>1424.0053522407268</v>
      </c>
      <c r="X12" s="156">
        <f t="shared" ref="X12:X21" si="4">IF(ISNUMBER(W12/W$8*100),W12/W$8*100,0)</f>
        <v>0.12826988951696838</v>
      </c>
      <c r="Y12" s="156">
        <f>[1]MercLab!AF80</f>
        <v>6.025838186084207</v>
      </c>
      <c r="Z12" s="155">
        <f>[1]MercLab!AG80</f>
        <v>0</v>
      </c>
      <c r="AA12" s="156">
        <f t="shared" ref="AA12:AA21" si="5">IF(ISNUMBER(Z12/Z$8*100),Z12/Z$8*100,0)</f>
        <v>0</v>
      </c>
      <c r="AB12" s="156">
        <f>[1]MercLab!AH80</f>
        <v>0</v>
      </c>
      <c r="AC12" s="156">
        <f t="shared" si="2"/>
        <v>0</v>
      </c>
      <c r="AD12" s="156">
        <f>[1]MercLab!AI80</f>
        <v>0</v>
      </c>
      <c r="AE12" s="9"/>
    </row>
    <row r="13" spans="1:31">
      <c r="A13" s="157" t="s">
        <v>52</v>
      </c>
      <c r="B13" s="151">
        <f>[1]MercLab!Y50</f>
        <v>345809.07303934183</v>
      </c>
      <c r="C13" s="152">
        <f>IF(ISNUMBER(B13/B$8*100),B13/B$8*100,0)</f>
        <v>8.12996881960804</v>
      </c>
      <c r="D13" s="152">
        <f>[1]MercLab!Z50</f>
        <v>7.9542483660130552</v>
      </c>
      <c r="E13" s="151">
        <f>[1]MercLab!AA50</f>
        <v>287141.96164311661</v>
      </c>
      <c r="F13" s="152">
        <f>IF(ISNUMBER(E13/E$8*100),E13/E$8*100,0)</f>
        <v>8.3191199472496802</v>
      </c>
      <c r="G13" s="152">
        <f>[1]MercLab!AB50</f>
        <v>8.481362467866326</v>
      </c>
      <c r="H13" s="151">
        <f>[1]MercLab!AC50</f>
        <v>125764.39422476053</v>
      </c>
      <c r="I13" s="152">
        <f>IF(ISNUMBER(H13/H$8*100),H13/H$8*100,0)</f>
        <v>10.765464664858449</v>
      </c>
      <c r="J13" s="152">
        <f>[1]MercLab!AD50</f>
        <v>9.4204379562043936</v>
      </c>
      <c r="K13" s="151">
        <f>[1]MercLab!AE50</f>
        <v>116646.04553267783</v>
      </c>
      <c r="L13" s="152">
        <f>IF(ISNUMBER(K13/K$8*100),K13/K$8*100,0)</f>
        <v>10.507106135187128</v>
      </c>
      <c r="M13" s="152">
        <f>[1]MercLab!AF50</f>
        <v>9.3275316455696178</v>
      </c>
      <c r="N13" s="151">
        <f>[1]MercLab!AG50</f>
        <v>9118.3486920823525</v>
      </c>
      <c r="O13" s="152">
        <f>IF(ISNUMBER(N13/N$8*100),N13/N$8*100,0)</f>
        <v>15.70575259590877</v>
      </c>
      <c r="P13" s="152">
        <f>[1]MercLab!AH50</f>
        <v>10.528301886792454</v>
      </c>
      <c r="Q13" s="153">
        <f t="shared" si="1"/>
        <v>7.250341997263904</v>
      </c>
      <c r="R13" s="152">
        <f>[1]MercLab!AI50</f>
        <v>3.6114874689932432</v>
      </c>
      <c r="S13" s="154" t="s">
        <v>55</v>
      </c>
      <c r="T13" s="155">
        <f>[1]MercLab!AC81</f>
        <v>232796.02705295844</v>
      </c>
      <c r="U13" s="156">
        <f t="shared" si="3"/>
        <v>19.927400110393428</v>
      </c>
      <c r="V13" s="156">
        <f>[1]MercLab!AD81</f>
        <v>7.3479230857764302</v>
      </c>
      <c r="W13" s="155">
        <f>[1]MercLab!AE81</f>
        <v>225089.10497912407</v>
      </c>
      <c r="X13" s="156">
        <f t="shared" si="4"/>
        <v>20.275313278643299</v>
      </c>
      <c r="Y13" s="156">
        <f>[1]MercLab!AF81</f>
        <v>7.2724298069265751</v>
      </c>
      <c r="Z13" s="155">
        <f>[1]MercLab!AG81</f>
        <v>7706.922073834251</v>
      </c>
      <c r="AA13" s="156">
        <f t="shared" si="5"/>
        <v>13.274663588232045</v>
      </c>
      <c r="AB13" s="156">
        <f>[1]MercLab!AH81</f>
        <v>9.2879792692317356</v>
      </c>
      <c r="AC13" s="156">
        <f t="shared" si="2"/>
        <v>3.3105900351473845</v>
      </c>
      <c r="AD13" s="156">
        <f>[1]MercLab!AI81</f>
        <v>3.4114555254059269</v>
      </c>
      <c r="AE13" s="9"/>
    </row>
    <row r="14" spans="1:31">
      <c r="A14" s="157" t="s">
        <v>92</v>
      </c>
      <c r="B14" s="151">
        <f>[1]MercLab!Y51</f>
        <v>1137347.2898248108</v>
      </c>
      <c r="C14" s="152">
        <f>IF(ISNUMBER(B14/B$8*100),B14/B$8*100,0)</f>
        <v>26.739026602374476</v>
      </c>
      <c r="D14" s="152">
        <f>[1]MercLab!Z51</f>
        <v>7.3049748404834762</v>
      </c>
      <c r="E14" s="151">
        <f>[1]MercLab!AA51</f>
        <v>942069.43839418655</v>
      </c>
      <c r="F14" s="152">
        <f>IF(ISNUMBER(E14/E$8*100),E14/E$8*100,0)</f>
        <v>27.293776958938786</v>
      </c>
      <c r="G14" s="152">
        <f>[1]MercLab!AB51</f>
        <v>7.8348483992998714</v>
      </c>
      <c r="H14" s="151">
        <f>[1]MercLab!AC51</f>
        <v>372916.46640415071</v>
      </c>
      <c r="I14" s="152">
        <f>IF(ISNUMBER(H14/H$8*100),H14/H$8*100,0)</f>
        <v>31.921745950153497</v>
      </c>
      <c r="J14" s="152">
        <f>[1]MercLab!AD51</f>
        <v>8.7435146443514498</v>
      </c>
      <c r="K14" s="151">
        <f>[1]MercLab!AE51</f>
        <v>353743.38329853717</v>
      </c>
      <c r="L14" s="152">
        <f>IF(ISNUMBER(K14/K$8*100),K14/K$8*100,0)</f>
        <v>31.86408296967652</v>
      </c>
      <c r="M14" s="152">
        <f>[1]MercLab!AF51</f>
        <v>8.6636162361623459</v>
      </c>
      <c r="N14" s="151">
        <f>[1]MercLab!AG51</f>
        <v>19173.083105611415</v>
      </c>
      <c r="O14" s="152">
        <f>IF(ISNUMBER(N14/N$8*100),N14/N$8*100,0)</f>
        <v>33.024367670761087</v>
      </c>
      <c r="P14" s="152">
        <f>[1]MercLab!AH51</f>
        <v>10.113924050632908</v>
      </c>
      <c r="Q14" s="153">
        <f t="shared" si="1"/>
        <v>5.1413881748070782</v>
      </c>
      <c r="R14" s="152">
        <f>[1]MercLab!AI51</f>
        <v>3.7975421220129681</v>
      </c>
      <c r="S14" s="154" t="s">
        <v>56</v>
      </c>
      <c r="T14" s="155">
        <f>[1]MercLab!AC82</f>
        <v>2489.9494546315022</v>
      </c>
      <c r="U14" s="156">
        <f t="shared" si="3"/>
        <v>0.21314031714901333</v>
      </c>
      <c r="V14" s="156">
        <f>[1]MercLab!AD82</f>
        <v>13.240682743738587</v>
      </c>
      <c r="W14" s="155">
        <f>[1]MercLab!AE82</f>
        <v>2489.9494546315022</v>
      </c>
      <c r="X14" s="156">
        <f t="shared" si="4"/>
        <v>0.22428675632844577</v>
      </c>
      <c r="Y14" s="156">
        <f>[1]MercLab!AF82</f>
        <v>13.240682743738587</v>
      </c>
      <c r="Z14" s="155">
        <f>[1]MercLab!AG82</f>
        <v>0</v>
      </c>
      <c r="AA14" s="156">
        <f t="shared" si="5"/>
        <v>0</v>
      </c>
      <c r="AB14" s="156">
        <f>[1]MercLab!AH82</f>
        <v>0</v>
      </c>
      <c r="AC14" s="156">
        <f t="shared" si="2"/>
        <v>0</v>
      </c>
      <c r="AD14" s="156">
        <f>[1]MercLab!AI82</f>
        <v>0</v>
      </c>
      <c r="AE14" s="9"/>
    </row>
    <row r="15" spans="1:31">
      <c r="A15" s="150" t="s">
        <v>53</v>
      </c>
      <c r="B15" s="151">
        <f>[1]MercLab!Y52</f>
        <v>2221035.6807682537</v>
      </c>
      <c r="C15" s="152">
        <f>IF(ISNUMBER(B15/B$8*100),B15/B$8*100,0)</f>
        <v>52.216532878038521</v>
      </c>
      <c r="D15" s="152">
        <f>[1]MercLab!Z52</f>
        <v>5.2604689259751964</v>
      </c>
      <c r="E15" s="151">
        <f>[1]MercLab!AA52</f>
        <v>1750118.8168605107</v>
      </c>
      <c r="F15" s="152">
        <f>IF(ISNUMBER(E15/E$8*100),E15/E$8*100,0)</f>
        <v>50.704704655800015</v>
      </c>
      <c r="G15" s="152">
        <f>[1]MercLab!AB52</f>
        <v>5.7798316744168083</v>
      </c>
      <c r="H15" s="151">
        <f>[1]MercLab!AC52</f>
        <v>459524.62360719807</v>
      </c>
      <c r="I15" s="152">
        <f>IF(ISNUMBER(H15/H$8*100),H15/H$8*100,0)</f>
        <v>39.335426601225606</v>
      </c>
      <c r="J15" s="152">
        <f>[1]MercLab!AD52</f>
        <v>6.3586660941748931</v>
      </c>
      <c r="K15" s="151">
        <f>[1]MercLab!AE52</f>
        <v>444579.35786641331</v>
      </c>
      <c r="L15" s="152">
        <f>IF(ISNUMBER(K15/K$8*100),K15/K$8*100,0)</f>
        <v>40.046299703380164</v>
      </c>
      <c r="M15" s="152">
        <f>[1]MercLab!AF52</f>
        <v>6.2671823861945875</v>
      </c>
      <c r="N15" s="151">
        <f>[1]MercLab!AG52</f>
        <v>14945.265740783576</v>
      </c>
      <c r="O15" s="152">
        <f>IF(ISNUMBER(N15/N$8*100),N15/N$8*100,0)</f>
        <v>25.74223185922644</v>
      </c>
      <c r="P15" s="152">
        <f>[1]MercLab!AH52</f>
        <v>8.6792452830188669</v>
      </c>
      <c r="Q15" s="153">
        <f t="shared" si="1"/>
        <v>3.252331860579206</v>
      </c>
      <c r="R15" s="152">
        <f>[1]MercLab!AI52</f>
        <v>3.4076101049390219</v>
      </c>
      <c r="S15" s="154" t="s">
        <v>74</v>
      </c>
      <c r="T15" s="155">
        <f>[1]MercLab!AC83</f>
        <v>5178.6913613572378</v>
      </c>
      <c r="U15" s="156">
        <f t="shared" si="3"/>
        <v>0.44329731959956248</v>
      </c>
      <c r="V15" s="156">
        <f>[1]MercLab!AD83</f>
        <v>11.326398327852493</v>
      </c>
      <c r="W15" s="155">
        <f>[1]MercLab!AE83</f>
        <v>4005.670283899341</v>
      </c>
      <c r="X15" s="156">
        <f t="shared" si="4"/>
        <v>0.36081808537353954</v>
      </c>
      <c r="Y15" s="156">
        <f>[1]MercLab!AF83</f>
        <v>11.400162017022179</v>
      </c>
      <c r="Z15" s="155">
        <f>[1]MercLab!AG83</f>
        <v>1173.0210774578975</v>
      </c>
      <c r="AA15" s="156">
        <f t="shared" si="5"/>
        <v>2.02045123020326</v>
      </c>
      <c r="AB15" s="156">
        <f>[1]MercLab!AH83</f>
        <v>11.074507698250061</v>
      </c>
      <c r="AC15" s="156">
        <f t="shared" si="2"/>
        <v>22.650916913312066</v>
      </c>
      <c r="AD15" s="156">
        <f>[1]MercLab!AI83</f>
        <v>3.4816607156163886</v>
      </c>
      <c r="AE15" s="9"/>
    </row>
    <row r="16" spans="1:31">
      <c r="A16" s="54"/>
      <c r="B16" s="183"/>
      <c r="C16" s="152"/>
      <c r="D16" s="152"/>
      <c r="E16" s="183"/>
      <c r="F16" s="152"/>
      <c r="G16" s="152"/>
      <c r="H16" s="183"/>
      <c r="I16" s="152"/>
      <c r="J16" s="152"/>
      <c r="K16" s="183"/>
      <c r="L16" s="152"/>
      <c r="M16" s="152"/>
      <c r="N16" s="183"/>
      <c r="O16" s="152"/>
      <c r="P16" s="152"/>
      <c r="Q16" s="152"/>
      <c r="R16" s="152"/>
      <c r="S16" s="154" t="s">
        <v>81</v>
      </c>
      <c r="T16" s="155">
        <f>[1]MercLab!AC84</f>
        <v>420351.04550966417</v>
      </c>
      <c r="U16" s="156">
        <f t="shared" si="3"/>
        <v>35.982158186865085</v>
      </c>
      <c r="V16" s="156">
        <f>[1]MercLab!AD84</f>
        <v>7.7383874262989103</v>
      </c>
      <c r="W16" s="155">
        <f>[1]MercLab!AE84</f>
        <v>403335.99382109096</v>
      </c>
      <c r="X16" s="156">
        <f t="shared" si="4"/>
        <v>36.331228168657944</v>
      </c>
      <c r="Y16" s="156">
        <f>[1]MercLab!AF84</f>
        <v>7.6364786835339729</v>
      </c>
      <c r="Z16" s="155">
        <f>[1]MercLab!AG84</f>
        <v>17015.051688571511</v>
      </c>
      <c r="AA16" s="156">
        <f t="shared" si="5"/>
        <v>29.307301272581164</v>
      </c>
      <c r="AB16" s="156">
        <f>[1]MercLab!AH84</f>
        <v>9.9700617606037127</v>
      </c>
      <c r="AC16" s="156">
        <f t="shared" si="2"/>
        <v>4.0478195237842751</v>
      </c>
      <c r="AD16" s="156">
        <f>[1]MercLab!AI84</f>
        <v>3.3817523027618677</v>
      </c>
      <c r="AE16" s="9"/>
    </row>
    <row r="17" spans="1:31">
      <c r="A17" s="142" t="s">
        <v>70</v>
      </c>
      <c r="B17" s="176"/>
      <c r="C17" s="144"/>
      <c r="D17" s="144"/>
      <c r="E17" s="176"/>
      <c r="F17" s="144"/>
      <c r="G17" s="144"/>
      <c r="H17" s="176"/>
      <c r="I17" s="144"/>
      <c r="J17" s="144"/>
      <c r="K17" s="176"/>
      <c r="L17" s="144"/>
      <c r="M17" s="144"/>
      <c r="N17" s="176"/>
      <c r="O17" s="144"/>
      <c r="P17" s="144"/>
      <c r="Q17" s="144"/>
      <c r="R17" s="144"/>
      <c r="S17" s="154" t="s">
        <v>58</v>
      </c>
      <c r="T17" s="155">
        <f>[1]MercLab!AC85</f>
        <v>11861.594301430569</v>
      </c>
      <c r="U17" s="156">
        <f t="shared" si="3"/>
        <v>1.0153555392850322</v>
      </c>
      <c r="V17" s="156">
        <f>[1]MercLab!AD85</f>
        <v>12.313382053045423</v>
      </c>
      <c r="W17" s="155">
        <f>[1]MercLab!AE85</f>
        <v>11277.842132720523</v>
      </c>
      <c r="X17" s="156">
        <f t="shared" si="4"/>
        <v>1.015872280309607</v>
      </c>
      <c r="Y17" s="156">
        <f>[1]MercLab!AF85</f>
        <v>12.301574142981234</v>
      </c>
      <c r="Z17" s="155">
        <f>[1]MercLab!AG85</f>
        <v>583.7521687100425</v>
      </c>
      <c r="AA17" s="156">
        <f t="shared" si="5"/>
        <v>1.0054745051640894</v>
      </c>
      <c r="AB17" s="156">
        <f>[1]MercLab!AH85</f>
        <v>12.536658003175454</v>
      </c>
      <c r="AC17" s="156">
        <f t="shared" si="2"/>
        <v>4.92136346831251</v>
      </c>
      <c r="AD17" s="156">
        <f>[1]MercLab!AI85</f>
        <v>2.1483169731247851</v>
      </c>
      <c r="AE17" s="9"/>
    </row>
    <row r="18" spans="1:31">
      <c r="A18" s="150" t="s">
        <v>37</v>
      </c>
      <c r="B18" s="151">
        <f>[1]MercLab!Y54</f>
        <v>909285.46467808948</v>
      </c>
      <c r="C18" s="152">
        <f>IF(ISNUMBER(B18/B$8*100),B18/B$8*100,0)</f>
        <v>21.377294733717566</v>
      </c>
      <c r="D18" s="152">
        <f>[1]MercLab!Z54</f>
        <v>0</v>
      </c>
      <c r="E18" s="151">
        <f>[1]MercLab!AA54</f>
        <v>417424.83772657922</v>
      </c>
      <c r="F18" s="152">
        <f>IF(ISNUMBER(E18/E$8*100),E18/E$8*100,0)</f>
        <v>12.093694958888262</v>
      </c>
      <c r="G18" s="152">
        <f>[1]MercLab!AB54</f>
        <v>0</v>
      </c>
      <c r="H18" s="151">
        <f>[1]MercLab!AC54</f>
        <v>111361.65179755902</v>
      </c>
      <c r="I18" s="152">
        <f>IF(ISNUMBER(H18/H$8*100),H18/H$8*100,0)</f>
        <v>9.5325861889362962</v>
      </c>
      <c r="J18" s="152">
        <f>[1]MercLab!AD54</f>
        <v>0</v>
      </c>
      <c r="K18" s="151">
        <f>[1]MercLab!AE54</f>
        <v>111121.98825873889</v>
      </c>
      <c r="L18" s="152">
        <f>IF(ISNUMBER(K18/K$8*100),K18/K$8*100,0)</f>
        <v>10.009516561455124</v>
      </c>
      <c r="M18" s="152">
        <f>[1]MercLab!AF54</f>
        <v>0</v>
      </c>
      <c r="N18" s="151">
        <f>[1]MercLab!AG54</f>
        <v>239.66353882014249</v>
      </c>
      <c r="O18" s="152">
        <f>IF(ISNUMBER(N18/N$8*100),N18/N$8*100,0)</f>
        <v>0.41280459588451324</v>
      </c>
      <c r="P18" s="152">
        <f>[1]MercLab!AH54</f>
        <v>0</v>
      </c>
      <c r="Q18" s="153">
        <f t="shared" ref="Q18:Q22" si="6">IF(ISNUMBER(N18/H18*100),N18/H18*100,0)</f>
        <v>0.21521191087917729</v>
      </c>
      <c r="R18" s="152">
        <f>[1]MercLab!AI54</f>
        <v>0.57736720554272514</v>
      </c>
      <c r="S18" s="154" t="s">
        <v>57</v>
      </c>
      <c r="T18" s="155">
        <f>[1]MercLab!AC86</f>
        <v>34661.798321197653</v>
      </c>
      <c r="U18" s="156">
        <f t="shared" si="3"/>
        <v>2.9670588988837769</v>
      </c>
      <c r="V18" s="156">
        <f>[1]MercLab!AD86</f>
        <v>12.983553859627232</v>
      </c>
      <c r="W18" s="155">
        <f>[1]MercLab!AE86</f>
        <v>32411.634178081942</v>
      </c>
      <c r="X18" s="156">
        <f t="shared" si="4"/>
        <v>2.9195372956604984</v>
      </c>
      <c r="Y18" s="156">
        <f>[1]MercLab!AF86</f>
        <v>12.948383766092253</v>
      </c>
      <c r="Z18" s="155">
        <f>[1]MercLab!AG86</f>
        <v>2250.1641431157136</v>
      </c>
      <c r="AA18" s="156">
        <f t="shared" si="5"/>
        <v>3.875758925807185</v>
      </c>
      <c r="AB18" s="156">
        <f>[1]MercLab!AH86</f>
        <v>13.48373481413852</v>
      </c>
      <c r="AC18" s="156">
        <f t="shared" si="2"/>
        <v>6.4917697641198577</v>
      </c>
      <c r="AD18" s="156">
        <f>[1]MercLab!AI86</f>
        <v>3.2612495211295722</v>
      </c>
    </row>
    <row r="19" spans="1:31">
      <c r="A19" s="150" t="s">
        <v>38</v>
      </c>
      <c r="B19" s="151">
        <f>[1]MercLab!Y55</f>
        <v>2050086.1600365662</v>
      </c>
      <c r="C19" s="152">
        <f>IF(ISNUMBER(B19/B$8*100),B19/B$8*100,0)</f>
        <v>48.197510875346765</v>
      </c>
      <c r="D19" s="152">
        <f>[1]MercLab!Z55</f>
        <v>4.0299406214643154</v>
      </c>
      <c r="E19" s="151">
        <f>[1]MercLab!AA55</f>
        <v>1740026.9349700613</v>
      </c>
      <c r="F19" s="152">
        <f>IF(ISNUMBER(E19/E$8*100),E19/E$8*100,0)</f>
        <v>50.412321141179916</v>
      </c>
      <c r="G19" s="152">
        <f>[1]MercLab!AB55</f>
        <v>4.5271914756167373</v>
      </c>
      <c r="H19" s="151">
        <f>[1]MercLab!AC55</f>
        <v>527776.75721831038</v>
      </c>
      <c r="I19" s="152">
        <f>IF(ISNUMBER(H19/H$8*100),H19/H$8*100,0)</f>
        <v>45.177826886464416</v>
      </c>
      <c r="J19" s="152">
        <f>[1]MercLab!AD55</f>
        <v>4.6757767485134174</v>
      </c>
      <c r="K19" s="151">
        <f>[1]MercLab!AE55</f>
        <v>513217.99226109567</v>
      </c>
      <c r="L19" s="152">
        <f>IF(ISNUMBER(K19/K$8*100),K19/K$8*100,0)</f>
        <v>46.229050376716913</v>
      </c>
      <c r="M19" s="152">
        <f>[1]MercLab!AF55</f>
        <v>4.6534196023381043</v>
      </c>
      <c r="N19" s="151">
        <f>[1]MercLab!AG55</f>
        <v>14558.764957213989</v>
      </c>
      <c r="O19" s="152">
        <f>IF(ISNUMBER(N19/N$8*100),N19/N$8*100,0)</f>
        <v>25.076509820087949</v>
      </c>
      <c r="P19" s="152">
        <f>[1]MercLab!AH55</f>
        <v>5.4638992098970922</v>
      </c>
      <c r="Q19" s="153">
        <f t="shared" si="6"/>
        <v>2.7585081681025749</v>
      </c>
      <c r="R19" s="152">
        <f>[1]MercLab!AI55</f>
        <v>3.1106018666875528</v>
      </c>
      <c r="S19" s="154" t="s">
        <v>59</v>
      </c>
      <c r="T19" s="155">
        <f>[1]MercLab!AC87</f>
        <v>311949.31723129307</v>
      </c>
      <c r="U19" s="156">
        <f t="shared" si="3"/>
        <v>26.702942216526221</v>
      </c>
      <c r="V19" s="156">
        <f>[1]MercLab!AD87</f>
        <v>9.6699104261698192</v>
      </c>
      <c r="W19" s="155">
        <f>[1]MercLab!AE87</f>
        <v>300725.22044378467</v>
      </c>
      <c r="X19" s="156">
        <f t="shared" si="4"/>
        <v>27.088374872041438</v>
      </c>
      <c r="Y19" s="156">
        <f>[1]MercLab!AF87</f>
        <v>9.6449987292885453</v>
      </c>
      <c r="Z19" s="155">
        <f>[1]MercLab!AG87</f>
        <v>11224.096787507382</v>
      </c>
      <c r="AA19" s="156">
        <f t="shared" si="5"/>
        <v>19.332764430274022</v>
      </c>
      <c r="AB19" s="156">
        <f>[1]MercLab!AH87</f>
        <v>10.300572653071201</v>
      </c>
      <c r="AC19" s="156">
        <f t="shared" si="2"/>
        <v>3.5980514037109876</v>
      </c>
      <c r="AD19" s="156">
        <f>[1]MercLab!AI87</f>
        <v>3.9397468018529316</v>
      </c>
    </row>
    <row r="20" spans="1:31">
      <c r="A20" s="150" t="s">
        <v>39</v>
      </c>
      <c r="B20" s="151">
        <f>[1]MercLab!Y56</f>
        <v>1051932.5257725636</v>
      </c>
      <c r="C20" s="152">
        <f>IF(ISNUMBER(B20/B$8*100),B20/B$8*100,0)</f>
        <v>24.730926113929673</v>
      </c>
      <c r="D20" s="152">
        <f>[1]MercLab!Z56</f>
        <v>9.6718808560645968</v>
      </c>
      <c r="E20" s="151">
        <f>[1]MercLab!AA56</f>
        <v>1051932.5257725636</v>
      </c>
      <c r="F20" s="152">
        <f>IF(ISNUMBER(E20/E$8*100),E20/E$8*100,0)</f>
        <v>30.476746791860108</v>
      </c>
      <c r="G20" s="152">
        <f>[1]MercLab!AB56</f>
        <v>9.6718808560645968</v>
      </c>
      <c r="H20" s="151">
        <f>[1]MercLab!AC56</f>
        <v>384937.21913995087</v>
      </c>
      <c r="I20" s="152">
        <f>IF(ISNUMBER(H20/H$8*100),H20/H$8*100,0)</f>
        <v>32.95072549257457</v>
      </c>
      <c r="J20" s="152">
        <f>[1]MercLab!AD56</f>
        <v>10.506986675637309</v>
      </c>
      <c r="K20" s="151">
        <f>[1]MercLab!AE56</f>
        <v>350048.71109634772</v>
      </c>
      <c r="L20" s="152">
        <f>IF(ISNUMBER(K20/K$8*100),K20/K$8*100,0)</f>
        <v>31.531278605963607</v>
      </c>
      <c r="M20" s="152">
        <f>[1]MercLab!AF56</f>
        <v>10.458216091860672</v>
      </c>
      <c r="N20" s="151">
        <f>[1]MercLab!AG56</f>
        <v>34888.508043600625</v>
      </c>
      <c r="O20" s="152">
        <f>IF(ISNUMBER(N20/N$8*100),N20/N$8*100,0)</f>
        <v>60.093147814029194</v>
      </c>
      <c r="P20" s="152">
        <f>[1]MercLab!AH56</f>
        <v>10.996319150648599</v>
      </c>
      <c r="Q20" s="153">
        <f t="shared" si="6"/>
        <v>9.0634280887544616</v>
      </c>
      <c r="R20" s="152">
        <f>[1]MercLab!AI56</f>
        <v>3.978389365105357</v>
      </c>
      <c r="S20" s="154" t="s">
        <v>60</v>
      </c>
      <c r="T20" s="155">
        <f>[1]MercLab!AC88</f>
        <v>2001.953525025895</v>
      </c>
      <c r="U20" s="156">
        <f t="shared" si="3"/>
        <v>0.171367739392426</v>
      </c>
      <c r="V20" s="156">
        <f>[1]MercLab!AD88</f>
        <v>13.901179205408779</v>
      </c>
      <c r="W20" s="155">
        <f>[1]MercLab!AE88</f>
        <v>2001.953525025895</v>
      </c>
      <c r="X20" s="156">
        <f t="shared" si="4"/>
        <v>0.18032962942808292</v>
      </c>
      <c r="Y20" s="156">
        <f>[1]MercLab!AF88</f>
        <v>13.901179205408779</v>
      </c>
      <c r="Z20" s="155">
        <f>[1]MercLab!AG88</f>
        <v>0</v>
      </c>
      <c r="AA20" s="156">
        <f t="shared" si="5"/>
        <v>0</v>
      </c>
      <c r="AB20" s="156">
        <f>[1]MercLab!AH88</f>
        <v>0</v>
      </c>
      <c r="AC20" s="156">
        <f t="shared" si="2"/>
        <v>0</v>
      </c>
      <c r="AD20" s="156">
        <f>[1]MercLab!AI88</f>
        <v>0</v>
      </c>
    </row>
    <row r="21" spans="1:31">
      <c r="A21" s="150" t="s">
        <v>40</v>
      </c>
      <c r="B21" s="151">
        <f>[1]MercLab!Y57</f>
        <v>238716.69603415809</v>
      </c>
      <c r="C21" s="152">
        <f>IF(ISNUMBER(B21/B$8*100),B21/B$8*100,0)</f>
        <v>5.6122278065756825</v>
      </c>
      <c r="D21" s="152">
        <f>[1]MercLab!Z57</f>
        <v>14.724071501985769</v>
      </c>
      <c r="E21" s="151">
        <f>[1]MercLab!AA57</f>
        <v>238716.69603415809</v>
      </c>
      <c r="F21" s="152">
        <f>IF(ISNUMBER(E21/E$8*100),E21/E$8*100,0)</f>
        <v>6.9161358944380176</v>
      </c>
      <c r="G21" s="152">
        <f>[1]MercLab!AB57</f>
        <v>14.724071501985769</v>
      </c>
      <c r="H21" s="151">
        <f>[1]MercLab!AC57</f>
        <v>142869.08476624364</v>
      </c>
      <c r="I21" s="152">
        <f>IF(ISNUMBER(H21/H$8*100),H21/H$8*100,0)</f>
        <v>12.229630598012694</v>
      </c>
      <c r="J21" s="152">
        <f>[1]MercLab!AD57</f>
        <v>15.210574511208337</v>
      </c>
      <c r="K21" s="151">
        <f>[1]MercLab!AE57</f>
        <v>134498.6398693615</v>
      </c>
      <c r="L21" s="152">
        <f>IF(ISNUMBER(K21/K$8*100),K21/K$8*100,0)</f>
        <v>12.115211258917419</v>
      </c>
      <c r="M21" s="152">
        <f>[1]MercLab!AF57</f>
        <v>15.244127097134047</v>
      </c>
      <c r="N21" s="151">
        <f>[1]MercLab!AG57</f>
        <v>8370.444896881927</v>
      </c>
      <c r="O21" s="152">
        <f>IF(ISNUMBER(N21/N$8*100),N21/N$8*100,0)</f>
        <v>14.417537769998598</v>
      </c>
      <c r="P21" s="152">
        <f>[1]MercLab!AH57</f>
        <v>14.6714422157686</v>
      </c>
      <c r="Q21" s="153">
        <f t="shared" si="6"/>
        <v>5.8588216692066695</v>
      </c>
      <c r="R21" s="152">
        <f>[1]MercLab!AI57</f>
        <v>4.0116347259659744</v>
      </c>
      <c r="S21" s="154" t="s">
        <v>94</v>
      </c>
      <c r="T21" s="155">
        <f>[1]MercLab!AC89</f>
        <v>16454.779228237156</v>
      </c>
      <c r="U21" s="156">
        <f t="shared" si="3"/>
        <v>1.4085333566911726</v>
      </c>
      <c r="V21" s="156">
        <f>[1]MercLab!AD89</f>
        <v>10.387763675091575</v>
      </c>
      <c r="W21" s="155">
        <f>[1]MercLab!AE89</f>
        <v>0</v>
      </c>
      <c r="X21" s="156">
        <f t="shared" si="4"/>
        <v>0</v>
      </c>
      <c r="Y21" s="156">
        <f>[1]MercLab!AF89</f>
        <v>0</v>
      </c>
      <c r="Z21" s="155">
        <f>[1]MercLab!AG89</f>
        <v>16454.779228237156</v>
      </c>
      <c r="AA21" s="156">
        <f t="shared" si="5"/>
        <v>28.342269012304332</v>
      </c>
      <c r="AB21" s="156">
        <f>[1]MercLab!AH89</f>
        <v>10.387763675091575</v>
      </c>
      <c r="AC21" s="156">
        <f t="shared" si="2"/>
        <v>100</v>
      </c>
      <c r="AD21" s="156">
        <f>[1]MercLab!AI89</f>
        <v>4.3759858111219403</v>
      </c>
    </row>
    <row r="22" spans="1:31">
      <c r="A22" s="150" t="s">
        <v>46</v>
      </c>
      <c r="B22" s="151">
        <f>[1]MercLab!Y58</f>
        <v>3489.5999814909969</v>
      </c>
      <c r="C22" s="152">
        <f>IF(ISNUMBER(B22/B$8*100),B22/B$8*100,0)</f>
        <v>8.2040470462725473E-2</v>
      </c>
      <c r="D22" s="152">
        <f>[1]MercLab!Z58</f>
        <v>0</v>
      </c>
      <c r="E22" s="151">
        <f>[1]MercLab!AA58</f>
        <v>3489.5999814909969</v>
      </c>
      <c r="F22" s="152">
        <f>IF(ISNUMBER(E22/E$8*100),E22/E$8*100,0)</f>
        <v>0.10110121365690609</v>
      </c>
      <c r="G22" s="152">
        <f>[1]MercLab!AB58</f>
        <v>0</v>
      </c>
      <c r="H22" s="151">
        <f>[1]MercLab!AC58</f>
        <v>1276.0572904476951</v>
      </c>
      <c r="I22" s="152">
        <f>IF(ISNUMBER(H22/H$8*100),H22/H$8*100,0)</f>
        <v>0.10923083401569839</v>
      </c>
      <c r="J22" s="152">
        <f>[1]MercLab!AD58</f>
        <v>0</v>
      </c>
      <c r="K22" s="151">
        <f>[1]MercLab!AE58</f>
        <v>1276.0572904476951</v>
      </c>
      <c r="L22" s="152">
        <f>IF(ISNUMBER(K22/K$8*100),K22/K$8*100,0)</f>
        <v>0.11494319695181732</v>
      </c>
      <c r="M22" s="152">
        <f>[1]MercLab!AF58</f>
        <v>0</v>
      </c>
      <c r="N22" s="151">
        <f>[1]MercLab!AG58</f>
        <v>0</v>
      </c>
      <c r="O22" s="152">
        <f>IF(ISNUMBER(N22/N$8*100),N22/N$8*100,0)</f>
        <v>0</v>
      </c>
      <c r="P22" s="152">
        <f>[1]MercLab!AH58</f>
        <v>0</v>
      </c>
      <c r="Q22" s="153">
        <f t="shared" si="6"/>
        <v>0</v>
      </c>
      <c r="R22" s="152">
        <f>[1]MercLab!AI58</f>
        <v>0</v>
      </c>
      <c r="S22" s="154"/>
      <c r="T22" s="148"/>
      <c r="U22" s="149"/>
      <c r="V22" s="149"/>
      <c r="W22" s="148"/>
      <c r="X22" s="149"/>
      <c r="Y22" s="149"/>
      <c r="Z22" s="148"/>
      <c r="AA22" s="149"/>
      <c r="AB22" s="149"/>
      <c r="AC22" s="149"/>
      <c r="AD22" s="149"/>
    </row>
    <row r="23" spans="1:31">
      <c r="A23" s="150"/>
      <c r="B23" s="158"/>
      <c r="C23" s="152"/>
      <c r="D23" s="152"/>
      <c r="E23" s="158"/>
      <c r="F23" s="152"/>
      <c r="G23" s="152"/>
      <c r="H23" s="158"/>
      <c r="I23" s="152"/>
      <c r="J23" s="152"/>
      <c r="K23" s="158"/>
      <c r="L23" s="152"/>
      <c r="M23" s="152"/>
      <c r="N23" s="158"/>
      <c r="O23" s="152"/>
      <c r="P23" s="152"/>
      <c r="Q23" s="152"/>
      <c r="R23" s="152"/>
      <c r="S23" s="49" t="s">
        <v>15</v>
      </c>
      <c r="T23" s="176"/>
      <c r="U23" s="146"/>
      <c r="V23" s="146"/>
      <c r="W23" s="176"/>
      <c r="X23" s="146"/>
      <c r="Y23" s="146"/>
      <c r="Z23" s="176"/>
      <c r="AA23" s="146"/>
      <c r="AB23" s="146"/>
      <c r="AC23" s="146"/>
      <c r="AD23" s="146"/>
    </row>
    <row r="24" spans="1:31">
      <c r="A24" s="142" t="s">
        <v>16</v>
      </c>
      <c r="B24" s="176"/>
      <c r="C24" s="144"/>
      <c r="D24" s="144"/>
      <c r="E24" s="176"/>
      <c r="F24" s="144"/>
      <c r="G24" s="144"/>
      <c r="H24" s="176"/>
      <c r="I24" s="144"/>
      <c r="J24" s="144"/>
      <c r="K24" s="176"/>
      <c r="L24" s="144"/>
      <c r="M24" s="144"/>
      <c r="N24" s="176"/>
      <c r="O24" s="144"/>
      <c r="P24" s="144"/>
      <c r="Q24" s="144"/>
      <c r="R24" s="144"/>
      <c r="S24" s="154" t="s">
        <v>75</v>
      </c>
      <c r="T24" s="159">
        <f>[1]MercLab!AC91</f>
        <v>147393.48166555871</v>
      </c>
      <c r="U24" s="156">
        <f t="shared" ref="U24:U35" si="7">IF(ISNUMBER(T24/T$8*100),T24/T$8*100,0)</f>
        <v>12.616920142478866</v>
      </c>
      <c r="V24" s="156">
        <f>[1]MercLab!AD91</f>
        <v>13.295295680559118</v>
      </c>
      <c r="W24" s="159">
        <f>[1]MercLab!AE91</f>
        <v>142227.68843283318</v>
      </c>
      <c r="X24" s="156">
        <f t="shared" ref="X24:X35" si="8">IF(ISNUMBER(W24/W$8*100),W24/W$8*100,0)</f>
        <v>12.811419460486171</v>
      </c>
      <c r="Y24" s="156">
        <f>[1]MercLab!AF91</f>
        <v>13.303483816232029</v>
      </c>
      <c r="Z24" s="159">
        <f>[1]MercLab!AG91</f>
        <v>5165.7932327255267</v>
      </c>
      <c r="AA24" s="156">
        <f t="shared" ref="AA24:AA35" si="9">IF(ISNUMBER(Z24/Z$8*100),Z24/Z$8*100,0)</f>
        <v>8.8977372125784182</v>
      </c>
      <c r="AB24" s="156">
        <f>[1]MercLab!AH91</f>
        <v>13.070614830610685</v>
      </c>
      <c r="AC24" s="156">
        <f t="shared" si="2"/>
        <v>3.5047636939921833</v>
      </c>
      <c r="AD24" s="156">
        <f>[1]MercLab!AI91</f>
        <v>4.2373749463585098</v>
      </c>
    </row>
    <row r="25" spans="1:31" ht="12" customHeight="1">
      <c r="A25" s="150" t="s">
        <v>41</v>
      </c>
      <c r="B25" s="151">
        <f>[1]MercLab!Y60</f>
        <v>192680.25444423611</v>
      </c>
      <c r="C25" s="152">
        <f t="shared" ref="C25:C33" si="10">IF(ISNUMBER(B25/B$8*100),B25/B$8*100,0)</f>
        <v>4.5299113959556756</v>
      </c>
      <c r="D25" s="152">
        <f>[1]MercLab!Z60</f>
        <v>3.6040927370935467</v>
      </c>
      <c r="E25" s="151">
        <f>[1]MercLab!AA60</f>
        <v>192680.25444423611</v>
      </c>
      <c r="F25" s="152">
        <f t="shared" ref="F25:F33" si="11">IF(ISNUMBER(E25/E$8*100),E25/E$8*100,0)</f>
        <v>5.5823612091235919</v>
      </c>
      <c r="G25" s="152">
        <f>[1]MercLab!AB60</f>
        <v>3.6040927370935467</v>
      </c>
      <c r="H25" s="151">
        <f>[1]MercLab!AC60</f>
        <v>5182.9296060305569</v>
      </c>
      <c r="I25" s="152">
        <f t="shared" ref="I25:I33" si="12">IF(ISNUMBER(H25/H$8*100),H25/H$8*100,0)</f>
        <v>0.44366011443949233</v>
      </c>
      <c r="J25" s="152">
        <f>[1]MercLab!AD60</f>
        <v>3.8819564057626095</v>
      </c>
      <c r="K25" s="151">
        <f>[1]MercLab!AE60</f>
        <v>5182.9296060305569</v>
      </c>
      <c r="L25" s="152">
        <f t="shared" ref="L25:L33" si="13">IF(ISNUMBER(K25/K$8*100),K25/K$8*100,0)</f>
        <v>0.4668618744260013</v>
      </c>
      <c r="M25" s="152">
        <f>[1]MercLab!AF60</f>
        <v>3.8819564057626095</v>
      </c>
      <c r="N25" s="151">
        <f>[1]MercLab!AG60</f>
        <v>0</v>
      </c>
      <c r="O25" s="152">
        <f t="shared" ref="O25:O33" si="14">IF(ISNUMBER(N25/N$8*100),N25/N$8*100,0)</f>
        <v>0</v>
      </c>
      <c r="P25" s="152">
        <f>[1]MercLab!AH60</f>
        <v>0</v>
      </c>
      <c r="Q25" s="153">
        <f t="shared" ref="Q25:Q33" si="15">IF(ISNUMBER(N25/H25*100),N25/H25*100,0)</f>
        <v>0</v>
      </c>
      <c r="R25" s="152">
        <f>[1]MercLab!AI60</f>
        <v>0</v>
      </c>
      <c r="S25" s="154" t="s">
        <v>61</v>
      </c>
      <c r="T25" s="159">
        <f>[1]MercLab!AC92</f>
        <v>44765.258219615745</v>
      </c>
      <c r="U25" s="156">
        <f t="shared" si="7"/>
        <v>3.8319176786656617</v>
      </c>
      <c r="V25" s="156">
        <f>[1]MercLab!AD92</f>
        <v>12.324582178483402</v>
      </c>
      <c r="W25" s="159">
        <f>[1]MercLab!AE92</f>
        <v>43943.231390165529</v>
      </c>
      <c r="X25" s="156">
        <f t="shared" si="8"/>
        <v>3.9582670293799906</v>
      </c>
      <c r="Y25" s="156">
        <f>[1]MercLab!AF92</f>
        <v>12.2826424710977</v>
      </c>
      <c r="Z25" s="159">
        <f>[1]MercLab!AG92</f>
        <v>822.02682945022502</v>
      </c>
      <c r="AA25" s="156">
        <f t="shared" si="9"/>
        <v>1.4158868504069186</v>
      </c>
      <c r="AB25" s="156">
        <f>[1]MercLab!AH92</f>
        <v>14.49577605611459</v>
      </c>
      <c r="AC25" s="156">
        <f t="shared" si="2"/>
        <v>1.8363053451348574</v>
      </c>
      <c r="AD25" s="156">
        <f>[1]MercLab!AI92</f>
        <v>9.6977789573362791</v>
      </c>
    </row>
    <row r="26" spans="1:31">
      <c r="A26" s="150" t="s">
        <v>42</v>
      </c>
      <c r="B26" s="151">
        <f>[1]MercLab!Y61</f>
        <v>329384.75791975681</v>
      </c>
      <c r="C26" s="152">
        <f t="shared" si="10"/>
        <v>7.7438332892934501</v>
      </c>
      <c r="D26" s="152">
        <f>[1]MercLab!Z61</f>
        <v>5.6937219038361402</v>
      </c>
      <c r="E26" s="151">
        <f>[1]MercLab!AA61</f>
        <v>329384.75791975681</v>
      </c>
      <c r="F26" s="152">
        <f t="shared" si="11"/>
        <v>9.5429845719866915</v>
      </c>
      <c r="G26" s="152">
        <f>[1]MercLab!AB61</f>
        <v>5.6937219038361402</v>
      </c>
      <c r="H26" s="151">
        <f>[1]MercLab!AC61</f>
        <v>19377.811154612111</v>
      </c>
      <c r="I26" s="152">
        <f t="shared" si="12"/>
        <v>1.6587456454046605</v>
      </c>
      <c r="J26" s="152">
        <f>[1]MercLab!AD61</f>
        <v>5.5279179412330146</v>
      </c>
      <c r="K26" s="151">
        <f>[1]MercLab!AE61</f>
        <v>19377.811154612111</v>
      </c>
      <c r="L26" s="152">
        <f t="shared" si="13"/>
        <v>1.7454918213415438</v>
      </c>
      <c r="M26" s="152">
        <f>[1]MercLab!AF61</f>
        <v>5.5279179412330146</v>
      </c>
      <c r="N26" s="151">
        <f>[1]MercLab!AG61</f>
        <v>0</v>
      </c>
      <c r="O26" s="152">
        <f t="shared" si="14"/>
        <v>0</v>
      </c>
      <c r="P26" s="152">
        <f>[1]MercLab!AH61</f>
        <v>0</v>
      </c>
      <c r="Q26" s="153">
        <f t="shared" si="15"/>
        <v>0</v>
      </c>
      <c r="R26" s="152">
        <f>[1]MercLab!AI61</f>
        <v>0</v>
      </c>
      <c r="S26" s="154" t="s">
        <v>91</v>
      </c>
      <c r="T26" s="159">
        <f>[1]MercLab!AC93</f>
        <v>54125.404866909397</v>
      </c>
      <c r="U26" s="156">
        <f t="shared" si="7"/>
        <v>4.633148651950898</v>
      </c>
      <c r="V26" s="156">
        <f>[1]MercLab!AD93</f>
        <v>12.254402175572991</v>
      </c>
      <c r="W26" s="159">
        <f>[1]MercLab!AE93</f>
        <v>48470.285956767519</v>
      </c>
      <c r="X26" s="156">
        <f t="shared" si="8"/>
        <v>4.3660497586945919</v>
      </c>
      <c r="Y26" s="156">
        <f>[1]MercLab!AF93</f>
        <v>12.285085775901766</v>
      </c>
      <c r="Z26" s="159">
        <f>[1]MercLab!AG93</f>
        <v>5655.1189101419559</v>
      </c>
      <c r="AA26" s="156">
        <f t="shared" si="9"/>
        <v>9.7405683312217697</v>
      </c>
      <c r="AB26" s="156">
        <f>[1]MercLab!AH93</f>
        <v>11.992345096549933</v>
      </c>
      <c r="AC26" s="156">
        <f t="shared" si="2"/>
        <v>10.448178492239457</v>
      </c>
      <c r="AD26" s="156">
        <f>[1]MercLab!AI93</f>
        <v>3.0674752689627192</v>
      </c>
    </row>
    <row r="27" spans="1:31">
      <c r="A27" s="150" t="s">
        <v>43</v>
      </c>
      <c r="B27" s="151">
        <f>[1]MercLab!Y62</f>
        <v>413099.00038781238</v>
      </c>
      <c r="C27" s="152">
        <f t="shared" si="10"/>
        <v>9.7119545275264603</v>
      </c>
      <c r="D27" s="152">
        <f>[1]MercLab!Z62</f>
        <v>7.9317931730143503</v>
      </c>
      <c r="E27" s="151">
        <f>[1]MercLab!AA62</f>
        <v>413099.00038781238</v>
      </c>
      <c r="F27" s="152">
        <f t="shared" si="11"/>
        <v>11.968366151187839</v>
      </c>
      <c r="G27" s="152">
        <f>[1]MercLab!AB62</f>
        <v>7.9317931730143503</v>
      </c>
      <c r="H27" s="151">
        <f>[1]MercLab!AC62</f>
        <v>65218.621235263279</v>
      </c>
      <c r="I27" s="152">
        <f t="shared" si="12"/>
        <v>5.5827308414831318</v>
      </c>
      <c r="J27" s="152">
        <f>[1]MercLab!AD62</f>
        <v>7.5535202119337477</v>
      </c>
      <c r="K27" s="151">
        <f>[1]MercLab!AE62</f>
        <v>58991.05112169643</v>
      </c>
      <c r="L27" s="152">
        <f t="shared" si="13"/>
        <v>5.3137269448904974</v>
      </c>
      <c r="M27" s="152">
        <f>[1]MercLab!AF62</f>
        <v>7.418736239381694</v>
      </c>
      <c r="N27" s="151">
        <f>[1]MercLab!AG62</f>
        <v>6227.5701135668814</v>
      </c>
      <c r="O27" s="152">
        <f t="shared" si="14"/>
        <v>10.726577671052016</v>
      </c>
      <c r="P27" s="152">
        <f>[1]MercLab!AH62</f>
        <v>8.7780903712095082</v>
      </c>
      <c r="Q27" s="153">
        <f t="shared" si="15"/>
        <v>9.5487607612895609</v>
      </c>
      <c r="R27" s="152">
        <f>[1]MercLab!AI62</f>
        <v>3.0078745899112724</v>
      </c>
      <c r="S27" s="154" t="s">
        <v>63</v>
      </c>
      <c r="T27" s="159">
        <f>[1]MercLab!AC94</f>
        <v>320183.45753856306</v>
      </c>
      <c r="U27" s="156">
        <f t="shared" si="7"/>
        <v>27.407786755951115</v>
      </c>
      <c r="V27" s="156">
        <f>[1]MercLab!AD94</f>
        <v>7.4484034427487007</v>
      </c>
      <c r="W27" s="159">
        <f>[1]MercLab!AE94</f>
        <v>311651.81739168853</v>
      </c>
      <c r="X27" s="156">
        <f t="shared" si="8"/>
        <v>28.072608099183928</v>
      </c>
      <c r="Y27" s="156">
        <f>[1]MercLab!AF94</f>
        <v>7.3350861858972856</v>
      </c>
      <c r="Z27" s="159">
        <f>[1]MercLab!AG94</f>
        <v>8531.6401468734093</v>
      </c>
      <c r="AA27" s="156">
        <f t="shared" si="9"/>
        <v>14.695185927740164</v>
      </c>
      <c r="AB27" s="156">
        <f>[1]MercLab!AH94</f>
        <v>11.250555907693579</v>
      </c>
      <c r="AC27" s="156">
        <f t="shared" si="2"/>
        <v>2.6646099122237925</v>
      </c>
      <c r="AD27" s="156">
        <f>[1]MercLab!AI94</f>
        <v>3.4736329740461804</v>
      </c>
    </row>
    <row r="28" spans="1:31">
      <c r="A28" s="150" t="s">
        <v>44</v>
      </c>
      <c r="B28" s="151">
        <f>[1]MercLab!Y63</f>
        <v>512117.98857931024</v>
      </c>
      <c r="C28" s="152">
        <f t="shared" si="10"/>
        <v>12.039890227624268</v>
      </c>
      <c r="D28" s="152">
        <f>[1]MercLab!Z63</f>
        <v>9.1607154103271959</v>
      </c>
      <c r="E28" s="151">
        <f>[1]MercLab!AA63</f>
        <v>512117.98857931024</v>
      </c>
      <c r="F28" s="152">
        <f t="shared" si="11"/>
        <v>14.837159117240621</v>
      </c>
      <c r="G28" s="152">
        <f>[1]MercLab!AB63</f>
        <v>9.1607154103271959</v>
      </c>
      <c r="H28" s="151">
        <f>[1]MercLab!AC63</f>
        <v>193054.28367766648</v>
      </c>
      <c r="I28" s="152">
        <f t="shared" si="12"/>
        <v>16.525496601344877</v>
      </c>
      <c r="J28" s="152">
        <f>[1]MercLab!AD63</f>
        <v>9.8568641442128406</v>
      </c>
      <c r="K28" s="151">
        <f>[1]MercLab!AE63</f>
        <v>167264.12705692247</v>
      </c>
      <c r="L28" s="152">
        <f t="shared" si="13"/>
        <v>15.06662251232653</v>
      </c>
      <c r="M28" s="152">
        <f>[1]MercLab!AF63</f>
        <v>9.781046894876896</v>
      </c>
      <c r="N28" s="151">
        <f>[1]MercLab!AG63</f>
        <v>25790.156620744299</v>
      </c>
      <c r="O28" s="152">
        <f t="shared" si="14"/>
        <v>44.421839191877474</v>
      </c>
      <c r="P28" s="152">
        <f>[1]MercLab!AH63</f>
        <v>10.328858100528597</v>
      </c>
      <c r="Q28" s="153">
        <f t="shared" si="15"/>
        <v>13.359018059296158</v>
      </c>
      <c r="R28" s="152">
        <f>[1]MercLab!AI63</f>
        <v>3.6109697867995854</v>
      </c>
      <c r="S28" s="154" t="s">
        <v>64</v>
      </c>
      <c r="T28" s="159">
        <f>[1]MercLab!AC95</f>
        <v>125188.44804418902</v>
      </c>
      <c r="U28" s="156">
        <f t="shared" si="7"/>
        <v>10.716163522877659</v>
      </c>
      <c r="V28" s="156">
        <f>[1]MercLab!AD95</f>
        <v>4.800634807361905</v>
      </c>
      <c r="W28" s="159">
        <f>[1]MercLab!AE95</f>
        <v>124342.48960603148</v>
      </c>
      <c r="X28" s="156">
        <f t="shared" si="8"/>
        <v>11.200377427608302</v>
      </c>
      <c r="Y28" s="156">
        <f>[1]MercLab!AF95</f>
        <v>4.8018386438386766</v>
      </c>
      <c r="Z28" s="159">
        <f>[1]MercLab!AG95</f>
        <v>845.95843815756007</v>
      </c>
      <c r="AA28" s="156">
        <f t="shared" si="9"/>
        <v>1.4571074637297969</v>
      </c>
      <c r="AB28" s="156">
        <f>[1]MercLab!AH95</f>
        <v>4.666666666666667</v>
      </c>
      <c r="AC28" s="156">
        <f t="shared" si="2"/>
        <v>0.67574800340919128</v>
      </c>
      <c r="AD28" s="156">
        <f>[1]MercLab!AI95</f>
        <v>5.333333333333333</v>
      </c>
    </row>
    <row r="29" spans="1:31">
      <c r="A29" s="150" t="s">
        <v>45</v>
      </c>
      <c r="B29" s="151">
        <f>[1]MercLab!Y64</f>
        <v>315191.09015312797</v>
      </c>
      <c r="C29" s="152">
        <f t="shared" si="10"/>
        <v>7.4101402622008958</v>
      </c>
      <c r="D29" s="152">
        <f>[1]MercLab!Z64</f>
        <v>8.7327088620070796</v>
      </c>
      <c r="E29" s="151">
        <f>[1]MercLab!AA64</f>
        <v>315191.09015312797</v>
      </c>
      <c r="F29" s="152">
        <f t="shared" si="11"/>
        <v>9.1317635022192736</v>
      </c>
      <c r="G29" s="152">
        <f>[1]MercLab!AB64</f>
        <v>8.7327088620070796</v>
      </c>
      <c r="H29" s="151">
        <f>[1]MercLab!AC64</f>
        <v>156787.10622760039</v>
      </c>
      <c r="I29" s="152">
        <f t="shared" si="12"/>
        <v>13.421016833923002</v>
      </c>
      <c r="J29" s="152">
        <f>[1]MercLab!AD64</f>
        <v>9.8574427564551179</v>
      </c>
      <c r="K29" s="151">
        <f>[1]MercLab!AE64</f>
        <v>144320.58203476801</v>
      </c>
      <c r="L29" s="152">
        <f t="shared" si="13"/>
        <v>12.999940683856945</v>
      </c>
      <c r="M29" s="152">
        <f>[1]MercLab!AF64</f>
        <v>9.7783894773693145</v>
      </c>
      <c r="N29" s="151">
        <f>[1]MercLab!AG64</f>
        <v>12466.524192832507</v>
      </c>
      <c r="O29" s="152">
        <f t="shared" si="14"/>
        <v>21.472763470161258</v>
      </c>
      <c r="P29" s="152">
        <f>[1]MercLab!AH64</f>
        <v>10.7295928691459</v>
      </c>
      <c r="Q29" s="153">
        <f t="shared" si="15"/>
        <v>7.9512432449231163</v>
      </c>
      <c r="R29" s="152">
        <f>[1]MercLab!AI64</f>
        <v>4.6192853567118322</v>
      </c>
      <c r="S29" s="154" t="s">
        <v>65</v>
      </c>
      <c r="T29" s="159">
        <f>[1]MercLab!AC96</f>
        <v>1041.910491665365</v>
      </c>
      <c r="U29" s="156">
        <f t="shared" si="7"/>
        <v>8.9187807495998278E-2</v>
      </c>
      <c r="V29" s="156">
        <f>[1]MercLab!AD96</f>
        <v>8.0242561589507932</v>
      </c>
      <c r="W29" s="159">
        <f>[1]MercLab!AE96</f>
        <v>1041.910491665365</v>
      </c>
      <c r="X29" s="156">
        <f t="shared" si="8"/>
        <v>9.3851995318830705E-2</v>
      </c>
      <c r="Y29" s="156">
        <f>[1]MercLab!AF96</f>
        <v>8.0242561589507932</v>
      </c>
      <c r="Z29" s="159">
        <f>[1]MercLab!AG96</f>
        <v>0</v>
      </c>
      <c r="AA29" s="156">
        <f t="shared" si="9"/>
        <v>0</v>
      </c>
      <c r="AB29" s="156">
        <f>[1]MercLab!AH96</f>
        <v>0</v>
      </c>
      <c r="AC29" s="156">
        <f t="shared" si="2"/>
        <v>0</v>
      </c>
      <c r="AD29" s="156">
        <f>[1]MercLab!AI96</f>
        <v>0</v>
      </c>
    </row>
    <row r="30" spans="1:31">
      <c r="A30" s="150" t="s">
        <v>47</v>
      </c>
      <c r="B30" s="151">
        <f>[1]MercLab!Y65</f>
        <v>320757.61681074853</v>
      </c>
      <c r="C30" s="152">
        <f t="shared" si="10"/>
        <v>7.5410092638792392</v>
      </c>
      <c r="D30" s="152">
        <f>[1]MercLab!Z65</f>
        <v>7.721503801454924</v>
      </c>
      <c r="E30" s="151">
        <f>[1]MercLab!AA65</f>
        <v>320757.61681074853</v>
      </c>
      <c r="F30" s="152">
        <f t="shared" si="11"/>
        <v>9.2930377468100538</v>
      </c>
      <c r="G30" s="152">
        <f>[1]MercLab!AB65</f>
        <v>7.721503801454924</v>
      </c>
      <c r="H30" s="151">
        <f>[1]MercLab!AC65</f>
        <v>157485.68428026707</v>
      </c>
      <c r="I30" s="152">
        <f t="shared" si="12"/>
        <v>13.480815295864373</v>
      </c>
      <c r="J30" s="152">
        <f>[1]MercLab!AD65</f>
        <v>8.7424145544002236</v>
      </c>
      <c r="K30" s="151">
        <f>[1]MercLab!AE65</f>
        <v>150934.05247096403</v>
      </c>
      <c r="L30" s="152">
        <f t="shared" si="13"/>
        <v>13.59566114294072</v>
      </c>
      <c r="M30" s="152">
        <f>[1]MercLab!AF65</f>
        <v>8.6761665039742955</v>
      </c>
      <c r="N30" s="151">
        <f>[1]MercLab!AG65</f>
        <v>6551.6318093031177</v>
      </c>
      <c r="O30" s="152">
        <f t="shared" si="14"/>
        <v>11.284752510698521</v>
      </c>
      <c r="P30" s="152">
        <f>[1]MercLab!AH65</f>
        <v>10.18345833159527</v>
      </c>
      <c r="Q30" s="153">
        <f t="shared" si="15"/>
        <v>4.160144358038032</v>
      </c>
      <c r="R30" s="152">
        <f>[1]MercLab!AI65</f>
        <v>3.7409917310482621</v>
      </c>
      <c r="S30" s="154" t="s">
        <v>77</v>
      </c>
      <c r="T30" s="159">
        <f>[1]MercLab!AC97</f>
        <v>78014.354016175988</v>
      </c>
      <c r="U30" s="156">
        <f t="shared" si="7"/>
        <v>6.6780488761543948</v>
      </c>
      <c r="V30" s="156">
        <f>[1]MercLab!AD97</f>
        <v>7.480888076938407</v>
      </c>
      <c r="W30" s="159">
        <f>[1]MercLab!AE97</f>
        <v>72745.438057889856</v>
      </c>
      <c r="X30" s="156">
        <f t="shared" si="8"/>
        <v>6.5526785330309574</v>
      </c>
      <c r="Y30" s="156">
        <f>[1]MercLab!AF97</f>
        <v>7.410556216245447</v>
      </c>
      <c r="Z30" s="159">
        <f>[1]MercLab!AG97</f>
        <v>5268.9159582863113</v>
      </c>
      <c r="AA30" s="156">
        <f t="shared" si="9"/>
        <v>9.0753592875139635</v>
      </c>
      <c r="AB30" s="156">
        <f>[1]MercLab!AH97</f>
        <v>8.4093739517426798</v>
      </c>
      <c r="AC30" s="156">
        <f t="shared" si="2"/>
        <v>6.7537775896905083</v>
      </c>
      <c r="AD30" s="156">
        <f>[1]MercLab!AI97</f>
        <v>2.773085041881965</v>
      </c>
    </row>
    <row r="31" spans="1:31">
      <c r="A31" s="150" t="s">
        <v>48</v>
      </c>
      <c r="B31" s="151">
        <f>[1]MercLab!Y66</f>
        <v>415348.17294037563</v>
      </c>
      <c r="C31" s="152">
        <f t="shared" si="10"/>
        <v>9.764832558058</v>
      </c>
      <c r="D31" s="152">
        <f>[1]MercLab!Z66</f>
        <v>7.0634187985549488</v>
      </c>
      <c r="E31" s="151">
        <f>[1]MercLab!AA66</f>
        <v>415348.17294037563</v>
      </c>
      <c r="F31" s="152">
        <f t="shared" si="11"/>
        <v>12.033529515468574</v>
      </c>
      <c r="G31" s="152">
        <f>[1]MercLab!AB66</f>
        <v>7.0634187985549488</v>
      </c>
      <c r="H31" s="151">
        <f>[1]MercLab!AC66</f>
        <v>216705.39798482688</v>
      </c>
      <c r="I31" s="152">
        <f t="shared" si="12"/>
        <v>18.550038101566528</v>
      </c>
      <c r="J31" s="152">
        <f>[1]MercLab!AD66</f>
        <v>7.9554957370059558</v>
      </c>
      <c r="K31" s="151">
        <f>[1]MercLab!AE66</f>
        <v>211371.66442896979</v>
      </c>
      <c r="L31" s="152">
        <f t="shared" si="13"/>
        <v>19.039689703875709</v>
      </c>
      <c r="M31" s="152">
        <f>[1]MercLab!AF66</f>
        <v>7.927710756711166</v>
      </c>
      <c r="N31" s="151">
        <f>[1]MercLab!AG66</f>
        <v>5333.7335558571049</v>
      </c>
      <c r="O31" s="152">
        <f t="shared" si="14"/>
        <v>9.1870033127300665</v>
      </c>
      <c r="P31" s="152">
        <f>[1]MercLab!AH66</f>
        <v>9.0067622103935889</v>
      </c>
      <c r="Q31" s="153">
        <f t="shared" si="15"/>
        <v>2.461283200813742</v>
      </c>
      <c r="R31" s="152">
        <f>[1]MercLab!AI66</f>
        <v>2.8989509158793543</v>
      </c>
      <c r="S31" s="154" t="s">
        <v>66</v>
      </c>
      <c r="T31" s="159">
        <f>[1]MercLab!AC98</f>
        <v>109660.94006580405</v>
      </c>
      <c r="U31" s="156">
        <f t="shared" si="7"/>
        <v>9.3870048249407176</v>
      </c>
      <c r="V31" s="156">
        <f>[1]MercLab!AD98</f>
        <v>6.1055564888499658</v>
      </c>
      <c r="W31" s="159">
        <f>[1]MercLab!AE98</f>
        <v>107926.72445240107</v>
      </c>
      <c r="X31" s="156">
        <f t="shared" si="8"/>
        <v>9.7216973234363948</v>
      </c>
      <c r="Y31" s="156">
        <f>[1]MercLab!AF98</f>
        <v>6.044413384005999</v>
      </c>
      <c r="Z31" s="159">
        <f>[1]MercLab!AG98</f>
        <v>1734.2156134030179</v>
      </c>
      <c r="AA31" s="156">
        <f t="shared" si="9"/>
        <v>2.987071704739757</v>
      </c>
      <c r="AB31" s="156">
        <f>[1]MercLab!AH98</f>
        <v>9.1700028704500021</v>
      </c>
      <c r="AC31" s="156">
        <f t="shared" si="2"/>
        <v>1.5814342028824213</v>
      </c>
      <c r="AD31" s="156">
        <f>[1]MercLab!AI98</f>
        <v>5.2474658131471825</v>
      </c>
    </row>
    <row r="32" spans="1:31">
      <c r="A32" s="150" t="s">
        <v>49</v>
      </c>
      <c r="B32" s="151">
        <f>[1]MercLab!Y67</f>
        <v>517047.55361660902</v>
      </c>
      <c r="C32" s="152">
        <f t="shared" si="10"/>
        <v>12.155784266190773</v>
      </c>
      <c r="D32" s="152">
        <f>[1]MercLab!Z67</f>
        <v>6.2809447746140439</v>
      </c>
      <c r="E32" s="151">
        <f>[1]MercLab!AA67</f>
        <v>517047.55361660902</v>
      </c>
      <c r="F32" s="152">
        <f t="shared" si="11"/>
        <v>14.979979214304755</v>
      </c>
      <c r="G32" s="152">
        <f>[1]MercLab!AB67</f>
        <v>6.2809447746140439</v>
      </c>
      <c r="H32" s="151">
        <f>[1]MercLab!AC67</f>
        <v>247257.44200743525</v>
      </c>
      <c r="I32" s="152">
        <f t="shared" si="12"/>
        <v>21.165300969821452</v>
      </c>
      <c r="J32" s="152">
        <f>[1]MercLab!AD67</f>
        <v>7.0640732200363798</v>
      </c>
      <c r="K32" s="151">
        <f>[1]MercLab!AE67</f>
        <v>245569.67686322244</v>
      </c>
      <c r="L32" s="152">
        <f t="shared" si="13"/>
        <v>22.120138291894747</v>
      </c>
      <c r="M32" s="152">
        <f>[1]MercLab!AF67</f>
        <v>7.0327806235943351</v>
      </c>
      <c r="N32" s="151">
        <f>[1]MercLab!AG67</f>
        <v>1687.7651442127876</v>
      </c>
      <c r="O32" s="152">
        <f t="shared" si="14"/>
        <v>2.9070638434809402</v>
      </c>
      <c r="P32" s="152">
        <f>[1]MercLab!AH67</f>
        <v>11.014669223277346</v>
      </c>
      <c r="Q32" s="153">
        <f t="shared" si="15"/>
        <v>0.68259427522591409</v>
      </c>
      <c r="R32" s="152">
        <f>[1]MercLab!AI67</f>
        <v>4.4293433062183896</v>
      </c>
      <c r="S32" s="154" t="s">
        <v>67</v>
      </c>
      <c r="T32" s="159">
        <f>[1]MercLab!AC99</f>
        <v>23640.129161762823</v>
      </c>
      <c r="U32" s="156">
        <f t="shared" si="7"/>
        <v>2.0236011689351581</v>
      </c>
      <c r="V32" s="156">
        <f>[1]MercLab!AD99</f>
        <v>7.1882836321595596</v>
      </c>
      <c r="W32" s="159">
        <f>[1]MercLab!AE99</f>
        <v>21628.055264265131</v>
      </c>
      <c r="X32" s="156">
        <f t="shared" si="8"/>
        <v>1.9481866798104521</v>
      </c>
      <c r="Y32" s="156">
        <f>[1]MercLab!AF99</f>
        <v>7.0719366874333547</v>
      </c>
      <c r="Z32" s="159">
        <f>[1]MercLab!AG99</f>
        <v>2012.0738974976853</v>
      </c>
      <c r="AA32" s="156">
        <f t="shared" si="9"/>
        <v>3.465664223416292</v>
      </c>
      <c r="AB32" s="156">
        <f>[1]MercLab!AH99</f>
        <v>8.2629045254428632</v>
      </c>
      <c r="AC32" s="156">
        <f t="shared" si="2"/>
        <v>8.5112644001630606</v>
      </c>
      <c r="AD32" s="156">
        <f>[1]MercLab!AI99</f>
        <v>3.9155353481609674</v>
      </c>
    </row>
    <row r="33" spans="1:30">
      <c r="A33" s="150" t="s">
        <v>93</v>
      </c>
      <c r="B33" s="151">
        <f>[1]MercLab!Y68</f>
        <v>435964.15963283868</v>
      </c>
      <c r="C33" s="152">
        <f t="shared" si="10"/>
        <v>10.249514256898534</v>
      </c>
      <c r="D33" s="152">
        <f>[1]MercLab!Z68</f>
        <v>5.2177939266342399</v>
      </c>
      <c r="E33" s="151">
        <f>[1]MercLab!AA68</f>
        <v>435964.15963283868</v>
      </c>
      <c r="F33" s="152">
        <f t="shared" si="11"/>
        <v>12.630818971680711</v>
      </c>
      <c r="G33" s="152">
        <f>[1]MercLab!AB68</f>
        <v>5.2177939266342399</v>
      </c>
      <c r="H33" s="151">
        <f>[1]MercLab!AC68</f>
        <v>107151.49403876836</v>
      </c>
      <c r="I33" s="152">
        <f t="shared" si="12"/>
        <v>9.1721955961526263</v>
      </c>
      <c r="J33" s="152">
        <f>[1]MercLab!AD68</f>
        <v>5.3317984464779631</v>
      </c>
      <c r="K33" s="151">
        <f>[1]MercLab!AE68</f>
        <v>107151.49403876836</v>
      </c>
      <c r="L33" s="152">
        <f t="shared" si="13"/>
        <v>9.6518670244488298</v>
      </c>
      <c r="M33" s="152">
        <f>[1]MercLab!AF68</f>
        <v>5.3317984464779631</v>
      </c>
      <c r="N33" s="151">
        <f>[1]MercLab!AG68</f>
        <v>0</v>
      </c>
      <c r="O33" s="152">
        <f t="shared" si="14"/>
        <v>0</v>
      </c>
      <c r="P33" s="152">
        <f>[1]MercLab!AH68</f>
        <v>0</v>
      </c>
      <c r="Q33" s="153">
        <f t="shared" si="15"/>
        <v>0</v>
      </c>
      <c r="R33" s="152">
        <f>[1]MercLab!AI68</f>
        <v>0</v>
      </c>
      <c r="S33" s="154" t="s">
        <v>76</v>
      </c>
      <c r="T33" s="159">
        <f>[1]MercLab!AC100</f>
        <v>245930.99220011398</v>
      </c>
      <c r="U33" s="156">
        <f t="shared" si="7"/>
        <v>21.051756523331253</v>
      </c>
      <c r="V33" s="156">
        <f>[1]MercLab!AD100</f>
        <v>6.5906310259750276</v>
      </c>
      <c r="W33" s="159">
        <f>[1]MercLab!AE100</f>
        <v>234364.13301837014</v>
      </c>
      <c r="X33" s="156">
        <f t="shared" si="8"/>
        <v>21.110778412246084</v>
      </c>
      <c r="Y33" s="156">
        <f>[1]MercLab!AF100</f>
        <v>6.511464737725003</v>
      </c>
      <c r="Z33" s="159">
        <f>[1]MercLab!AG100</f>
        <v>11566.85918174383</v>
      </c>
      <c r="AA33" s="156">
        <f t="shared" si="9"/>
        <v>19.923149986348825</v>
      </c>
      <c r="AB33" s="156">
        <f>[1]MercLab!AH100</f>
        <v>8.0378822124771308</v>
      </c>
      <c r="AC33" s="156">
        <f t="shared" si="2"/>
        <v>4.7032946430484373</v>
      </c>
      <c r="AD33" s="156">
        <f>[1]MercLab!AI100</f>
        <v>3.0862771915801228</v>
      </c>
    </row>
    <row r="34" spans="1:30">
      <c r="A34" s="150"/>
      <c r="B34" s="158"/>
      <c r="C34" s="160"/>
      <c r="D34" s="160"/>
      <c r="E34" s="158"/>
      <c r="F34" s="160"/>
      <c r="G34" s="160"/>
      <c r="H34" s="158"/>
      <c r="I34" s="160"/>
      <c r="J34" s="160"/>
      <c r="K34" s="158"/>
      <c r="L34" s="160"/>
      <c r="M34" s="160"/>
      <c r="N34" s="158"/>
      <c r="O34" s="160"/>
      <c r="P34" s="160"/>
      <c r="Q34" s="160"/>
      <c r="R34" s="160"/>
      <c r="S34" s="154" t="s">
        <v>60</v>
      </c>
      <c r="T34" s="159">
        <f>[1]MercLab!AC101</f>
        <v>1821.6147138832127</v>
      </c>
      <c r="U34" s="156">
        <f t="shared" si="7"/>
        <v>0.15593069052794781</v>
      </c>
      <c r="V34" s="156">
        <f>[1]MercLab!AD101</f>
        <v>10.64087132829196</v>
      </c>
      <c r="W34" s="159">
        <f>[1]MercLab!AE101</f>
        <v>1821.6147138832127</v>
      </c>
      <c r="X34" s="156">
        <f t="shared" si="8"/>
        <v>0.16408528080643334</v>
      </c>
      <c r="Y34" s="156">
        <f>[1]MercLab!AF101</f>
        <v>10.64087132829196</v>
      </c>
      <c r="Z34" s="159">
        <f>[1]MercLab!AG101</f>
        <v>0</v>
      </c>
      <c r="AA34" s="156">
        <f t="shared" si="9"/>
        <v>0</v>
      </c>
      <c r="AB34" s="156">
        <f>[1]MercLab!AH101</f>
        <v>0</v>
      </c>
      <c r="AC34" s="156">
        <f t="shared" si="2"/>
        <v>0</v>
      </c>
      <c r="AD34" s="156">
        <f>[1]MercLab!AI101</f>
        <v>1</v>
      </c>
    </row>
    <row r="35" spans="1:30">
      <c r="A35" s="142" t="s">
        <v>12</v>
      </c>
      <c r="B35" s="176"/>
      <c r="C35" s="144"/>
      <c r="D35" s="144"/>
      <c r="E35" s="176"/>
      <c r="F35" s="144"/>
      <c r="G35" s="144"/>
      <c r="H35" s="176"/>
      <c r="I35" s="144"/>
      <c r="J35" s="144"/>
      <c r="K35" s="176"/>
      <c r="L35" s="144"/>
      <c r="M35" s="144"/>
      <c r="N35" s="176"/>
      <c r="O35" s="144"/>
      <c r="P35" s="144"/>
      <c r="Q35" s="144"/>
      <c r="R35" s="144"/>
      <c r="S35" s="154" t="s">
        <v>94</v>
      </c>
      <c r="T35" s="159">
        <f>[1]MercLab!AC102</f>
        <v>16454.779228237156</v>
      </c>
      <c r="U35" s="156">
        <f t="shared" si="7"/>
        <v>1.4085333566911726</v>
      </c>
      <c r="V35" s="156">
        <f>[1]MercLab!AD102</f>
        <v>10.387763675091575</v>
      </c>
      <c r="W35" s="159">
        <f>[1]MercLab!AE102</f>
        <v>0</v>
      </c>
      <c r="X35" s="156">
        <f t="shared" si="8"/>
        <v>0</v>
      </c>
      <c r="Y35" s="156">
        <f>[1]MercLab!AF102</f>
        <v>0</v>
      </c>
      <c r="Z35" s="159">
        <f>[1]MercLab!AG102</f>
        <v>16454.779228237156</v>
      </c>
      <c r="AA35" s="156">
        <f t="shared" si="9"/>
        <v>28.342269012304332</v>
      </c>
      <c r="AB35" s="156">
        <f>[1]MercLab!AH102</f>
        <v>10.387763675091575</v>
      </c>
      <c r="AC35" s="156">
        <f t="shared" si="2"/>
        <v>100</v>
      </c>
      <c r="AD35" s="156">
        <f>[1]MercLab!AI102</f>
        <v>4.3759858111219403</v>
      </c>
    </row>
    <row r="36" spans="1:30">
      <c r="A36" s="150" t="s">
        <v>38</v>
      </c>
      <c r="B36" s="163">
        <f>[1]MercLab!Y73</f>
        <v>168529.47183921534</v>
      </c>
      <c r="C36" s="164">
        <f>IF(ISNUMBER(B36/B$8*100),B36/B$8*100,0)</f>
        <v>3.9621266706381491</v>
      </c>
      <c r="D36" s="164">
        <f>[1]MercLab!Z73</f>
        <v>4.8857019206853343</v>
      </c>
      <c r="E36" s="163">
        <f>[1]MercLab!AA73</f>
        <v>166273.58267079524</v>
      </c>
      <c r="F36" s="164">
        <f>IF(ISNUMBER(E36/E$8*100),E36/E$8*100,0)</f>
        <v>4.8173031568841091</v>
      </c>
      <c r="G36" s="164">
        <f>[1]MercLab!AB73</f>
        <v>4.9377836887953261</v>
      </c>
      <c r="H36" s="151">
        <f>[1]MercLab!AC73</f>
        <v>130475.61422670016</v>
      </c>
      <c r="I36" s="152">
        <f>IF(ISNUMBER(H36/H$8*100),H36/H$8*100,0)</f>
        <v>11.168746315216605</v>
      </c>
      <c r="J36" s="152">
        <f>[1]MercLab!AD73</f>
        <v>4.8924550630230037</v>
      </c>
      <c r="K36" s="151">
        <f>[1]MercLab!AE73</f>
        <v>128826.01995761745</v>
      </c>
      <c r="L36" s="152">
        <f>IF(ISNUMBER(K36/K$8*100),K36/K$8*100,0)</f>
        <v>11.604239633560661</v>
      </c>
      <c r="M36" s="152">
        <f>[1]MercLab!AF73</f>
        <v>4.8721232173765072</v>
      </c>
      <c r="N36" s="151">
        <f>[1]MercLab!AG73</f>
        <v>1649.5942690827428</v>
      </c>
      <c r="O36" s="152">
        <f>IF(ISNUMBER(N36/N$8*100),N36/N$8*100,0)</f>
        <v>2.8413170354341752</v>
      </c>
      <c r="P36" s="152">
        <f>[1]MercLab!AH73</f>
        <v>6.0939736074868796</v>
      </c>
      <c r="Q36" s="153">
        <f t="shared" ref="Q36:Q40" si="16">IF(ISNUMBER(N36/H36*100),N36/H36*100,0)</f>
        <v>1.2642931622583422</v>
      </c>
      <c r="R36" s="152">
        <f>[1]MercLab!AI73</f>
        <v>3.2901402250677414</v>
      </c>
      <c r="S36" s="287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</row>
    <row r="37" spans="1:30">
      <c r="A37" s="150" t="s">
        <v>39</v>
      </c>
      <c r="B37" s="163">
        <f>[1]MercLab!Y74</f>
        <v>245895.61815242213</v>
      </c>
      <c r="C37" s="164">
        <f>IF(ISNUMBER(B37/B$8*100),B37/B$8*100,0)</f>
        <v>5.7810042139351312</v>
      </c>
      <c r="D37" s="164">
        <f>[1]MercLab!Z74</f>
        <v>7.3542556629208482</v>
      </c>
      <c r="E37" s="163">
        <f>[1]MercLab!AA74</f>
        <v>244654.97785108906</v>
      </c>
      <c r="F37" s="164">
        <f>IF(ISNUMBER(E37/E$8*100),E37/E$8*100,0)</f>
        <v>7.0881806852200091</v>
      </c>
      <c r="G37" s="164">
        <f>[1]MercLab!AB74</f>
        <v>7.3782642264307983</v>
      </c>
      <c r="H37" s="151">
        <f>[1]MercLab!AC74</f>
        <v>232796.02705295844</v>
      </c>
      <c r="I37" s="152">
        <f>IF(ISNUMBER(H37/H$8*100),H37/H$8*100,0)</f>
        <v>19.927400110393428</v>
      </c>
      <c r="J37" s="152">
        <f>[1]MercLab!AD74</f>
        <v>7.3479230857764302</v>
      </c>
      <c r="K37" s="151">
        <f>[1]MercLab!AE74</f>
        <v>225089.10497912407</v>
      </c>
      <c r="L37" s="152">
        <f>IF(ISNUMBER(K37/K$8*100),K37/K$8*100,0)</f>
        <v>20.275313278643299</v>
      </c>
      <c r="M37" s="152">
        <f>[1]MercLab!AF74</f>
        <v>7.2724298069265751</v>
      </c>
      <c r="N37" s="151">
        <f>[1]MercLab!AG74</f>
        <v>7706.922073834251</v>
      </c>
      <c r="O37" s="152">
        <f>IF(ISNUMBER(N37/N$8*100),N37/N$8*100,0)</f>
        <v>13.274663588232045</v>
      </c>
      <c r="P37" s="152">
        <f>[1]MercLab!AH74</f>
        <v>9.2879792692317356</v>
      </c>
      <c r="Q37" s="153">
        <f t="shared" si="16"/>
        <v>3.3105900351473845</v>
      </c>
      <c r="R37" s="152">
        <f>[1]MercLab!AI74</f>
        <v>3.4114555254059269</v>
      </c>
      <c r="S37" s="2" t="str">
        <f>A42</f>
        <v>Fuente: Instituto Nacional de Estadística (INE). XLIII Encuesta Permanente de Hogares de Propósitos Múltiples, mayo 2012.</v>
      </c>
    </row>
    <row r="38" spans="1:30">
      <c r="A38" s="150" t="s">
        <v>50</v>
      </c>
      <c r="B38" s="163">
        <f>[1]MercLab!Y75</f>
        <v>833546.56956679141</v>
      </c>
      <c r="C38" s="164">
        <f>IF(ISNUMBER(B38/B$8*100),B38/B$8*100,0)</f>
        <v>19.596673854471973</v>
      </c>
      <c r="D38" s="164">
        <f>[1]MercLab!Z75</f>
        <v>8.8836782124760365</v>
      </c>
      <c r="E38" s="163">
        <f>[1]MercLab!AA75</f>
        <v>832264.99553630606</v>
      </c>
      <c r="F38" s="164">
        <f>IF(ISNUMBER(E38/E$8*100),E38/E$8*100,0)</f>
        <v>24.112506183854464</v>
      </c>
      <c r="G38" s="164">
        <f>[1]MercLab!AB75</f>
        <v>8.8946832621390417</v>
      </c>
      <c r="H38" s="151">
        <f>[1]MercLab!AC75</f>
        <v>786492.39617954951</v>
      </c>
      <c r="I38" s="152">
        <f>IF(ISNUMBER(H38/H$8*100),H38/H$8*100,0)</f>
        <v>67.32395247830658</v>
      </c>
      <c r="J38" s="152">
        <f>[1]MercLab!AD75</f>
        <v>8.8629548623783165</v>
      </c>
      <c r="K38" s="151">
        <f>[1]MercLab!AE75</f>
        <v>754246.31031419034</v>
      </c>
      <c r="L38" s="152">
        <f>IF(ISNUMBER(K38/K$8*100),K38/K$8*100,0)</f>
        <v>67.940117458369798</v>
      </c>
      <c r="M38" s="152">
        <f>[1]MercLab!AF75</f>
        <v>8.7918845884742964</v>
      </c>
      <c r="N38" s="151">
        <f>[1]MercLab!AG75</f>
        <v>32246.085865362536</v>
      </c>
      <c r="O38" s="152">
        <f>IF(ISNUMBER(N38/N$8*100),N38/N$8*100,0)</f>
        <v>55.541750364029696</v>
      </c>
      <c r="P38" s="152">
        <f>[1]MercLab!AH75</f>
        <v>10.417803476073773</v>
      </c>
      <c r="Q38" s="153">
        <f t="shared" si="16"/>
        <v>4.0999869829639177</v>
      </c>
      <c r="R38" s="152">
        <f>[1]MercLab!AI75</f>
        <v>3.5516008350902739</v>
      </c>
      <c r="S38" s="162" t="str">
        <f>A43</f>
        <v>(Promedio de salarios mínimos por rama)</v>
      </c>
    </row>
    <row r="39" spans="1:30">
      <c r="A39" s="150" t="s">
        <v>46</v>
      </c>
      <c r="B39" s="163">
        <f>[1]MercLab!Y76</f>
        <v>2001.953525025895</v>
      </c>
      <c r="C39" s="164">
        <f>IF(ISNUMBER(B39/B$8*100),B39/B$8*100,0)</f>
        <v>4.706591297248372E-2</v>
      </c>
      <c r="D39" s="164">
        <f>[1]MercLab!Z76</f>
        <v>13.901179205408779</v>
      </c>
      <c r="E39" s="163">
        <f>[1]MercLab!AA76</f>
        <v>2001.953525025895</v>
      </c>
      <c r="F39" s="164">
        <f>IF(ISNUMBER(E39/E$8*100),E39/E$8*100,0)</f>
        <v>5.8000897563725957E-2</v>
      </c>
      <c r="G39" s="164">
        <f>[1]MercLab!AB76</f>
        <v>13.901179205408779</v>
      </c>
      <c r="H39" s="151">
        <f>[1]MercLab!AC76</f>
        <v>2001.953525025895</v>
      </c>
      <c r="I39" s="152">
        <f>IF(ISNUMBER(H39/H$8*100),H39/H$8*100,0)</f>
        <v>0.171367739392426</v>
      </c>
      <c r="J39" s="152">
        <f>[1]MercLab!AD76</f>
        <v>13.901179205408779</v>
      </c>
      <c r="K39" s="151">
        <f>[1]MercLab!AE76</f>
        <v>2001.953525025895</v>
      </c>
      <c r="L39" s="152">
        <f>IF(ISNUMBER(K39/K$8*100),K39/K$8*100,0)</f>
        <v>0.18032962942808292</v>
      </c>
      <c r="M39" s="152">
        <f>[1]MercLab!AF76</f>
        <v>13.901179205408779</v>
      </c>
      <c r="N39" s="151">
        <f>[1]MercLab!AG76</f>
        <v>0</v>
      </c>
      <c r="O39" s="152">
        <f>IF(ISNUMBER(N39/N$8*100),N39/N$8*100,0)</f>
        <v>0</v>
      </c>
      <c r="P39" s="152">
        <f>[1]MercLab!AH76</f>
        <v>0</v>
      </c>
      <c r="Q39" s="153">
        <f t="shared" si="16"/>
        <v>0</v>
      </c>
      <c r="R39" s="152">
        <f>[1]MercLab!AI76</f>
        <v>0</v>
      </c>
      <c r="S39" s="2" t="s">
        <v>78</v>
      </c>
    </row>
    <row r="40" spans="1:30">
      <c r="A40" s="150" t="s">
        <v>94</v>
      </c>
      <c r="B40" s="163">
        <f>[1]MercLab!Y77</f>
        <v>87536.650269879232</v>
      </c>
      <c r="C40" s="164">
        <f>IF(ISNUMBER(B40/B$8*100),B40/B$8*100,0)</f>
        <v>2.0579860181577332</v>
      </c>
      <c r="D40" s="164">
        <f>[1]MercLab!Z77</f>
        <v>8.586553515733554</v>
      </c>
      <c r="E40" s="163">
        <f>[1]MercLab!AA77</f>
        <v>87296.986731059093</v>
      </c>
      <c r="F40" s="164">
        <f>IF(ISNUMBER(E40/E$8*100),E40/E$8*100,0)</f>
        <v>2.5291813829417493</v>
      </c>
      <c r="G40" s="164">
        <f>[1]MercLab!AB77</f>
        <v>8.586553515733554</v>
      </c>
      <c r="H40" s="151">
        <f>[1]MercLab!AC77</f>
        <v>16454.779228237156</v>
      </c>
      <c r="I40" s="152">
        <f>IF(ISNUMBER(H40/H$8*100),H40/H$8*100,0)</f>
        <v>1.4085333566911726</v>
      </c>
      <c r="J40" s="152">
        <f>[1]MercLab!AD77</f>
        <v>10.387763675091575</v>
      </c>
      <c r="K40" s="151">
        <f>[1]MercLab!AE77</f>
        <v>0</v>
      </c>
      <c r="L40" s="152">
        <f>IF(ISNUMBER(K40/K$8*100),K40/K$8*100,0)</f>
        <v>0</v>
      </c>
      <c r="M40" s="152">
        <f>[1]MercLab!AF77</f>
        <v>0</v>
      </c>
      <c r="N40" s="151">
        <f>[1]MercLab!AG77</f>
        <v>16454.779228237156</v>
      </c>
      <c r="O40" s="152">
        <f>IF(ISNUMBER(N40/N$8*100),N40/N$8*100,0)</f>
        <v>28.342269012304332</v>
      </c>
      <c r="P40" s="152">
        <f>[1]MercLab!AH77</f>
        <v>10.387763675091575</v>
      </c>
      <c r="Q40" s="153">
        <f t="shared" si="16"/>
        <v>100</v>
      </c>
      <c r="R40" s="152">
        <f>[1]MercLab!AI77</f>
        <v>4.3759858111219403</v>
      </c>
      <c r="S40" s="2" t="s">
        <v>79</v>
      </c>
    </row>
    <row r="41" spans="1:30">
      <c r="A41" s="283"/>
      <c r="B41" s="284"/>
      <c r="C41" s="285"/>
      <c r="D41" s="286"/>
      <c r="E41" s="284"/>
      <c r="F41" s="285"/>
      <c r="G41" s="286"/>
      <c r="H41" s="284"/>
      <c r="I41" s="285"/>
      <c r="J41" s="286"/>
      <c r="K41" s="284"/>
      <c r="L41" s="285"/>
      <c r="M41" s="286"/>
      <c r="N41" s="284"/>
      <c r="O41" s="285"/>
      <c r="P41" s="286"/>
      <c r="Q41" s="260"/>
      <c r="R41" s="260"/>
      <c r="S41" s="2" t="s">
        <v>80</v>
      </c>
      <c r="T41" s="78"/>
    </row>
    <row r="42" spans="1:30">
      <c r="A42" s="2" t="str">
        <f>'C01'!A42</f>
        <v>Fuente: Instituto Nacional de Estadística (INE). XLIII Encuesta Permanente de Hogares de Propósitos Múltiples, mayo 2012.</v>
      </c>
      <c r="F42" s="165"/>
      <c r="I42" s="165"/>
      <c r="L42" s="165"/>
      <c r="S42" s="2" t="s">
        <v>87</v>
      </c>
      <c r="T42" s="78"/>
    </row>
    <row r="43" spans="1:30">
      <c r="A43" s="162" t="str">
        <f>'C01'!A43</f>
        <v>(Promedio de salarios mínimos por rama)</v>
      </c>
      <c r="B43" s="5"/>
      <c r="F43" s="165"/>
      <c r="I43" s="165"/>
      <c r="L43" s="165"/>
    </row>
    <row r="44" spans="1:30">
      <c r="A44" s="2" t="s">
        <v>78</v>
      </c>
      <c r="B44" s="5"/>
      <c r="F44" s="165"/>
      <c r="I44" s="165"/>
      <c r="L44" s="165"/>
      <c r="T44" s="78"/>
    </row>
    <row r="45" spans="1:30">
      <c r="A45" s="2" t="s">
        <v>79</v>
      </c>
      <c r="B45" s="5"/>
      <c r="F45" s="165"/>
      <c r="I45" s="165"/>
      <c r="L45" s="165"/>
    </row>
    <row r="46" spans="1:30">
      <c r="A46" s="2" t="s">
        <v>80</v>
      </c>
      <c r="F46" s="165"/>
      <c r="I46" s="165"/>
      <c r="L46" s="165"/>
    </row>
    <row r="47" spans="1:30">
      <c r="A47" s="2" t="s">
        <v>87</v>
      </c>
      <c r="F47" s="165"/>
      <c r="I47" s="165"/>
      <c r="L47" s="165"/>
    </row>
    <row r="48" spans="1:30">
      <c r="A48" s="2" t="s">
        <v>88</v>
      </c>
      <c r="F48" s="165"/>
      <c r="I48" s="165"/>
      <c r="L48" s="165"/>
    </row>
    <row r="49" spans="1:31">
      <c r="E49" s="9"/>
      <c r="F49" s="165"/>
      <c r="G49" s="3"/>
      <c r="I49" s="165"/>
      <c r="L49" s="165"/>
    </row>
    <row r="50" spans="1:31" s="25" customFormat="1">
      <c r="A50"/>
      <c r="B50"/>
      <c r="C50" s="20"/>
      <c r="D50"/>
      <c r="E50"/>
      <c r="F50" s="165"/>
      <c r="G50"/>
      <c r="H50"/>
      <c r="I50" s="165"/>
      <c r="J50"/>
      <c r="K50"/>
      <c r="L50" s="165"/>
      <c r="M50"/>
      <c r="N50"/>
      <c r="O50" s="20"/>
      <c r="P50"/>
      <c r="Q50"/>
      <c r="R50"/>
      <c r="S50"/>
      <c r="U50" s="45"/>
      <c r="X50" s="45"/>
      <c r="AA50" s="45"/>
      <c r="AE50"/>
    </row>
    <row r="51" spans="1:31" s="25" customFormat="1">
      <c r="A51"/>
      <c r="B51" s="9"/>
      <c r="C51" s="20"/>
      <c r="D51"/>
      <c r="E51"/>
      <c r="F51" s="165"/>
      <c r="G51"/>
      <c r="H51"/>
      <c r="I51" s="165"/>
      <c r="J51"/>
      <c r="K51"/>
      <c r="L51" s="165"/>
      <c r="M51"/>
      <c r="N51"/>
      <c r="O51" s="20"/>
      <c r="P51"/>
      <c r="Q51"/>
      <c r="R51"/>
      <c r="S51"/>
      <c r="U51" s="45"/>
      <c r="X51" s="45"/>
      <c r="AA51" s="45"/>
      <c r="AE51"/>
    </row>
    <row r="52" spans="1:31" s="25" customFormat="1">
      <c r="A52"/>
      <c r="B52"/>
      <c r="C52" s="20"/>
      <c r="D52"/>
      <c r="E52"/>
      <c r="F52" s="20"/>
      <c r="G52"/>
      <c r="H52"/>
      <c r="I52" s="20"/>
      <c r="J52"/>
      <c r="K52"/>
      <c r="L52" s="20"/>
      <c r="M52"/>
      <c r="N52"/>
      <c r="O52" s="20"/>
      <c r="P52"/>
      <c r="Q52"/>
      <c r="R52"/>
      <c r="S52"/>
      <c r="U52" s="45"/>
      <c r="X52" s="45"/>
      <c r="AA52" s="45"/>
      <c r="AE52"/>
    </row>
    <row r="53" spans="1:31" s="25" customFormat="1">
      <c r="A53"/>
      <c r="B53" s="9"/>
      <c r="C53" s="20"/>
      <c r="D53"/>
      <c r="E53"/>
      <c r="F53" s="20"/>
      <c r="G53"/>
      <c r="H53"/>
      <c r="I53" s="20"/>
      <c r="J53"/>
      <c r="K53"/>
      <c r="L53" s="20"/>
      <c r="M53"/>
      <c r="N53"/>
      <c r="O53" s="20"/>
      <c r="P53"/>
      <c r="Q53"/>
      <c r="R53"/>
      <c r="S53"/>
      <c r="U53" s="45"/>
      <c r="V53" s="47"/>
      <c r="X53" s="45"/>
      <c r="AA53" s="45"/>
      <c r="AE53"/>
    </row>
    <row r="54" spans="1:31" s="25" customFormat="1">
      <c r="A54"/>
      <c r="B54" s="9"/>
      <c r="C54" s="20"/>
      <c r="D54"/>
      <c r="E54"/>
      <c r="F54" s="20"/>
      <c r="G54"/>
      <c r="H54"/>
      <c r="I54" s="20"/>
      <c r="J54"/>
      <c r="K54"/>
      <c r="L54" s="20"/>
      <c r="M54"/>
      <c r="N54"/>
      <c r="O54" s="20"/>
      <c r="P54"/>
      <c r="Q54"/>
      <c r="R54"/>
      <c r="S54"/>
      <c r="U54" s="45"/>
      <c r="X54" s="45"/>
      <c r="AA54" s="45"/>
      <c r="AE54"/>
    </row>
    <row r="55" spans="1:31" s="25" customFormat="1">
      <c r="A55"/>
      <c r="B55"/>
      <c r="C55" s="20"/>
      <c r="D55"/>
      <c r="E55"/>
      <c r="F55" s="20"/>
      <c r="G55"/>
      <c r="H55"/>
      <c r="I55" s="20"/>
      <c r="J55"/>
      <c r="K55"/>
      <c r="L55" s="20"/>
      <c r="M55"/>
      <c r="N55"/>
      <c r="O55" s="20"/>
      <c r="P55"/>
      <c r="Q55"/>
      <c r="R55"/>
      <c r="S55"/>
      <c r="U55" s="45"/>
      <c r="X55" s="45"/>
      <c r="AA55" s="45"/>
      <c r="AE55"/>
    </row>
    <row r="57" spans="1:31" s="25" customFormat="1">
      <c r="A57"/>
      <c r="B57"/>
      <c r="C57" s="20"/>
      <c r="D57"/>
      <c r="E57"/>
      <c r="F57" s="20"/>
      <c r="G57"/>
      <c r="H57"/>
      <c r="I57" s="20"/>
      <c r="J57"/>
      <c r="K57"/>
      <c r="L57" s="20"/>
      <c r="M57"/>
      <c r="N57"/>
      <c r="O57" s="20"/>
      <c r="P57"/>
      <c r="Q57"/>
      <c r="R57"/>
      <c r="S57"/>
      <c r="U57" s="45"/>
      <c r="X57" s="45"/>
      <c r="AA57" s="45"/>
      <c r="AE57"/>
    </row>
    <row r="58" spans="1:31" s="25" customFormat="1">
      <c r="A58"/>
      <c r="B58"/>
      <c r="C58" s="20"/>
      <c r="D58"/>
      <c r="E58"/>
      <c r="F58" s="20"/>
      <c r="G58"/>
      <c r="H58"/>
      <c r="I58" s="20"/>
      <c r="J58"/>
      <c r="K58"/>
      <c r="L58" s="20"/>
      <c r="M58"/>
      <c r="N58"/>
      <c r="O58" s="20"/>
      <c r="P58"/>
      <c r="Q58"/>
      <c r="R58"/>
      <c r="S58"/>
      <c r="U58" s="45"/>
      <c r="X58" s="45"/>
      <c r="AA58" s="45"/>
      <c r="AE58"/>
    </row>
  </sheetData>
  <mergeCells count="22">
    <mergeCell ref="A1:R1"/>
    <mergeCell ref="S1:AD1"/>
    <mergeCell ref="A2:R2"/>
    <mergeCell ref="S2:AD2"/>
    <mergeCell ref="A4:A6"/>
    <mergeCell ref="B4:D5"/>
    <mergeCell ref="N5:P5"/>
    <mergeCell ref="T5:V5"/>
    <mergeCell ref="W5:Y5"/>
    <mergeCell ref="Z5:AB5"/>
    <mergeCell ref="A3:R3"/>
    <mergeCell ref="S3:AD3"/>
    <mergeCell ref="S4:S6"/>
    <mergeCell ref="T4:AB4"/>
    <mergeCell ref="AC4:AC6"/>
    <mergeCell ref="AD4:AD6"/>
    <mergeCell ref="E4:G5"/>
    <mergeCell ref="H4:P4"/>
    <mergeCell ref="Q4:Q6"/>
    <mergeCell ref="R4:R6"/>
    <mergeCell ref="H5:J5"/>
    <mergeCell ref="K5:M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3"/>
  <dimension ref="A1:O103"/>
  <sheetViews>
    <sheetView workbookViewId="0">
      <selection activeCell="A48" sqref="A48"/>
    </sheetView>
  </sheetViews>
  <sheetFormatPr baseColWidth="10" defaultRowHeight="11.25"/>
  <cols>
    <col min="1" max="1" width="51" style="167" customWidth="1"/>
    <col min="2" max="2" width="14.5" style="167" bestFit="1" customWidth="1"/>
    <col min="3" max="3" width="9" style="206" bestFit="1" customWidth="1"/>
    <col min="4" max="4" width="14.5" style="167" bestFit="1" customWidth="1"/>
    <col min="5" max="5" width="7.83203125" style="206" bestFit="1" customWidth="1"/>
    <col min="6" max="6" width="12.5" style="167" bestFit="1" customWidth="1"/>
    <col min="7" max="7" width="7.33203125" style="206" bestFit="1" customWidth="1"/>
    <col min="8" max="8" width="14.33203125" style="167" bestFit="1" customWidth="1"/>
    <col min="9" max="9" width="7.83203125" style="206" bestFit="1" customWidth="1"/>
    <col min="10" max="10" width="11.5" style="167" bestFit="1" customWidth="1"/>
    <col min="11" max="11" width="7.33203125" style="206" bestFit="1" customWidth="1"/>
    <col min="12" max="12" width="14.5" style="167" bestFit="1" customWidth="1"/>
    <col min="13" max="13" width="7.83203125" style="206" bestFit="1" customWidth="1"/>
    <col min="14" max="14" width="12.5" style="167" bestFit="1" customWidth="1"/>
    <col min="15" max="15" width="7.6640625" style="206" bestFit="1" customWidth="1"/>
    <col min="16" max="16384" width="12" style="167"/>
  </cols>
  <sheetData>
    <row r="1" spans="1:15">
      <c r="A1" s="367" t="s">
        <v>123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</row>
    <row r="2" spans="1:15">
      <c r="A2" s="367" t="s">
        <v>82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</row>
    <row r="3" spans="1:15">
      <c r="A3" s="367" t="s">
        <v>33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</row>
    <row r="4" spans="1:15" customFormat="1" ht="23.25">
      <c r="A4" s="332" t="s">
        <v>111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</row>
    <row r="5" spans="1:15" ht="12" customHeight="1">
      <c r="A5" s="368" t="s">
        <v>31</v>
      </c>
      <c r="B5" s="371" t="s">
        <v>5</v>
      </c>
      <c r="C5" s="371"/>
      <c r="D5" s="373" t="s">
        <v>6</v>
      </c>
      <c r="E5" s="373"/>
      <c r="F5" s="373"/>
      <c r="G5" s="373"/>
      <c r="H5" s="373"/>
      <c r="I5" s="373"/>
      <c r="J5" s="373"/>
      <c r="K5" s="373"/>
      <c r="L5" s="371" t="s">
        <v>1</v>
      </c>
      <c r="M5" s="371"/>
      <c r="N5" s="374" t="s">
        <v>2</v>
      </c>
      <c r="O5" s="374"/>
    </row>
    <row r="6" spans="1:15" ht="13.5">
      <c r="A6" s="369"/>
      <c r="B6" s="372"/>
      <c r="C6" s="372"/>
      <c r="D6" s="376" t="s">
        <v>3</v>
      </c>
      <c r="E6" s="376"/>
      <c r="F6" s="376" t="s">
        <v>108</v>
      </c>
      <c r="G6" s="376"/>
      <c r="H6" s="376" t="s">
        <v>9</v>
      </c>
      <c r="I6" s="376"/>
      <c r="J6" s="376" t="s">
        <v>109</v>
      </c>
      <c r="K6" s="376"/>
      <c r="L6" s="372"/>
      <c r="M6" s="372"/>
      <c r="N6" s="375"/>
      <c r="O6" s="375"/>
    </row>
    <row r="7" spans="1:15">
      <c r="A7" s="370"/>
      <c r="B7" s="168" t="s">
        <v>7</v>
      </c>
      <c r="C7" s="169" t="s">
        <v>86</v>
      </c>
      <c r="D7" s="168" t="s">
        <v>7</v>
      </c>
      <c r="E7" s="169" t="s">
        <v>86</v>
      </c>
      <c r="F7" s="168" t="s">
        <v>7</v>
      </c>
      <c r="G7" s="169" t="s">
        <v>86</v>
      </c>
      <c r="H7" s="168" t="s">
        <v>7</v>
      </c>
      <c r="I7" s="169" t="s">
        <v>86</v>
      </c>
      <c r="J7" s="168" t="s">
        <v>7</v>
      </c>
      <c r="K7" s="169" t="s">
        <v>86</v>
      </c>
      <c r="L7" s="168" t="s">
        <v>7</v>
      </c>
      <c r="M7" s="169" t="s">
        <v>86</v>
      </c>
      <c r="N7" s="168" t="s">
        <v>7</v>
      </c>
      <c r="O7" s="169" t="s">
        <v>86</v>
      </c>
    </row>
    <row r="8" spans="1:15">
      <c r="A8" s="170"/>
      <c r="B8" s="171"/>
      <c r="C8" s="172"/>
      <c r="D8" s="172"/>
      <c r="E8" s="172"/>
      <c r="F8" s="173"/>
      <c r="G8" s="146"/>
      <c r="H8" s="172"/>
      <c r="I8" s="172"/>
      <c r="J8" s="172"/>
      <c r="K8" s="172"/>
      <c r="L8" s="172"/>
      <c r="M8" s="172"/>
      <c r="N8" s="172"/>
      <c r="O8" s="172"/>
    </row>
    <row r="9" spans="1:15">
      <c r="A9" s="174" t="s">
        <v>102</v>
      </c>
      <c r="B9" s="176">
        <f>[1]MercLab!Q114</f>
        <v>1110163.3887759373</v>
      </c>
      <c r="C9" s="146">
        <f>SUM(E9,M9,O9)</f>
        <v>117.31890761672918</v>
      </c>
      <c r="D9" s="176">
        <f t="shared" ref="D9:D51" si="0">F9+H9+J9</f>
        <v>462796.88843280391</v>
      </c>
      <c r="E9" s="146">
        <f>IF(ISNUMBER(D9/$B$9*100),D9/$B$9*100,0)</f>
        <v>41.687277126214937</v>
      </c>
      <c r="F9" s="176">
        <f>[1]MercLab!R114</f>
        <v>114231.24900620387</v>
      </c>
      <c r="G9" s="146">
        <f>IF(ISNUMBER(F9/$B$9*100),F9/$B$9*100,0)</f>
        <v>10.289588916470656</v>
      </c>
      <c r="H9" s="176">
        <f>[1]MercLab!S114</f>
        <v>284072.67852613103</v>
      </c>
      <c r="I9" s="146">
        <f>IF(ISNUMBER(H9/$B$9*100),H9/$B$9*100,0)</f>
        <v>25.588366667301894</v>
      </c>
      <c r="J9" s="176">
        <f>[1]MercLab!T114</f>
        <v>64492.960900468963</v>
      </c>
      <c r="K9" s="146">
        <f>IF(ISNUMBER(J9/$B$9*100),J9/$B$9*100,0)</f>
        <v>5.8093215424423885</v>
      </c>
      <c r="L9" s="176">
        <f>[1]MercLab!U114</f>
        <v>519226.98691782134</v>
      </c>
      <c r="M9" s="146">
        <f>IF(ISNUMBER(L9/$B$9*100),L9/$B$9*100,0)</f>
        <v>46.770321573144244</v>
      </c>
      <c r="N9" s="145">
        <f>SUM(N11:N22)</f>
        <v>320407.68512216653</v>
      </c>
      <c r="O9" s="146">
        <f>N9/B9*100</f>
        <v>28.86130891737</v>
      </c>
    </row>
    <row r="10" spans="1:15" s="178" customFormat="1">
      <c r="A10" s="175"/>
      <c r="B10" s="176"/>
      <c r="C10" s="146"/>
      <c r="D10" s="176"/>
      <c r="E10" s="146"/>
      <c r="F10" s="177"/>
      <c r="G10" s="146"/>
      <c r="H10" s="176"/>
      <c r="I10" s="146"/>
      <c r="J10" s="176"/>
      <c r="K10" s="146"/>
      <c r="L10" s="176"/>
      <c r="M10" s="146"/>
      <c r="N10" s="176"/>
      <c r="O10" s="146"/>
    </row>
    <row r="11" spans="1:15">
      <c r="A11" s="179" t="s">
        <v>35</v>
      </c>
      <c r="B11" s="176"/>
      <c r="C11" s="146"/>
      <c r="D11" s="176"/>
      <c r="E11" s="146"/>
      <c r="F11" s="176"/>
      <c r="G11" s="146"/>
      <c r="H11" s="176"/>
      <c r="I11" s="146"/>
      <c r="J11" s="176"/>
      <c r="K11" s="146"/>
      <c r="L11" s="176"/>
      <c r="M11" s="146"/>
      <c r="N11" s="176"/>
      <c r="O11" s="146"/>
    </row>
    <row r="12" spans="1:15">
      <c r="A12" s="180" t="s">
        <v>69</v>
      </c>
      <c r="B12" s="155">
        <f>SUM(B13:B15)</f>
        <v>665584.03090957482</v>
      </c>
      <c r="C12" s="181">
        <f>IF(ISNUMBER(B12/B$9*100),B12/B$9*100,0)</f>
        <v>59.953700296624426</v>
      </c>
      <c r="D12" s="155">
        <f>SUM(D13:D15)</f>
        <v>340866.07887969306</v>
      </c>
      <c r="E12" s="181">
        <f>IF(ISNUMBER(D12/D$9*100),D12/D$9*100,0)</f>
        <v>73.653494091973641</v>
      </c>
      <c r="F12" s="155">
        <f>SUM(F13:F15)</f>
        <v>88570.509715425636</v>
      </c>
      <c r="G12" s="181">
        <f>IF(ISNUMBER(F12/F$9*100),F12/F$9*100,0)</f>
        <v>77.536147495520595</v>
      </c>
      <c r="H12" s="155">
        <f>SUM(H13:H15)</f>
        <v>213237.75863773574</v>
      </c>
      <c r="I12" s="181">
        <f>IF(ISNUMBER(H12/H$9*100),H12/H$9*100,0)</f>
        <v>75.064508049168339</v>
      </c>
      <c r="J12" s="155">
        <f>SUM(J13:J15)</f>
        <v>39057.810526531684</v>
      </c>
      <c r="K12" s="181">
        <f>IF(ISNUMBER(J12/J$9*100),J12/J$9*100,0)</f>
        <v>60.561354264396442</v>
      </c>
      <c r="L12" s="155">
        <f>SUM(L13:L15)</f>
        <v>260589.29375842828</v>
      </c>
      <c r="M12" s="181">
        <f>IF(ISNUMBER(L12/L$9*100),L12/L$9*100,0)</f>
        <v>50.187933278528149</v>
      </c>
      <c r="N12" s="155">
        <f>SUM(N13:N15)</f>
        <v>64128.658271440712</v>
      </c>
      <c r="O12" s="181">
        <f>IF(ISNUMBER(N12/N$9*100),N12/N$9*100,0)</f>
        <v>20.014706653178258</v>
      </c>
    </row>
    <row r="13" spans="1:15">
      <c r="A13" s="182" t="s">
        <v>51</v>
      </c>
      <c r="B13" s="155">
        <f>[1]MercLab!Q115</f>
        <v>195194.60207835978</v>
      </c>
      <c r="C13" s="181">
        <f>IF(ISNUMBER(B13/B$9*100),B13/B$9*100,0)</f>
        <v>17.582511191760769</v>
      </c>
      <c r="D13" s="155">
        <f t="shared" si="0"/>
        <v>113609.35824091936</v>
      </c>
      <c r="E13" s="181">
        <f>IF(ISNUMBER(D13/D$9*100),D13/D$9*100,0)</f>
        <v>24.548427416105014</v>
      </c>
      <c r="F13" s="155">
        <f>[1]MercLab!R115</f>
        <v>32405.353860664796</v>
      </c>
      <c r="G13" s="181">
        <f>IF(ISNUMBER(F13/F$9*100),F13/F$9*100,0)</f>
        <v>28.368204097028539</v>
      </c>
      <c r="H13" s="155">
        <f>[1]MercLab!S115</f>
        <v>69957.440393317956</v>
      </c>
      <c r="I13" s="181">
        <f>IF(ISNUMBER(H13/H$9*100),H13/H$9*100,0)</f>
        <v>24.626599346435484</v>
      </c>
      <c r="J13" s="155">
        <f>[1]MercLab!T115</f>
        <v>11246.563986936608</v>
      </c>
      <c r="K13" s="181">
        <f>IF(ISNUMBER(J13/J$9*100),J13/J$9*100,0)</f>
        <v>17.438436427648693</v>
      </c>
      <c r="L13" s="155">
        <f>[1]MercLab!U115</f>
        <v>64667.742924885963</v>
      </c>
      <c r="M13" s="181">
        <f>IF(ISNUMBER(L13/L$9*100),L13/L$9*100,0)</f>
        <v>12.454618992121263</v>
      </c>
      <c r="N13" s="155">
        <f>[1]MercLab!V115</f>
        <v>16917.500912552947</v>
      </c>
      <c r="O13" s="181">
        <f>IF(ISNUMBER(N13/N$9*100),N13/N$9*100,0)</f>
        <v>5.2799922405427209</v>
      </c>
    </row>
    <row r="14" spans="1:15">
      <c r="A14" s="182" t="s">
        <v>52</v>
      </c>
      <c r="B14" s="155">
        <f>[1]MercLab!Q116</f>
        <v>116646.04553267783</v>
      </c>
      <c r="C14" s="181">
        <f>IF(ISNUMBER(B14/B$9*100),B14/B$9*100,0)</f>
        <v>10.507106135187128</v>
      </c>
      <c r="D14" s="155">
        <f t="shared" si="0"/>
        <v>64860.706734245992</v>
      </c>
      <c r="E14" s="181">
        <f>IF(ISNUMBER(D14/D$9*100),D14/D$9*100,0)</f>
        <v>14.014940107719303</v>
      </c>
      <c r="F14" s="155">
        <f>[1]MercLab!R116</f>
        <v>7225.8612276879057</v>
      </c>
      <c r="G14" s="181">
        <f>IF(ISNUMBER(F14/F$9*100),F14/F$9*100,0)</f>
        <v>6.3256431935673501</v>
      </c>
      <c r="H14" s="155">
        <f>[1]MercLab!S116</f>
        <v>51441.250168539882</v>
      </c>
      <c r="I14" s="181">
        <f>IF(ISNUMBER(H14/H$9*100),H14/H$9*100,0)</f>
        <v>18.108482109379604</v>
      </c>
      <c r="J14" s="155">
        <f>[1]MercLab!T116</f>
        <v>6193.5953380182045</v>
      </c>
      <c r="K14" s="181">
        <f>IF(ISNUMBER(J14/J$9*100),J14/J$9*100,0)</f>
        <v>9.6035214565147484</v>
      </c>
      <c r="L14" s="155">
        <f>[1]MercLab!U116</f>
        <v>41290.635586787874</v>
      </c>
      <c r="M14" s="181">
        <f>IF(ISNUMBER(L14/L$9*100),L14/L$9*100,0)</f>
        <v>7.9523284858309937</v>
      </c>
      <c r="N14" s="155">
        <f>[1]MercLab!V116</f>
        <v>10494.703211641947</v>
      </c>
      <c r="O14" s="181">
        <f>IF(ISNUMBER(N14/N$9*100),N14/N$9*100,0)</f>
        <v>3.2754218138183786</v>
      </c>
    </row>
    <row r="15" spans="1:15">
      <c r="A15" s="182" t="s">
        <v>92</v>
      </c>
      <c r="B15" s="155">
        <f>[1]MercLab!Q117</f>
        <v>353743.38329853717</v>
      </c>
      <c r="C15" s="181">
        <f>IF(ISNUMBER(B15/B$9*100),B15/B$9*100,0)</f>
        <v>31.86408296967652</v>
      </c>
      <c r="D15" s="155">
        <f t="shared" si="0"/>
        <v>162396.0139045277</v>
      </c>
      <c r="E15" s="181">
        <f>IF(ISNUMBER(D15/D$9*100),D15/D$9*100,0)</f>
        <v>35.090126568149323</v>
      </c>
      <c r="F15" s="155">
        <f>[1]MercLab!R117</f>
        <v>48939.29462707293</v>
      </c>
      <c r="G15" s="181">
        <f>IF(ISNUMBER(F15/F$9*100),F15/F$9*100,0)</f>
        <v>42.842300204924705</v>
      </c>
      <c r="H15" s="155">
        <f>[1]MercLab!S117</f>
        <v>91839.068075877905</v>
      </c>
      <c r="I15" s="181">
        <f>IF(ISNUMBER(H15/H$9*100),H15/H$9*100,0)</f>
        <v>32.329426593353254</v>
      </c>
      <c r="J15" s="155">
        <f>[1]MercLab!T117</f>
        <v>21617.651201576871</v>
      </c>
      <c r="K15" s="181">
        <f>IF(ISNUMBER(J15/J$9*100),J15/J$9*100,0)</f>
        <v>33.51939638023299</v>
      </c>
      <c r="L15" s="155">
        <f>[1]MercLab!U117</f>
        <v>154630.91524675445</v>
      </c>
      <c r="M15" s="181">
        <f>IF(ISNUMBER(L15/L$9*100),L15/L$9*100,0)</f>
        <v>29.780985800575898</v>
      </c>
      <c r="N15" s="155">
        <f>[1]MercLab!V117</f>
        <v>36716.454147245822</v>
      </c>
      <c r="O15" s="181">
        <f>IF(ISNUMBER(N15/N$9*100),N15/N$9*100,0)</f>
        <v>11.459292598817161</v>
      </c>
    </row>
    <row r="16" spans="1:15">
      <c r="A16" s="180" t="s">
        <v>53</v>
      </c>
      <c r="B16" s="155">
        <f>[1]MercLab!Q118</f>
        <v>444579.35786641331</v>
      </c>
      <c r="C16" s="181">
        <f>IF(ISNUMBER(B16/B$9*100),B16/B$9*100,0)</f>
        <v>40.046299703380164</v>
      </c>
      <c r="D16" s="155">
        <f t="shared" si="0"/>
        <v>121930.80955310978</v>
      </c>
      <c r="E16" s="181">
        <f>IF(ISNUMBER(D16/D$9*100),D16/D$9*100,0)</f>
        <v>26.346505908026131</v>
      </c>
      <c r="F16" s="183">
        <f>[1]MercLab!R118</f>
        <v>25660.739290779366</v>
      </c>
      <c r="G16" s="181">
        <f>IF(ISNUMBER(F16/F$9*100),F16/F$9*100,0)</f>
        <v>22.463852504480396</v>
      </c>
      <c r="H16" s="155">
        <f>[1]MercLab!S118</f>
        <v>70834.919888393051</v>
      </c>
      <c r="I16" s="181">
        <f>IF(ISNUMBER(H16/H$9*100),H16/H$9*100,0)</f>
        <v>24.935491950830869</v>
      </c>
      <c r="J16" s="155">
        <f>[1]MercLab!T118</f>
        <v>25435.150373937351</v>
      </c>
      <c r="K16" s="181">
        <f>IF(ISNUMBER(J16/J$9*100),J16/J$9*100,0)</f>
        <v>39.438645735603679</v>
      </c>
      <c r="L16" s="155">
        <f>[1]MercLab!U118</f>
        <v>258637.69315936705</v>
      </c>
      <c r="M16" s="181">
        <f>IF(ISNUMBER(L16/L$9*100),L16/L$9*100,0)</f>
        <v>49.812066721466834</v>
      </c>
      <c r="N16" s="155">
        <f>[1]MercLab!V118</f>
        <v>64010.855153922188</v>
      </c>
      <c r="O16" s="181">
        <f>IF(ISNUMBER(N16/N$9*100),N16/N$9*100,0)</f>
        <v>19.977940020232609</v>
      </c>
    </row>
    <row r="17" spans="1:15">
      <c r="A17" s="179"/>
      <c r="B17" s="183"/>
      <c r="C17" s="181"/>
      <c r="D17" s="183">
        <f t="shared" si="0"/>
        <v>0</v>
      </c>
      <c r="E17" s="181"/>
      <c r="F17" s="183"/>
      <c r="G17" s="181"/>
      <c r="H17" s="183"/>
      <c r="I17" s="181"/>
      <c r="J17" s="183"/>
      <c r="K17" s="181"/>
      <c r="L17" s="183"/>
      <c r="M17" s="181"/>
      <c r="N17" s="183"/>
      <c r="O17" s="181"/>
    </row>
    <row r="18" spans="1:15">
      <c r="A18" s="179" t="s">
        <v>11</v>
      </c>
      <c r="B18" s="176"/>
      <c r="C18" s="146"/>
      <c r="D18" s="176"/>
      <c r="E18" s="146"/>
      <c r="F18" s="176"/>
      <c r="G18" s="146"/>
      <c r="H18" s="176"/>
      <c r="I18" s="146"/>
      <c r="J18" s="176"/>
      <c r="K18" s="146"/>
      <c r="L18" s="176"/>
      <c r="M18" s="146"/>
      <c r="N18" s="176"/>
      <c r="O18" s="146"/>
    </row>
    <row r="19" spans="1:15">
      <c r="A19" s="182" t="s">
        <v>37</v>
      </c>
      <c r="B19" s="155">
        <f>[1]MercLab!Q120</f>
        <v>111121.98825873889</v>
      </c>
      <c r="C19" s="181">
        <f>IF(ISNUMBER(B19/B$9*100),B19/B$9*100,0)</f>
        <v>10.009516561455124</v>
      </c>
      <c r="D19" s="155">
        <f t="shared" si="0"/>
        <v>17566.071590315707</v>
      </c>
      <c r="E19" s="181">
        <f>IF(ISNUMBER(D19/D$9*100),D19/D$9*100,0)</f>
        <v>3.7956330367303717</v>
      </c>
      <c r="F19" s="155">
        <f>[1]MercLab!R120</f>
        <v>1282.9629085654676</v>
      </c>
      <c r="G19" s="181">
        <f>IF(ISNUMBER(F19/F$9*100),F19/F$9*100,0)</f>
        <v>1.1231277953511567</v>
      </c>
      <c r="H19" s="155">
        <f>[1]MercLab!S120</f>
        <v>9883.4942532384084</v>
      </c>
      <c r="I19" s="181">
        <f>IF(ISNUMBER(H19/H$9*100),H19/H$9*100,0)</f>
        <v>3.4792132437788288</v>
      </c>
      <c r="J19" s="155">
        <f>[1]MercLab!T120</f>
        <v>6399.6144285118316</v>
      </c>
      <c r="K19" s="181">
        <f>IF(ISNUMBER(J19/J$9*100),J19/J$9*100,0)</f>
        <v>9.9229657611599862</v>
      </c>
      <c r="L19" s="155">
        <f>[1]MercLab!U120</f>
        <v>84222.371086321582</v>
      </c>
      <c r="M19" s="181">
        <f>IF(ISNUMBER(L19/L$9*100),L19/L$9*100,0)</f>
        <v>16.220722960929525</v>
      </c>
      <c r="N19" s="155">
        <f>[1]MercLab!V120</f>
        <v>9333.545582102457</v>
      </c>
      <c r="O19" s="181">
        <f>IF(ISNUMBER(N19/N$9*100),N19/N$9*100,0)</f>
        <v>2.91302175805918</v>
      </c>
    </row>
    <row r="20" spans="1:15">
      <c r="A20" s="182" t="s">
        <v>38</v>
      </c>
      <c r="B20" s="155">
        <f>[1]MercLab!Q121</f>
        <v>513217.99226109567</v>
      </c>
      <c r="C20" s="181">
        <f>IF(ISNUMBER(B20/B$9*100),B20/B$9*100,0)</f>
        <v>46.229050376716913</v>
      </c>
      <c r="D20" s="155">
        <f t="shared" si="0"/>
        <v>144524.4235106397</v>
      </c>
      <c r="E20" s="181">
        <f>IF(ISNUMBER(D20/D$9*100),D20/D$9*100,0)</f>
        <v>31.228477788615038</v>
      </c>
      <c r="F20" s="155">
        <f>[1]MercLab!R121</f>
        <v>11456.839806072205</v>
      </c>
      <c r="G20" s="181">
        <f>IF(ISNUMBER(F20/F$9*100),F20/F$9*100,0)</f>
        <v>10.029514608082406</v>
      </c>
      <c r="H20" s="155">
        <f>[1]MercLab!S121</f>
        <v>93127.853857417867</v>
      </c>
      <c r="I20" s="181">
        <f>IF(ISNUMBER(H20/H$9*100),H20/H$9*100,0)</f>
        <v>32.783108301931016</v>
      </c>
      <c r="J20" s="155">
        <f>[1]MercLab!T121</f>
        <v>39939.729847149611</v>
      </c>
      <c r="K20" s="181">
        <f>IF(ISNUMBER(J20/J$9*100),J20/J$9*100,0)</f>
        <v>61.928820276662456</v>
      </c>
      <c r="L20" s="155">
        <f>[1]MercLab!U121</f>
        <v>307573.56637810223</v>
      </c>
      <c r="M20" s="181">
        <f>IF(ISNUMBER(L20/L$9*100),L20/L$9*100,0)</f>
        <v>59.236822069647602</v>
      </c>
      <c r="N20" s="155">
        <f>[1]MercLab!V121</f>
        <v>61120.002372333554</v>
      </c>
      <c r="O20" s="181">
        <f>IF(ISNUMBER(N20/N$9*100),N20/N$9*100,0)</f>
        <v>19.075697996766039</v>
      </c>
    </row>
    <row r="21" spans="1:15">
      <c r="A21" s="182" t="s">
        <v>39</v>
      </c>
      <c r="B21" s="155">
        <f>[1]MercLab!Q122</f>
        <v>350048.71109634772</v>
      </c>
      <c r="C21" s="181">
        <f>IF(ISNUMBER(B21/B$9*100),B21/B$9*100,0)</f>
        <v>31.531278605963607</v>
      </c>
      <c r="D21" s="155">
        <f t="shared" si="0"/>
        <v>188940.61505052572</v>
      </c>
      <c r="E21" s="181">
        <f>IF(ISNUMBER(D21/D$9*100),D21/D$9*100,0)</f>
        <v>40.825817928540175</v>
      </c>
      <c r="F21" s="155">
        <f>[1]MercLab!R122</f>
        <v>49807.895167529896</v>
      </c>
      <c r="G21" s="181">
        <f>IF(ISNUMBER(F21/F$9*100),F21/F$9*100,0)</f>
        <v>43.602688056772308</v>
      </c>
      <c r="H21" s="155">
        <f>[1]MercLab!S122</f>
        <v>121868.74931151365</v>
      </c>
      <c r="I21" s="181">
        <f>IF(ISNUMBER(H21/H$9*100),H21/H$9*100,0)</f>
        <v>42.900552754249929</v>
      </c>
      <c r="J21" s="155">
        <f>[1]MercLab!T122</f>
        <v>17263.970571482179</v>
      </c>
      <c r="K21" s="181">
        <f>IF(ISNUMBER(J21/J$9*100),J21/J$9*100,0)</f>
        <v>26.768767211859618</v>
      </c>
      <c r="L21" s="155">
        <f>[1]MercLab!U122</f>
        <v>108001.45652516732</v>
      </c>
      <c r="M21" s="181">
        <f>IF(ISNUMBER(L21/L$9*100),L21/L$9*100,0)</f>
        <v>20.800432035760274</v>
      </c>
      <c r="N21" s="155">
        <f>[1]MercLab!V122</f>
        <v>53106.639520644836</v>
      </c>
      <c r="O21" s="181">
        <f>IF(ISNUMBER(N21/N$9*100),N21/N$9*100,0)</f>
        <v>16.574708406384225</v>
      </c>
    </row>
    <row r="22" spans="1:15">
      <c r="A22" s="182" t="s">
        <v>40</v>
      </c>
      <c r="B22" s="155">
        <f>[1]MercLab!Q123</f>
        <v>134498.6398693615</v>
      </c>
      <c r="C22" s="181">
        <f>IF(ISNUMBER(B22/B$9*100),B22/B$9*100,0)</f>
        <v>12.115211258917419</v>
      </c>
      <c r="D22" s="155">
        <f t="shared" si="0"/>
        <v>110943.7514518696</v>
      </c>
      <c r="E22" s="181">
        <f>IF(ISNUMBER(D22/D$9*100),D22/D$9*100,0)</f>
        <v>23.972449734388857</v>
      </c>
      <c r="F22" s="184">
        <f>[1]MercLab!R123</f>
        <v>51273.232148352334</v>
      </c>
      <c r="G22" s="181">
        <f>IF(ISNUMBER(F22/F$9*100),F22/F$9*100,0)</f>
        <v>44.88546925155979</v>
      </c>
      <c r="H22" s="155">
        <f>[1]MercLab!S123</f>
        <v>58780.873250191849</v>
      </c>
      <c r="I22" s="181">
        <f>IF(ISNUMBER(H22/H$9*100),H22/H$9*100,0)</f>
        <v>20.692195235095362</v>
      </c>
      <c r="J22" s="155">
        <f>[1]MercLab!T123</f>
        <v>889.6460533254176</v>
      </c>
      <c r="K22" s="181">
        <f>IF(ISNUMBER(J22/J$9*100),J22/J$9*100,0)</f>
        <v>1.3794467503180621</v>
      </c>
      <c r="L22" s="155">
        <f>[1]MercLab!U123</f>
        <v>18975.5624672101</v>
      </c>
      <c r="M22" s="181">
        <f>IF(ISNUMBER(L22/L$9*100),L22/L$9*100,0)</f>
        <v>3.6545793930802337</v>
      </c>
      <c r="N22" s="155">
        <f>[1]MercLab!V123</f>
        <v>4579.325950282072</v>
      </c>
      <c r="O22" s="181">
        <f>IF(ISNUMBER(N22/N$9*100),N22/N$9*100,0)</f>
        <v>1.4292185122014303</v>
      </c>
    </row>
    <row r="23" spans="1:15">
      <c r="A23" s="182" t="s">
        <v>46</v>
      </c>
      <c r="B23" s="184">
        <f>[1]MercLab!Q124</f>
        <v>1276.0572904476951</v>
      </c>
      <c r="C23" s="181">
        <f>IF(ISNUMBER(B23/B$9*100),B23/B$9*100,0)</f>
        <v>0.11494319695181732</v>
      </c>
      <c r="D23" s="184">
        <f t="shared" si="0"/>
        <v>822.02682945022502</v>
      </c>
      <c r="E23" s="181">
        <f>IF(ISNUMBER(D23/D$9*100),D23/D$9*100,0)</f>
        <v>0.17762151172491725</v>
      </c>
      <c r="F23" s="183">
        <f>[1]MercLab!R124</f>
        <v>410.3189756851325</v>
      </c>
      <c r="G23" s="181">
        <f>IF(ISNUMBER(F23/F$9*100),F23/F$9*100,0)</f>
        <v>0.35920028823535682</v>
      </c>
      <c r="H23" s="184">
        <f>[1]MercLab!S124</f>
        <v>411.70785376509247</v>
      </c>
      <c r="I23" s="181">
        <f>IF(ISNUMBER(H23/H$9*100),H23/H$9*100,0)</f>
        <v>0.14493046494340026</v>
      </c>
      <c r="J23" s="184">
        <f>[1]MercLab!T124</f>
        <v>0</v>
      </c>
      <c r="K23" s="181">
        <f>IF(ISNUMBER(J23/J$9*100),J23/J$9*100,0)</f>
        <v>0</v>
      </c>
      <c r="L23" s="184">
        <f>[1]MercLab!U124</f>
        <v>454.03046099747002</v>
      </c>
      <c r="M23" s="181">
        <f>IF(ISNUMBER(L23/L$9*100),L23/L$9*100,0)</f>
        <v>8.7443540578011195E-2</v>
      </c>
      <c r="N23" s="184">
        <f>[1]MercLab!V124</f>
        <v>0</v>
      </c>
      <c r="O23" s="181">
        <f>IF(ISNUMBER(N23/N$9*100),N23/N$9*100,0)</f>
        <v>0</v>
      </c>
    </row>
    <row r="24" spans="1:15">
      <c r="A24" s="185"/>
      <c r="B24" s="183"/>
      <c r="C24" s="186"/>
      <c r="D24" s="183">
        <f t="shared" si="0"/>
        <v>0</v>
      </c>
      <c r="E24" s="186"/>
      <c r="F24" s="183"/>
      <c r="G24" s="186"/>
      <c r="H24" s="183"/>
      <c r="I24" s="186"/>
      <c r="J24" s="183"/>
      <c r="K24" s="186"/>
      <c r="L24" s="183"/>
      <c r="M24" s="186"/>
      <c r="N24" s="183"/>
      <c r="O24" s="186"/>
    </row>
    <row r="25" spans="1:15">
      <c r="A25" s="187" t="s">
        <v>16</v>
      </c>
      <c r="B25" s="176"/>
      <c r="C25" s="146"/>
      <c r="D25" s="176"/>
      <c r="E25" s="146"/>
      <c r="F25" s="176"/>
      <c r="G25" s="146"/>
      <c r="H25" s="176"/>
      <c r="I25" s="146"/>
      <c r="J25" s="176"/>
      <c r="K25" s="146"/>
      <c r="L25" s="176"/>
      <c r="M25" s="146"/>
      <c r="N25" s="176"/>
      <c r="O25" s="146"/>
    </row>
    <row r="26" spans="1:15">
      <c r="A26" s="182" t="s">
        <v>41</v>
      </c>
      <c r="B26" s="184">
        <f>[1]MercLab!Q126</f>
        <v>5182.9296060305569</v>
      </c>
      <c r="C26" s="181">
        <f t="shared" ref="C26:C34" si="1">IF(ISNUMBER(B26/B$9*100),B26/B$9*100,0)</f>
        <v>0.4668618744260013</v>
      </c>
      <c r="D26" s="184">
        <f t="shared" si="0"/>
        <v>281.98614605252004</v>
      </c>
      <c r="E26" s="181">
        <f t="shared" ref="E26:E34" si="2">IF(ISNUMBER(D26/D$9*100),D26/D$9*100,0)</f>
        <v>6.0930864727164906E-2</v>
      </c>
      <c r="F26" s="184">
        <f>[1]MercLab!R126</f>
        <v>0</v>
      </c>
      <c r="G26" s="181">
        <f t="shared" ref="G26:G34" si="3">IF(ISNUMBER(F26/F$9*100),F26/F$9*100,0)</f>
        <v>0</v>
      </c>
      <c r="H26" s="184">
        <f>[1]MercLab!S126</f>
        <v>281.98614605252004</v>
      </c>
      <c r="I26" s="181">
        <f t="shared" ref="I26:I34" si="4">IF(ISNUMBER(H26/H$9*100),H26/H$9*100,0)</f>
        <v>9.9265493434836233E-2</v>
      </c>
      <c r="J26" s="184">
        <f>[1]MercLab!T126</f>
        <v>0</v>
      </c>
      <c r="K26" s="181">
        <f t="shared" ref="K26:K34" si="5">IF(ISNUMBER(J26/J$9*100),J26/J$9*100,0)</f>
        <v>0</v>
      </c>
      <c r="L26" s="184">
        <f>[1]MercLab!U126</f>
        <v>281.98614605252004</v>
      </c>
      <c r="M26" s="181">
        <f t="shared" ref="M26:M34" si="6">IF(ISNUMBER(L26/L$9*100),L26/L$9*100,0)</f>
        <v>5.4308838553715294E-2</v>
      </c>
      <c r="N26" s="184">
        <f>[1]MercLab!V126</f>
        <v>4618.9573139255172</v>
      </c>
      <c r="O26" s="181">
        <f t="shared" ref="O26:O34" si="7">IF(ISNUMBER(N26/N$9*100),N26/N$9*100,0)</f>
        <v>1.4415875549815167</v>
      </c>
    </row>
    <row r="27" spans="1:15">
      <c r="A27" s="182" t="s">
        <v>42</v>
      </c>
      <c r="B27" s="184">
        <f>[1]MercLab!Q127</f>
        <v>19377.811154612111</v>
      </c>
      <c r="C27" s="181">
        <f t="shared" si="1"/>
        <v>1.7454918213415438</v>
      </c>
      <c r="D27" s="184">
        <f t="shared" si="0"/>
        <v>2409.518614695588</v>
      </c>
      <c r="E27" s="181">
        <f t="shared" si="2"/>
        <v>0.52064278626744476</v>
      </c>
      <c r="F27" s="184">
        <f>[1]MercLab!R127</f>
        <v>0</v>
      </c>
      <c r="G27" s="181">
        <f t="shared" si="3"/>
        <v>0</v>
      </c>
      <c r="H27" s="184">
        <f>[1]MercLab!S127</f>
        <v>1931.5804151352629</v>
      </c>
      <c r="I27" s="181">
        <f t="shared" si="4"/>
        <v>0.67995994023676665</v>
      </c>
      <c r="J27" s="184">
        <f>[1]MercLab!T127</f>
        <v>477.93819956032496</v>
      </c>
      <c r="K27" s="181">
        <f t="shared" si="5"/>
        <v>0.74107033215286855</v>
      </c>
      <c r="L27" s="184">
        <f>[1]MercLab!U127</f>
        <v>1607.2716618503653</v>
      </c>
      <c r="M27" s="181">
        <f t="shared" si="6"/>
        <v>0.30955087126562431</v>
      </c>
      <c r="N27" s="184">
        <f>[1]MercLab!V127</f>
        <v>15361.020878066149</v>
      </c>
      <c r="O27" s="181">
        <f t="shared" si="7"/>
        <v>4.7942111226855335</v>
      </c>
    </row>
    <row r="28" spans="1:15">
      <c r="A28" s="182" t="s">
        <v>43</v>
      </c>
      <c r="B28" s="184">
        <f>[1]MercLab!Q128</f>
        <v>58991.05112169643</v>
      </c>
      <c r="C28" s="181">
        <f t="shared" si="1"/>
        <v>5.3137269448904974</v>
      </c>
      <c r="D28" s="184">
        <f t="shared" si="0"/>
        <v>25731.214629531805</v>
      </c>
      <c r="E28" s="181">
        <f t="shared" si="2"/>
        <v>5.5599368259944262</v>
      </c>
      <c r="F28" s="184">
        <f>[1]MercLab!R128</f>
        <v>759.92434561284495</v>
      </c>
      <c r="G28" s="181">
        <f t="shared" si="3"/>
        <v>0.66525084180036731</v>
      </c>
      <c r="H28" s="184">
        <f>[1]MercLab!S128</f>
        <v>14019.200044292411</v>
      </c>
      <c r="I28" s="181">
        <f t="shared" si="4"/>
        <v>4.9350751071975489</v>
      </c>
      <c r="J28" s="184">
        <f>[1]MercLab!T128</f>
        <v>10952.09023962655</v>
      </c>
      <c r="K28" s="181">
        <f t="shared" si="5"/>
        <v>16.981838152118257</v>
      </c>
      <c r="L28" s="184">
        <f>[1]MercLab!U128</f>
        <v>8205.5771277478925</v>
      </c>
      <c r="M28" s="181">
        <f t="shared" si="6"/>
        <v>1.5803448847019577</v>
      </c>
      <c r="N28" s="184">
        <f>[1]MercLab!V128</f>
        <v>25054.259364416717</v>
      </c>
      <c r="O28" s="181">
        <f t="shared" si="7"/>
        <v>7.8194938909982481</v>
      </c>
    </row>
    <row r="29" spans="1:15">
      <c r="A29" s="182" t="s">
        <v>44</v>
      </c>
      <c r="B29" s="184">
        <f>[1]MercLab!Q129</f>
        <v>167264.12705692247</v>
      </c>
      <c r="C29" s="181">
        <f t="shared" si="1"/>
        <v>15.06662251232653</v>
      </c>
      <c r="D29" s="184">
        <f t="shared" si="0"/>
        <v>106659.63781147839</v>
      </c>
      <c r="E29" s="181">
        <f t="shared" si="2"/>
        <v>23.046749119827954</v>
      </c>
      <c r="F29" s="183">
        <f>[1]MercLab!R129</f>
        <v>14380.704261610619</v>
      </c>
      <c r="G29" s="181">
        <f t="shared" si="3"/>
        <v>12.589115838897644</v>
      </c>
      <c r="H29" s="184">
        <f>[1]MercLab!S129</f>
        <v>77521.501425412556</v>
      </c>
      <c r="I29" s="181">
        <f t="shared" si="4"/>
        <v>27.289319700726367</v>
      </c>
      <c r="J29" s="184">
        <f>[1]MercLab!T129</f>
        <v>14757.432124455207</v>
      </c>
      <c r="K29" s="181">
        <f t="shared" si="5"/>
        <v>22.882236942462814</v>
      </c>
      <c r="L29" s="184">
        <f>[1]MercLab!U129</f>
        <v>31684.814805363811</v>
      </c>
      <c r="M29" s="181">
        <f t="shared" si="6"/>
        <v>6.1023050811452917</v>
      </c>
      <c r="N29" s="184">
        <f>[1]MercLab!V129</f>
        <v>28919.674440082086</v>
      </c>
      <c r="O29" s="181">
        <f t="shared" si="7"/>
        <v>9.0258991225680063</v>
      </c>
    </row>
    <row r="30" spans="1:15">
      <c r="A30" s="182" t="s">
        <v>45</v>
      </c>
      <c r="B30" s="183">
        <f>[1]MercLab!Q130</f>
        <v>144320.58203476801</v>
      </c>
      <c r="C30" s="181">
        <f t="shared" si="1"/>
        <v>12.999940683856945</v>
      </c>
      <c r="D30" s="183">
        <f t="shared" si="0"/>
        <v>83836.387673029545</v>
      </c>
      <c r="E30" s="181">
        <f t="shared" si="2"/>
        <v>18.115158024707036</v>
      </c>
      <c r="F30" s="155">
        <f>[1]MercLab!R130</f>
        <v>19129.281868540183</v>
      </c>
      <c r="G30" s="181">
        <f t="shared" si="3"/>
        <v>16.746102344990799</v>
      </c>
      <c r="H30" s="183">
        <f>[1]MercLab!S130</f>
        <v>58324.49349642262</v>
      </c>
      <c r="I30" s="181">
        <f t="shared" si="4"/>
        <v>20.531539252219048</v>
      </c>
      <c r="J30" s="183">
        <f>[1]MercLab!T130</f>
        <v>6382.6123080667494</v>
      </c>
      <c r="K30" s="181">
        <f t="shared" si="5"/>
        <v>9.8966030074459468</v>
      </c>
      <c r="L30" s="183">
        <f>[1]MercLab!U130</f>
        <v>48119.207121102212</v>
      </c>
      <c r="M30" s="181">
        <f t="shared" si="6"/>
        <v>9.2674703614198108</v>
      </c>
      <c r="N30" s="183">
        <f>[1]MercLab!V130</f>
        <v>12364.987240638138</v>
      </c>
      <c r="O30" s="181">
        <f t="shared" si="7"/>
        <v>3.8591419041411439</v>
      </c>
    </row>
    <row r="31" spans="1:15">
      <c r="A31" s="182" t="s">
        <v>47</v>
      </c>
      <c r="B31" s="155">
        <f>[1]MercLab!Q131</f>
        <v>150934.05247096403</v>
      </c>
      <c r="C31" s="181">
        <f t="shared" si="1"/>
        <v>13.59566114294072</v>
      </c>
      <c r="D31" s="155">
        <f t="shared" si="0"/>
        <v>72353.16369151244</v>
      </c>
      <c r="E31" s="181">
        <f t="shared" si="2"/>
        <v>15.633891562349561</v>
      </c>
      <c r="F31" s="184">
        <f>[1]MercLab!R131</f>
        <v>17258.429961299888</v>
      </c>
      <c r="G31" s="181">
        <f t="shared" si="3"/>
        <v>15.108326409319561</v>
      </c>
      <c r="H31" s="155">
        <f>[1]MercLab!S131</f>
        <v>47741.996788595512</v>
      </c>
      <c r="I31" s="181">
        <f t="shared" si="4"/>
        <v>16.80626135406537</v>
      </c>
      <c r="J31" s="155">
        <f>[1]MercLab!T131</f>
        <v>7352.7369416170413</v>
      </c>
      <c r="K31" s="181">
        <f t="shared" si="5"/>
        <v>11.400836368738616</v>
      </c>
      <c r="L31" s="155">
        <f>[1]MercLab!U131</f>
        <v>67338.305512843275</v>
      </c>
      <c r="M31" s="181">
        <f t="shared" si="6"/>
        <v>12.968953311261725</v>
      </c>
      <c r="N31" s="155">
        <f>[1]MercLab!V131</f>
        <v>11242.583266610349</v>
      </c>
      <c r="O31" s="181">
        <f t="shared" si="7"/>
        <v>3.5088369563681736</v>
      </c>
    </row>
    <row r="32" spans="1:15">
      <c r="A32" s="182" t="s">
        <v>48</v>
      </c>
      <c r="B32" s="184">
        <f>[1]MercLab!Q132</f>
        <v>211371.66442896979</v>
      </c>
      <c r="C32" s="181">
        <f t="shared" si="1"/>
        <v>19.039689703875709</v>
      </c>
      <c r="D32" s="184">
        <f t="shared" si="0"/>
        <v>84819.549428361308</v>
      </c>
      <c r="E32" s="181">
        <f t="shared" si="2"/>
        <v>18.327597170238263</v>
      </c>
      <c r="F32" s="184">
        <f>[1]MercLab!R132</f>
        <v>27885.945941814887</v>
      </c>
      <c r="G32" s="181">
        <f t="shared" si="3"/>
        <v>24.411836677282945</v>
      </c>
      <c r="H32" s="184">
        <f>[1]MercLab!S132</f>
        <v>46035.156590114937</v>
      </c>
      <c r="I32" s="181">
        <f t="shared" si="4"/>
        <v>16.205415046938523</v>
      </c>
      <c r="J32" s="184">
        <f>[1]MercLab!T132</f>
        <v>10898.446896431486</v>
      </c>
      <c r="K32" s="181">
        <f t="shared" si="5"/>
        <v>16.89866110078416</v>
      </c>
      <c r="L32" s="184">
        <f>[1]MercLab!U132</f>
        <v>113132.76419208341</v>
      </c>
      <c r="M32" s="181">
        <f t="shared" si="6"/>
        <v>21.788691081650015</v>
      </c>
      <c r="N32" s="184">
        <f>[1]MercLab!V132</f>
        <v>13419.35080852642</v>
      </c>
      <c r="O32" s="181">
        <f t="shared" si="7"/>
        <v>4.1882112794547446</v>
      </c>
    </row>
    <row r="33" spans="1:15">
      <c r="A33" s="182" t="s">
        <v>49</v>
      </c>
      <c r="B33" s="184">
        <f>[1]MercLab!Q133</f>
        <v>245569.67686322244</v>
      </c>
      <c r="C33" s="181">
        <f t="shared" si="1"/>
        <v>22.120138291894747</v>
      </c>
      <c r="D33" s="184">
        <f t="shared" si="0"/>
        <v>75685.803387743435</v>
      </c>
      <c r="E33" s="181">
        <f t="shared" si="2"/>
        <v>16.354000054763265</v>
      </c>
      <c r="F33" s="184">
        <f>[1]MercLab!R133</f>
        <v>29390.313230951695</v>
      </c>
      <c r="G33" s="181">
        <f t="shared" si="3"/>
        <v>25.728785675236303</v>
      </c>
      <c r="H33" s="184">
        <f>[1]MercLab!S133</f>
        <v>33839.129650770374</v>
      </c>
      <c r="I33" s="181">
        <f t="shared" si="4"/>
        <v>11.912138057887045</v>
      </c>
      <c r="J33" s="184">
        <f>[1]MercLab!T133</f>
        <v>12456.360506021361</v>
      </c>
      <c r="K33" s="181">
        <f t="shared" si="5"/>
        <v>19.314294664258131</v>
      </c>
      <c r="L33" s="184">
        <f>[1]MercLab!U133</f>
        <v>156847.7737379329</v>
      </c>
      <c r="M33" s="181">
        <f t="shared" si="6"/>
        <v>30.207939434927212</v>
      </c>
      <c r="N33" s="184">
        <f>[1]MercLab!V133</f>
        <v>13036.09973754635</v>
      </c>
      <c r="O33" s="181">
        <f t="shared" si="7"/>
        <v>4.0685977093763794</v>
      </c>
    </row>
    <row r="34" spans="1:15">
      <c r="A34" s="182" t="s">
        <v>93</v>
      </c>
      <c r="B34" s="184">
        <f>[1]MercLab!Q134</f>
        <v>107151.49403876836</v>
      </c>
      <c r="C34" s="181">
        <f t="shared" si="1"/>
        <v>9.6518670244488298</v>
      </c>
      <c r="D34" s="184">
        <f t="shared" si="0"/>
        <v>11019.627050397661</v>
      </c>
      <c r="E34" s="181">
        <f t="shared" si="2"/>
        <v>2.381093591124622</v>
      </c>
      <c r="F34" s="183">
        <f>[1]MercLab!R134</f>
        <v>5426.6493963751118</v>
      </c>
      <c r="G34" s="181">
        <f t="shared" si="3"/>
        <v>4.750582212473569</v>
      </c>
      <c r="H34" s="184">
        <f>[1]MercLab!S134</f>
        <v>4377.6339693322734</v>
      </c>
      <c r="I34" s="181">
        <f t="shared" si="4"/>
        <v>1.5410260472935933</v>
      </c>
      <c r="J34" s="184">
        <f>[1]MercLab!T134</f>
        <v>1215.343684690275</v>
      </c>
      <c r="K34" s="181">
        <f t="shared" si="5"/>
        <v>1.8844594320392531</v>
      </c>
      <c r="L34" s="184">
        <f>[1]MercLab!U134</f>
        <v>92009.286612820055</v>
      </c>
      <c r="M34" s="181">
        <f t="shared" si="6"/>
        <v>17.720436135069857</v>
      </c>
      <c r="N34" s="184">
        <f>[1]MercLab!V134</f>
        <v>4122.5803755511897</v>
      </c>
      <c r="O34" s="181">
        <f t="shared" si="7"/>
        <v>1.2866671328371269</v>
      </c>
    </row>
    <row r="35" spans="1:15">
      <c r="A35" s="188"/>
      <c r="B35" s="183"/>
      <c r="C35" s="181"/>
      <c r="D35" s="183">
        <f t="shared" si="0"/>
        <v>0</v>
      </c>
      <c r="E35" s="181"/>
      <c r="F35" s="183"/>
      <c r="G35" s="181"/>
      <c r="H35" s="183"/>
      <c r="I35" s="181"/>
      <c r="J35" s="183"/>
      <c r="K35" s="181"/>
      <c r="L35" s="183"/>
      <c r="M35" s="181"/>
      <c r="N35" s="183"/>
      <c r="O35" s="181"/>
    </row>
    <row r="36" spans="1:15">
      <c r="A36" s="179" t="s">
        <v>101</v>
      </c>
      <c r="B36" s="176"/>
      <c r="C36" s="146"/>
      <c r="D36" s="176"/>
      <c r="E36" s="146"/>
      <c r="F36" s="176"/>
      <c r="G36" s="146"/>
      <c r="H36" s="176"/>
      <c r="I36" s="146"/>
      <c r="J36" s="176"/>
      <c r="K36" s="146"/>
      <c r="L36" s="176"/>
      <c r="M36" s="146"/>
      <c r="N36" s="176"/>
      <c r="O36" s="146"/>
    </row>
    <row r="37" spans="1:15">
      <c r="A37" s="189" t="s">
        <v>96</v>
      </c>
      <c r="B37" s="184">
        <f>SUM(B38:B40)</f>
        <v>752342.86740079918</v>
      </c>
      <c r="C37" s="181">
        <f t="shared" ref="C37:C44" si="8">IF(ISNUMBER(B37/B$9*100),B37/B$9*100,0)</f>
        <v>67.768661352661795</v>
      </c>
      <c r="D37" s="184">
        <f t="shared" si="0"/>
        <v>291452.65857560426</v>
      </c>
      <c r="E37" s="181">
        <f t="shared" ref="E37:E44" si="9">IF(ISNUMBER(D37/D$9*100),D37/D$9*100,0)</f>
        <v>62.97636519609442</v>
      </c>
      <c r="F37" s="184">
        <f>SUM(F38:F40)</f>
        <v>30895.92506833838</v>
      </c>
      <c r="G37" s="181">
        <f t="shared" ref="G37:G44" si="10">IF(ISNUMBER(F37/F$9*100),F37/F$9*100,0)</f>
        <v>27.046824172132116</v>
      </c>
      <c r="H37" s="184">
        <f>SUM(H38:H40)</f>
        <v>198288.80067824741</v>
      </c>
      <c r="I37" s="181">
        <f t="shared" ref="I37:I44" si="11">IF(ISNUMBER(H37/H$9*100),H37/H$9*100,0)</f>
        <v>69.802137152731277</v>
      </c>
      <c r="J37" s="184">
        <f>SUM(J38:J40)</f>
        <v>62267.932829018479</v>
      </c>
      <c r="K37" s="181">
        <f t="shared" ref="K37:K44" si="12">IF(ISNUMBER(J37/J$9*100),J37/J$9*100,0)</f>
        <v>96.549967561755551</v>
      </c>
      <c r="L37" s="184">
        <f>SUM(L38:L40)</f>
        <v>460890.20882517571</v>
      </c>
      <c r="M37" s="181">
        <f t="shared" ref="M37:M44" si="13">IF(ISNUMBER(L37/L$9*100),L37/L$9*100,0)</f>
        <v>88.764686820510235</v>
      </c>
      <c r="N37" s="184">
        <f>SUM(N38:N40)</f>
        <v>0</v>
      </c>
      <c r="O37" s="181">
        <f t="shared" ref="O37:O44" si="14">IF(ISNUMBER(N37/N$9*100),N37/N$9*100,0)</f>
        <v>0</v>
      </c>
    </row>
    <row r="38" spans="1:15">
      <c r="A38" s="190" t="s">
        <v>105</v>
      </c>
      <c r="B38" s="184">
        <f>[1]MercLab!Q139</f>
        <v>388802.53415611171</v>
      </c>
      <c r="C38" s="181">
        <f t="shared" si="8"/>
        <v>35.022100177957064</v>
      </c>
      <c r="D38" s="184">
        <f t="shared" si="0"/>
        <v>81073.176871966905</v>
      </c>
      <c r="E38" s="181">
        <f t="shared" si="9"/>
        <v>17.518090310959032</v>
      </c>
      <c r="F38" s="184">
        <f>[1]MercLab!R139</f>
        <v>15277.303673342774</v>
      </c>
      <c r="G38" s="181">
        <f t="shared" si="10"/>
        <v>13.374014384201532</v>
      </c>
      <c r="H38" s="184">
        <f>[1]MercLab!S139</f>
        <v>50590.115867798326</v>
      </c>
      <c r="I38" s="181">
        <f t="shared" si="11"/>
        <v>17.808863608523577</v>
      </c>
      <c r="J38" s="184">
        <f>[1]MercLab!T139</f>
        <v>15205.7573308258</v>
      </c>
      <c r="K38" s="181">
        <f t="shared" si="12"/>
        <v>23.577390646232882</v>
      </c>
      <c r="L38" s="184">
        <f>[1]MercLab!U139</f>
        <v>307729.35728413734</v>
      </c>
      <c r="M38" s="181">
        <f t="shared" si="13"/>
        <v>59.266826462708892</v>
      </c>
      <c r="N38" s="184">
        <f>[1]MercLab!V139</f>
        <v>0</v>
      </c>
      <c r="O38" s="181">
        <f t="shared" si="14"/>
        <v>0</v>
      </c>
    </row>
    <row r="39" spans="1:15">
      <c r="A39" s="190" t="s">
        <v>106</v>
      </c>
      <c r="B39" s="184">
        <f>[1]MercLab!Q140</f>
        <v>362976.36095258238</v>
      </c>
      <c r="C39" s="181">
        <f t="shared" si="8"/>
        <v>32.695760337836305</v>
      </c>
      <c r="D39" s="184">
        <f t="shared" si="0"/>
        <v>210379.48170363734</v>
      </c>
      <c r="E39" s="181">
        <f t="shared" si="9"/>
        <v>45.458274885135388</v>
      </c>
      <c r="F39" s="184">
        <f>[1]MercLab!R140</f>
        <v>15618.621394995604</v>
      </c>
      <c r="G39" s="181">
        <f t="shared" si="10"/>
        <v>13.672809787930587</v>
      </c>
      <c r="H39" s="184">
        <f>[1]MercLab!S140</f>
        <v>147698.68481044908</v>
      </c>
      <c r="I39" s="181">
        <f t="shared" si="11"/>
        <v>51.99327354420771</v>
      </c>
      <c r="J39" s="184">
        <f>[1]MercLab!T140</f>
        <v>47062.175498192679</v>
      </c>
      <c r="K39" s="181">
        <f t="shared" si="12"/>
        <v>72.97257691552268</v>
      </c>
      <c r="L39" s="184">
        <f>[1]MercLab!U140</f>
        <v>152596.87924893337</v>
      </c>
      <c r="M39" s="181">
        <f t="shared" si="13"/>
        <v>29.389242680693918</v>
      </c>
      <c r="N39" s="184">
        <f>[1]MercLab!V140</f>
        <v>0</v>
      </c>
      <c r="O39" s="181">
        <f t="shared" si="14"/>
        <v>0</v>
      </c>
    </row>
    <row r="40" spans="1:15">
      <c r="A40" s="190" t="s">
        <v>107</v>
      </c>
      <c r="B40" s="184">
        <f>[1]MercLab!Q141</f>
        <v>563.97229210504008</v>
      </c>
      <c r="C40" s="181">
        <f t="shared" si="8"/>
        <v>5.0800836868424765E-2</v>
      </c>
      <c r="D40" s="184">
        <f t="shared" si="0"/>
        <v>0</v>
      </c>
      <c r="E40" s="181">
        <f t="shared" si="9"/>
        <v>0</v>
      </c>
      <c r="F40" s="184">
        <f>[1]MercLab!R141</f>
        <v>0</v>
      </c>
      <c r="G40" s="181">
        <f t="shared" si="10"/>
        <v>0</v>
      </c>
      <c r="H40" s="184">
        <f>[1]MercLab!S141</f>
        <v>0</v>
      </c>
      <c r="I40" s="181">
        <f t="shared" si="11"/>
        <v>0</v>
      </c>
      <c r="J40" s="184">
        <f>[1]MercLab!T141</f>
        <v>0</v>
      </c>
      <c r="K40" s="181">
        <f t="shared" si="12"/>
        <v>0</v>
      </c>
      <c r="L40" s="184">
        <f>[1]MercLab!U141</f>
        <v>563.97229210504008</v>
      </c>
      <c r="M40" s="181">
        <f t="shared" si="13"/>
        <v>0.10861767710743059</v>
      </c>
      <c r="N40" s="184">
        <f>[1]MercLab!V141</f>
        <v>0</v>
      </c>
      <c r="O40" s="181">
        <f t="shared" si="14"/>
        <v>0</v>
      </c>
    </row>
    <row r="41" spans="1:15">
      <c r="A41" s="189" t="s">
        <v>97</v>
      </c>
      <c r="B41" s="184">
        <f>[1]MercLab!Q142</f>
        <v>164780.87055121255</v>
      </c>
      <c r="C41" s="181">
        <f t="shared" si="8"/>
        <v>14.842938635627267</v>
      </c>
      <c r="D41" s="184">
        <f t="shared" si="0"/>
        <v>128214.30075673088</v>
      </c>
      <c r="E41" s="181">
        <f t="shared" si="9"/>
        <v>27.70422705107427</v>
      </c>
      <c r="F41" s="155">
        <f>[1]MercLab!R142</f>
        <v>59257.536735805064</v>
      </c>
      <c r="G41" s="181">
        <f t="shared" si="10"/>
        <v>51.875066806445233</v>
      </c>
      <c r="H41" s="184">
        <f>[1]MercLab!S142</f>
        <v>66970.010610215424</v>
      </c>
      <c r="I41" s="181">
        <f t="shared" si="11"/>
        <v>23.574956577196861</v>
      </c>
      <c r="J41" s="184">
        <f>[1]MercLab!T142</f>
        <v>1986.7534107103897</v>
      </c>
      <c r="K41" s="181">
        <f t="shared" si="12"/>
        <v>3.0805740393537167</v>
      </c>
      <c r="L41" s="184">
        <f>[1]MercLab!U142</f>
        <v>36566.56979448226</v>
      </c>
      <c r="M41" s="181">
        <f t="shared" si="13"/>
        <v>7.0425017797215714</v>
      </c>
      <c r="N41" s="184">
        <f>[1]MercLab!V142</f>
        <v>0</v>
      </c>
      <c r="O41" s="181">
        <f t="shared" si="14"/>
        <v>0</v>
      </c>
    </row>
    <row r="42" spans="1:15">
      <c r="A42" s="189" t="s">
        <v>98</v>
      </c>
      <c r="B42" s="155">
        <f>[1]MercLab!Q143</f>
        <v>31198.033708185736</v>
      </c>
      <c r="C42" s="181">
        <f t="shared" si="8"/>
        <v>2.8102200111809301</v>
      </c>
      <c r="D42" s="155">
        <f t="shared" si="0"/>
        <v>26332.554977611275</v>
      </c>
      <c r="E42" s="181">
        <f t="shared" si="9"/>
        <v>5.6898729519947162</v>
      </c>
      <c r="F42" s="184">
        <f>[1]MercLab!R143</f>
        <v>15574.721068611507</v>
      </c>
      <c r="G42" s="181">
        <f t="shared" si="10"/>
        <v>13.634378687188869</v>
      </c>
      <c r="H42" s="155">
        <f>[1]MercLab!S143</f>
        <v>10757.833908999766</v>
      </c>
      <c r="I42" s="181">
        <f t="shared" si="11"/>
        <v>3.7870005538072835</v>
      </c>
      <c r="J42" s="155">
        <f>[1]MercLab!T143</f>
        <v>0</v>
      </c>
      <c r="K42" s="181">
        <f t="shared" si="12"/>
        <v>0</v>
      </c>
      <c r="L42" s="155">
        <f>[1]MercLab!U143</f>
        <v>4865.4787305744721</v>
      </c>
      <c r="M42" s="181">
        <f t="shared" si="13"/>
        <v>0.93706198891093795</v>
      </c>
      <c r="N42" s="155">
        <f>[1]MercLab!V143</f>
        <v>0</v>
      </c>
      <c r="O42" s="181">
        <f t="shared" si="14"/>
        <v>0</v>
      </c>
    </row>
    <row r="43" spans="1:15">
      <c r="A43" s="189" t="s">
        <v>99</v>
      </c>
      <c r="B43" s="184">
        <f>[1]MercLab!Q144</f>
        <v>8931.8387500867484</v>
      </c>
      <c r="C43" s="181">
        <f t="shared" si="8"/>
        <v>0.8045517299876882</v>
      </c>
      <c r="D43" s="184">
        <f t="shared" si="0"/>
        <v>6223.3557390380429</v>
      </c>
      <c r="E43" s="181">
        <f t="shared" si="9"/>
        <v>1.3447272215058652</v>
      </c>
      <c r="F43" s="184">
        <f>[1]MercLab!R144</f>
        <v>3282.1148072869628</v>
      </c>
      <c r="G43" s="181">
        <f t="shared" si="10"/>
        <v>2.8732197501479759</v>
      </c>
      <c r="H43" s="184">
        <f>[1]MercLab!S144</f>
        <v>2941.2409317510801</v>
      </c>
      <c r="I43" s="181">
        <f t="shared" si="11"/>
        <v>1.0353832501637512</v>
      </c>
      <c r="J43" s="184">
        <f>[1]MercLab!T144</f>
        <v>0</v>
      </c>
      <c r="K43" s="181">
        <f t="shared" si="12"/>
        <v>0</v>
      </c>
      <c r="L43" s="184">
        <f>[1]MercLab!U144</f>
        <v>2708.4830110487096</v>
      </c>
      <c r="M43" s="181">
        <f t="shared" si="13"/>
        <v>0.52163756493600444</v>
      </c>
      <c r="N43" s="184">
        <f>[1]MercLab!V144</f>
        <v>0</v>
      </c>
      <c r="O43" s="181">
        <f t="shared" si="14"/>
        <v>0</v>
      </c>
    </row>
    <row r="44" spans="1:15">
      <c r="A44" s="189" t="s">
        <v>100</v>
      </c>
      <c r="B44" s="184">
        <f>[1]MercLab!Q145</f>
        <v>10835.258279848296</v>
      </c>
      <c r="C44" s="181">
        <f t="shared" si="8"/>
        <v>0.97600572937243213</v>
      </c>
      <c r="D44" s="184">
        <f t="shared" si="0"/>
        <v>6996.076798574064</v>
      </c>
      <c r="E44" s="181">
        <f t="shared" si="9"/>
        <v>1.5116948651632656</v>
      </c>
      <c r="F44" s="183">
        <f>[1]MercLab!R145</f>
        <v>3923.7640533124777</v>
      </c>
      <c r="G44" s="181">
        <f t="shared" si="10"/>
        <v>3.4349305356009712</v>
      </c>
      <c r="H44" s="184">
        <f>[1]MercLab!S145</f>
        <v>3072.3127452615859</v>
      </c>
      <c r="I44" s="181">
        <f t="shared" si="11"/>
        <v>1.0815234894118735</v>
      </c>
      <c r="J44" s="184">
        <f>[1]MercLab!T145</f>
        <v>0</v>
      </c>
      <c r="K44" s="181">
        <f t="shared" si="12"/>
        <v>0</v>
      </c>
      <c r="L44" s="184">
        <f>[1]MercLab!U145</f>
        <v>3839.18148127423</v>
      </c>
      <c r="M44" s="181">
        <f t="shared" si="13"/>
        <v>0.73940330106182672</v>
      </c>
      <c r="N44" s="184">
        <f>[1]MercLab!V145</f>
        <v>0</v>
      </c>
      <c r="O44" s="181">
        <f t="shared" si="14"/>
        <v>0</v>
      </c>
    </row>
    <row r="45" spans="1:15">
      <c r="A45" s="189"/>
      <c r="B45" s="183"/>
      <c r="C45" s="186"/>
      <c r="D45" s="183">
        <f t="shared" si="0"/>
        <v>0</v>
      </c>
      <c r="E45" s="186"/>
      <c r="F45" s="183"/>
      <c r="G45" s="186"/>
      <c r="H45" s="183"/>
      <c r="I45" s="186"/>
      <c r="J45" s="183"/>
      <c r="K45" s="186"/>
      <c r="L45" s="183"/>
      <c r="M45" s="186"/>
      <c r="N45" s="183"/>
      <c r="O45" s="186"/>
    </row>
    <row r="46" spans="1:15">
      <c r="A46" s="179" t="s">
        <v>12</v>
      </c>
      <c r="B46" s="176"/>
      <c r="C46" s="146"/>
      <c r="D46" s="176"/>
      <c r="E46" s="146"/>
      <c r="F46" s="176"/>
      <c r="G46" s="146"/>
      <c r="H46" s="176"/>
      <c r="I46" s="146"/>
      <c r="J46" s="176"/>
      <c r="K46" s="146"/>
      <c r="L46" s="176"/>
      <c r="M46" s="146"/>
      <c r="N46" s="176"/>
      <c r="O46" s="146"/>
    </row>
    <row r="47" spans="1:15">
      <c r="A47" s="189" t="s">
        <v>38</v>
      </c>
      <c r="B47" s="155">
        <f>[1]MercLab!Q147</f>
        <v>128826.01995761745</v>
      </c>
      <c r="C47" s="181">
        <f>IF(ISNUMBER(B47/B$9*100),B47/B$9*100,0)</f>
        <v>11.604239633560661</v>
      </c>
      <c r="D47" s="155">
        <f t="shared" si="0"/>
        <v>19329.87877333078</v>
      </c>
      <c r="E47" s="181">
        <f>IF(ISNUMBER(D47/D$9*100),D47/D$9*100,0)</f>
        <v>4.1767521036687763</v>
      </c>
      <c r="F47" s="155">
        <f>[1]MercLab!R147</f>
        <v>0</v>
      </c>
      <c r="G47" s="181">
        <f>IF(ISNUMBER(F47/F$9*100),F47/F$9*100,0)</f>
        <v>0</v>
      </c>
      <c r="H47" s="155">
        <f>[1]MercLab!S147</f>
        <v>19329.87877333078</v>
      </c>
      <c r="I47" s="181">
        <f>IF(ISNUMBER(H47/H$9*100),H47/H$9*100,0)</f>
        <v>6.8045539872475551</v>
      </c>
      <c r="J47" s="155">
        <f>[1]MercLab!T147</f>
        <v>0</v>
      </c>
      <c r="K47" s="181">
        <f>IF(ISNUMBER(J47/J$9*100),J47/J$9*100,0)</f>
        <v>0</v>
      </c>
      <c r="L47" s="155">
        <f>[1]MercLab!U147</f>
        <v>85329.977838235733</v>
      </c>
      <c r="M47" s="181">
        <f>IF(ISNUMBER(L47/L$9*100),L47/L$9*100,0)</f>
        <v>16.434041370761996</v>
      </c>
      <c r="N47" s="155">
        <f>[1]MercLab!V147</f>
        <v>24166.163346052006</v>
      </c>
      <c r="O47" s="181">
        <f>IF(ISNUMBER(N47/N$9*100),N47/N$9*100,0)</f>
        <v>7.5423170130385051</v>
      </c>
    </row>
    <row r="48" spans="1:15">
      <c r="A48" s="189" t="s">
        <v>39</v>
      </c>
      <c r="B48" s="155">
        <f>[1]MercLab!Q148</f>
        <v>225089.10497912407</v>
      </c>
      <c r="C48" s="181">
        <f>IF(ISNUMBER(B48/B$9*100),B48/B$9*100,0)</f>
        <v>20.275313278643299</v>
      </c>
      <c r="D48" s="155">
        <f t="shared" si="0"/>
        <v>73625.34962383844</v>
      </c>
      <c r="E48" s="181">
        <f>IF(ISNUMBER(D48/D$9*100),D48/D$9*100,0)</f>
        <v>15.908782332819966</v>
      </c>
      <c r="F48" s="184">
        <f>[1]MercLab!R148</f>
        <v>0</v>
      </c>
      <c r="G48" s="181">
        <f>IF(ISNUMBER(F48/F$9*100),F48/F$9*100,0)</f>
        <v>0</v>
      </c>
      <c r="H48" s="155">
        <f>[1]MercLab!S148</f>
        <v>73625.34962383844</v>
      </c>
      <c r="I48" s="181">
        <f>IF(ISNUMBER(H48/H$9*100),H48/H$9*100,0)</f>
        <v>25.917786253092924</v>
      </c>
      <c r="J48" s="155">
        <f>[1]MercLab!T148</f>
        <v>0</v>
      </c>
      <c r="K48" s="181">
        <f>IF(ISNUMBER(J48/J$9*100),J48/J$9*100,0)</f>
        <v>0</v>
      </c>
      <c r="L48" s="155">
        <f>[1]MercLab!U148</f>
        <v>121832.04365715047</v>
      </c>
      <c r="M48" s="181">
        <f>IF(ISNUMBER(L48/L$9*100),L48/L$9*100,0)</f>
        <v>23.464120072101139</v>
      </c>
      <c r="N48" s="155">
        <f>[1]MercLab!V148</f>
        <v>29631.711698135783</v>
      </c>
      <c r="O48" s="181">
        <f>IF(ISNUMBER(N48/N$9*100),N48/N$9*100,0)</f>
        <v>9.2481276430175718</v>
      </c>
    </row>
    <row r="49" spans="1:15">
      <c r="A49" s="189" t="s">
        <v>50</v>
      </c>
      <c r="B49" s="184">
        <f>[1]MercLab!Q149</f>
        <v>754246.31031419034</v>
      </c>
      <c r="C49" s="181">
        <f>IF(ISNUMBER(B49/B$9*100),B49/B$9*100,0)</f>
        <v>67.940117458369798</v>
      </c>
      <c r="D49" s="184">
        <f t="shared" si="0"/>
        <v>368121.69265665882</v>
      </c>
      <c r="E49" s="181">
        <f>IF(ISNUMBER(D49/D$9*100),D49/D$9*100,0)</f>
        <v>79.542819292335949</v>
      </c>
      <c r="F49" s="184">
        <f>[1]MercLab!R149</f>
        <v>114231.24900620387</v>
      </c>
      <c r="G49" s="181">
        <f>IF(ISNUMBER(F49/F$9*100),F49/F$9*100,0)</f>
        <v>100</v>
      </c>
      <c r="H49" s="184">
        <f>[1]MercLab!S149</f>
        <v>189397.48274998594</v>
      </c>
      <c r="I49" s="181">
        <f>IF(ISNUMBER(H49/H$9*100),H49/H$9*100,0)</f>
        <v>66.672192388457304</v>
      </c>
      <c r="J49" s="184">
        <f>[1]MercLab!T149</f>
        <v>64492.960900468963</v>
      </c>
      <c r="K49" s="181">
        <f>IF(ISNUMBER(J49/J$9*100),J49/J$9*100,0)</f>
        <v>100</v>
      </c>
      <c r="L49" s="184">
        <f>[1]MercLab!U149</f>
        <v>311782.97927636118</v>
      </c>
      <c r="M49" s="181">
        <f>IF(ISNUMBER(L49/L$9*100),L49/L$9*100,0)</f>
        <v>60.047529718579021</v>
      </c>
      <c r="N49" s="184">
        <f>[1]MercLab!V149</f>
        <v>74341.638381174766</v>
      </c>
      <c r="O49" s="181">
        <f>IF(ISNUMBER(N49/N$9*100),N49/N$9*100,0)</f>
        <v>23.202202017354683</v>
      </c>
    </row>
    <row r="50" spans="1:15">
      <c r="A50" s="189" t="s">
        <v>46</v>
      </c>
      <c r="B50" s="184">
        <f>[1]MercLab!Q150</f>
        <v>2001.953525025895</v>
      </c>
      <c r="C50" s="181">
        <f>IF(ISNUMBER(B50/B$9*100),B50/B$9*100,0)</f>
        <v>0.18032962942808292</v>
      </c>
      <c r="D50" s="184">
        <f t="shared" si="0"/>
        <v>1719.9673789733749</v>
      </c>
      <c r="E50" s="181">
        <f>IF(ISNUMBER(D50/D$9*100),D50/D$9*100,0)</f>
        <v>0.37164627117476973</v>
      </c>
      <c r="F50" s="184">
        <f>[1]MercLab!R150</f>
        <v>0</v>
      </c>
      <c r="G50" s="181">
        <f>IF(ISNUMBER(F50/F$9*100),F50/F$9*100,0)</f>
        <v>0</v>
      </c>
      <c r="H50" s="184">
        <f>[1]MercLab!S150</f>
        <v>1719.9673789733749</v>
      </c>
      <c r="I50" s="181">
        <f>IF(ISNUMBER(H50/H$9*100),H50/H$9*100,0)</f>
        <v>0.60546737120133154</v>
      </c>
      <c r="J50" s="184">
        <f>[1]MercLab!T150</f>
        <v>0</v>
      </c>
      <c r="K50" s="181">
        <f>IF(ISNUMBER(J50/J$9*100),J50/J$9*100,0)</f>
        <v>0</v>
      </c>
      <c r="L50" s="184">
        <f>[1]MercLab!U150</f>
        <v>281.98614605252004</v>
      </c>
      <c r="M50" s="181">
        <f>IF(ISNUMBER(L50/L$9*100),L50/L$9*100,0)</f>
        <v>5.4308838553715294E-2</v>
      </c>
      <c r="N50" s="184">
        <f>[1]MercLab!V150</f>
        <v>0</v>
      </c>
      <c r="O50" s="181">
        <f>IF(ISNUMBER(N50/N$9*100),N50/N$9*100,0)</f>
        <v>0</v>
      </c>
    </row>
    <row r="51" spans="1:15">
      <c r="A51" s="150" t="s">
        <v>94</v>
      </c>
      <c r="B51" s="184">
        <f>[1]MercLab!Q151</f>
        <v>0</v>
      </c>
      <c r="C51" s="181">
        <f>IF(ISNUMBER(B51/B$9*100),B51/B$9*100,0)</f>
        <v>0</v>
      </c>
      <c r="D51" s="184">
        <f t="shared" si="0"/>
        <v>0</v>
      </c>
      <c r="E51" s="181">
        <f>IF(ISNUMBER(D51/D$9*100),D51/D$9*100,0)</f>
        <v>0</v>
      </c>
      <c r="F51" s="184">
        <f>[1]MercLab!R151</f>
        <v>0</v>
      </c>
      <c r="G51" s="181">
        <f>IF(ISNUMBER(F51/F$9*100),F51/F$9*100,0)</f>
        <v>0</v>
      </c>
      <c r="H51" s="184">
        <f>[1]MercLab!S151</f>
        <v>0</v>
      </c>
      <c r="I51" s="181">
        <f>IF(ISNUMBER(H51/H$9*100),H51/H$9*100,0)</f>
        <v>0</v>
      </c>
      <c r="J51" s="184">
        <f>[1]MercLab!T151</f>
        <v>0</v>
      </c>
      <c r="K51" s="181">
        <f>IF(ISNUMBER(J51/J$9*100),J51/J$9*100,0)</f>
        <v>0</v>
      </c>
      <c r="L51" s="184">
        <f>[1]MercLab!U151</f>
        <v>0</v>
      </c>
      <c r="M51" s="181">
        <f>IF(ISNUMBER(L51/L$9*100),L51/L$9*100,0)</f>
        <v>0</v>
      </c>
      <c r="N51" s="184">
        <f>[1]MercLab!V151</f>
        <v>0</v>
      </c>
      <c r="O51" s="181">
        <f>IF(ISNUMBER(N51/N$9*100),N51/N$9*100,0)</f>
        <v>0</v>
      </c>
    </row>
    <row r="52" spans="1:15">
      <c r="A52" s="289"/>
      <c r="B52" s="290"/>
      <c r="C52" s="291"/>
      <c r="D52" s="290"/>
      <c r="E52" s="291"/>
      <c r="F52" s="290"/>
      <c r="G52" s="291"/>
      <c r="H52" s="290"/>
      <c r="I52" s="291"/>
      <c r="J52" s="290"/>
      <c r="K52" s="291"/>
      <c r="L52" s="290"/>
      <c r="M52" s="291"/>
      <c r="N52" s="290"/>
      <c r="O52" s="291"/>
    </row>
    <row r="53" spans="1:15">
      <c r="A53" s="162" t="str">
        <f>'C05'!A42</f>
        <v>Fuente: Instituto Nacional de Estadística (INE). XLIII Encuesta Permanente de Hogares de Propósitos Múltiples, mayo 2012.</v>
      </c>
      <c r="B53" s="192"/>
      <c r="C53" s="191"/>
      <c r="D53" s="192"/>
      <c r="E53" s="191"/>
      <c r="F53" s="193"/>
      <c r="G53" s="191"/>
      <c r="H53" s="193"/>
      <c r="I53" s="191"/>
      <c r="J53" s="193"/>
      <c r="K53" s="191"/>
      <c r="L53" s="192"/>
      <c r="M53" s="191"/>
      <c r="N53" s="192"/>
      <c r="O53" s="191"/>
    </row>
    <row r="54" spans="1:15">
      <c r="A54" s="162" t="str">
        <f>'C05'!A43</f>
        <v>(Promedio de salarios mínimos por rama)</v>
      </c>
      <c r="B54" s="194"/>
      <c r="C54" s="195"/>
      <c r="D54" s="194"/>
      <c r="E54" s="195"/>
      <c r="F54" s="196"/>
      <c r="G54" s="195"/>
      <c r="H54" s="194"/>
      <c r="I54" s="195"/>
      <c r="J54" s="196"/>
      <c r="K54" s="197"/>
      <c r="L54" s="194"/>
      <c r="M54" s="195"/>
      <c r="N54" s="196"/>
      <c r="O54" s="195"/>
    </row>
    <row r="55" spans="1:15">
      <c r="A55" s="162" t="s">
        <v>89</v>
      </c>
      <c r="B55" s="194"/>
      <c r="C55" s="195"/>
      <c r="D55" s="194"/>
      <c r="E55" s="195"/>
      <c r="F55" s="196"/>
      <c r="G55" s="198"/>
      <c r="H55" s="185"/>
      <c r="I55" s="195"/>
      <c r="J55" s="196"/>
      <c r="K55" s="197"/>
      <c r="L55" s="194"/>
      <c r="M55" s="195"/>
      <c r="N55" s="196"/>
      <c r="O55" s="195"/>
    </row>
    <row r="56" spans="1:15">
      <c r="A56" s="162" t="s">
        <v>90</v>
      </c>
      <c r="B56" s="194"/>
      <c r="C56" s="195"/>
      <c r="D56" s="194"/>
      <c r="E56" s="195"/>
      <c r="F56" s="196"/>
      <c r="G56" s="195"/>
      <c r="H56" s="199"/>
      <c r="I56" s="195"/>
      <c r="J56" s="196"/>
      <c r="K56" s="195"/>
      <c r="L56" s="194"/>
      <c r="M56" s="195"/>
      <c r="N56" s="196"/>
      <c r="O56" s="195"/>
    </row>
    <row r="57" spans="1:15">
      <c r="A57" s="162" t="s">
        <v>95</v>
      </c>
      <c r="B57" s="194"/>
      <c r="C57" s="195"/>
      <c r="D57" s="194"/>
      <c r="E57" s="195"/>
      <c r="F57" s="196"/>
      <c r="G57" s="195"/>
      <c r="H57" s="199"/>
      <c r="I57" s="195"/>
      <c r="J57" s="196"/>
      <c r="K57" s="195"/>
      <c r="L57" s="194"/>
      <c r="M57" s="195"/>
      <c r="N57" s="196"/>
      <c r="O57" s="195"/>
    </row>
    <row r="58" spans="1:15">
      <c r="A58" s="162"/>
      <c r="B58" s="194"/>
      <c r="C58" s="195"/>
      <c r="D58" s="194"/>
      <c r="E58" s="195"/>
      <c r="F58" s="196"/>
      <c r="G58" s="195"/>
      <c r="H58" s="199"/>
      <c r="I58" s="195"/>
      <c r="J58" s="196"/>
      <c r="K58" s="195"/>
      <c r="L58" s="194"/>
      <c r="M58" s="195"/>
      <c r="N58" s="196"/>
      <c r="O58" s="195"/>
    </row>
    <row r="59" spans="1:15">
      <c r="A59" s="367" t="s">
        <v>124</v>
      </c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7"/>
      <c r="M59" s="367"/>
      <c r="N59" s="367"/>
      <c r="O59" s="367"/>
    </row>
    <row r="60" spans="1:15">
      <c r="A60" s="367" t="s">
        <v>82</v>
      </c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</row>
    <row r="61" spans="1:15">
      <c r="A61" s="367" t="s">
        <v>33</v>
      </c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7"/>
      <c r="N61" s="367"/>
      <c r="O61" s="367"/>
    </row>
    <row r="62" spans="1:15" customFormat="1" ht="23.25">
      <c r="A62" s="332" t="s">
        <v>111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</row>
    <row r="63" spans="1:15">
      <c r="A63" s="25" t="s">
        <v>17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166"/>
      <c r="M63" s="166"/>
      <c r="N63" s="166"/>
      <c r="O63" s="166"/>
    </row>
    <row r="64" spans="1:15" ht="11.25" customHeight="1">
      <c r="A64" s="368" t="s">
        <v>31</v>
      </c>
      <c r="B64" s="371" t="s">
        <v>5</v>
      </c>
      <c r="C64" s="371"/>
      <c r="D64" s="373" t="s">
        <v>6</v>
      </c>
      <c r="E64" s="373"/>
      <c r="F64" s="373"/>
      <c r="G64" s="373"/>
      <c r="H64" s="373"/>
      <c r="I64" s="373"/>
      <c r="J64" s="373"/>
      <c r="K64" s="373"/>
      <c r="L64" s="371" t="s">
        <v>1</v>
      </c>
      <c r="M64" s="371"/>
      <c r="N64" s="374" t="s">
        <v>2</v>
      </c>
      <c r="O64" s="374"/>
    </row>
    <row r="65" spans="1:15" ht="13.5">
      <c r="A65" s="369"/>
      <c r="B65" s="372"/>
      <c r="C65" s="372"/>
      <c r="D65" s="376" t="s">
        <v>3</v>
      </c>
      <c r="E65" s="376"/>
      <c r="F65" s="376" t="s">
        <v>108</v>
      </c>
      <c r="G65" s="376"/>
      <c r="H65" s="376" t="s">
        <v>9</v>
      </c>
      <c r="I65" s="376"/>
      <c r="J65" s="376" t="s">
        <v>109</v>
      </c>
      <c r="K65" s="376"/>
      <c r="L65" s="372"/>
      <c r="M65" s="372"/>
      <c r="N65" s="375"/>
      <c r="O65" s="375"/>
    </row>
    <row r="66" spans="1:15">
      <c r="A66" s="370"/>
      <c r="B66" s="168" t="s">
        <v>7</v>
      </c>
      <c r="C66" s="169" t="s">
        <v>86</v>
      </c>
      <c r="D66" s="168" t="s">
        <v>7</v>
      </c>
      <c r="E66" s="169" t="s">
        <v>86</v>
      </c>
      <c r="F66" s="168" t="s">
        <v>7</v>
      </c>
      <c r="G66" s="169" t="s">
        <v>86</v>
      </c>
      <c r="H66" s="168" t="s">
        <v>7</v>
      </c>
      <c r="I66" s="169" t="s">
        <v>86</v>
      </c>
      <c r="J66" s="168" t="s">
        <v>7</v>
      </c>
      <c r="K66" s="169" t="s">
        <v>86</v>
      </c>
      <c r="L66" s="168" t="s">
        <v>7</v>
      </c>
      <c r="M66" s="169" t="s">
        <v>86</v>
      </c>
      <c r="N66" s="168" t="s">
        <v>7</v>
      </c>
      <c r="O66" s="169" t="s">
        <v>86</v>
      </c>
    </row>
    <row r="67" spans="1:15">
      <c r="A67" s="200"/>
      <c r="B67" s="200"/>
      <c r="C67" s="201"/>
      <c r="D67" s="170"/>
      <c r="E67" s="172"/>
      <c r="F67" s="170"/>
      <c r="G67" s="172"/>
      <c r="H67" s="170"/>
      <c r="I67" s="172"/>
      <c r="J67" s="170"/>
      <c r="K67" s="172"/>
      <c r="L67" s="170"/>
      <c r="M67" s="172"/>
      <c r="N67" s="170"/>
      <c r="O67" s="172"/>
    </row>
    <row r="68" spans="1:15">
      <c r="A68" s="174" t="s">
        <v>102</v>
      </c>
      <c r="B68" s="145">
        <f t="shared" ref="B68:M68" si="15">B9</f>
        <v>1110163.3887759373</v>
      </c>
      <c r="C68" s="146">
        <f t="shared" si="15"/>
        <v>117.31890761672918</v>
      </c>
      <c r="D68" s="145">
        <f t="shared" si="15"/>
        <v>462796.88843280391</v>
      </c>
      <c r="E68" s="146">
        <f t="shared" si="15"/>
        <v>41.687277126214937</v>
      </c>
      <c r="F68" s="145">
        <f t="shared" si="15"/>
        <v>114231.24900620387</v>
      </c>
      <c r="G68" s="146">
        <f t="shared" si="15"/>
        <v>10.289588916470656</v>
      </c>
      <c r="H68" s="145">
        <f t="shared" si="15"/>
        <v>284072.67852613103</v>
      </c>
      <c r="I68" s="146">
        <f t="shared" si="15"/>
        <v>25.588366667301894</v>
      </c>
      <c r="J68" s="145">
        <f t="shared" si="15"/>
        <v>64492.960900468963</v>
      </c>
      <c r="K68" s="146">
        <f t="shared" si="15"/>
        <v>5.8093215424423885</v>
      </c>
      <c r="L68" s="145">
        <f t="shared" si="15"/>
        <v>519226.98691782134</v>
      </c>
      <c r="M68" s="146">
        <f t="shared" si="15"/>
        <v>46.770321573144244</v>
      </c>
      <c r="N68" s="145">
        <f>SUM(N70:N81)</f>
        <v>128139.51342536273</v>
      </c>
      <c r="O68" s="146">
        <f>N68/B68*100</f>
        <v>11.542401300645391</v>
      </c>
    </row>
    <row r="69" spans="1:15">
      <c r="A69" s="175"/>
      <c r="B69" s="145"/>
      <c r="C69" s="146"/>
      <c r="D69" s="145">
        <f t="shared" ref="D69:D95" si="16">F69+H69+J69</f>
        <v>0</v>
      </c>
      <c r="E69" s="146"/>
      <c r="F69" s="145"/>
      <c r="G69" s="146"/>
      <c r="H69" s="145"/>
      <c r="I69" s="146"/>
      <c r="J69" s="145"/>
      <c r="K69" s="146"/>
      <c r="L69" s="145"/>
      <c r="M69" s="146">
        <f>L68/B68*100</f>
        <v>46.770321573144244</v>
      </c>
      <c r="N69" s="145"/>
      <c r="O69" s="146"/>
    </row>
    <row r="70" spans="1:15">
      <c r="A70" s="179" t="s">
        <v>13</v>
      </c>
      <c r="B70" s="145"/>
      <c r="C70" s="146"/>
      <c r="D70" s="145"/>
      <c r="E70" s="146"/>
      <c r="F70" s="145"/>
      <c r="G70" s="146"/>
      <c r="H70" s="145"/>
      <c r="I70" s="146"/>
      <c r="J70" s="145"/>
      <c r="K70" s="146"/>
      <c r="L70" s="145">
        <f>SUM(L71:L81)</f>
        <v>519226.98691779521</v>
      </c>
      <c r="M70" s="146"/>
      <c r="N70" s="145"/>
      <c r="O70" s="146"/>
    </row>
    <row r="71" spans="1:15">
      <c r="A71" s="182" t="s">
        <v>54</v>
      </c>
      <c r="B71" s="184">
        <f>[1]MercLab!Q153</f>
        <v>127402.01460537675</v>
      </c>
      <c r="C71" s="181">
        <f>IF(ISNUMBER(B71/B$68*100),B71/B$68*100,0)</f>
        <v>11.475969744043695</v>
      </c>
      <c r="D71" s="184">
        <f t="shared" si="16"/>
        <v>18751.83185924761</v>
      </c>
      <c r="E71" s="181">
        <f>IF(ISNUMBER(D71/D$68*100),D71/D$68*100,0)</f>
        <v>4.0518491649215775</v>
      </c>
      <c r="F71" s="184">
        <f>[1]MercLab!R153</f>
        <v>0</v>
      </c>
      <c r="G71" s="181">
        <f>IF(ISNUMBER(F71/F$68*100),F71/F$68*100,0)</f>
        <v>0</v>
      </c>
      <c r="H71" s="184">
        <f>[1]MercLab!S153</f>
        <v>18751.83185924761</v>
      </c>
      <c r="I71" s="181">
        <f>IF(ISNUMBER(H71/H$68*100),H71/H$68*100,0)</f>
        <v>6.6010684154980019</v>
      </c>
      <c r="J71" s="184">
        <f>[1]MercLab!T153</f>
        <v>0</v>
      </c>
      <c r="K71" s="181">
        <f>IF(ISNUMBER(J71/J$68*100),J71/J$68*100,0)</f>
        <v>0</v>
      </c>
      <c r="L71" s="184">
        <f>[1]MercLab!U153</f>
        <v>85047.991692183219</v>
      </c>
      <c r="M71" s="181">
        <f>IF(ISNUMBER(L71/L$68*100),L71/L$68*100,0)</f>
        <v>16.379732532208283</v>
      </c>
      <c r="N71" s="184">
        <f>[1]MercLab!V153</f>
        <v>23602.191053946965</v>
      </c>
      <c r="O71" s="181">
        <f>IF(ISNUMBER(N71/N$68*100),N71/N$68*100,0)</f>
        <v>18.419135848907764</v>
      </c>
    </row>
    <row r="72" spans="1:15">
      <c r="A72" s="182" t="s">
        <v>73</v>
      </c>
      <c r="B72" s="184">
        <f>[1]MercLab!Q154</f>
        <v>1424.0053522407268</v>
      </c>
      <c r="C72" s="181">
        <f t="shared" ref="C72:C81" si="17">IF(ISNUMBER(B72/B$68*100),B72/B$68*100,0)</f>
        <v>0.12826988951696838</v>
      </c>
      <c r="D72" s="184">
        <f t="shared" si="16"/>
        <v>578.04691408316648</v>
      </c>
      <c r="E72" s="181">
        <f t="shared" ref="E72:E81" si="18">IF(ISNUMBER(D72/D$68*100),D72/D$68*100,0)</f>
        <v>0.12490293874719868</v>
      </c>
      <c r="F72" s="184">
        <f>[1]MercLab!R154</f>
        <v>0</v>
      </c>
      <c r="G72" s="181">
        <f t="shared" ref="G72:G81" si="19">IF(ISNUMBER(F72/F$68*100),F72/F$68*100,0)</f>
        <v>0</v>
      </c>
      <c r="H72" s="184">
        <f>[1]MercLab!S154</f>
        <v>578.04691408316648</v>
      </c>
      <c r="I72" s="181">
        <f t="shared" ref="I72:I81" si="20">IF(ISNUMBER(H72/H$68*100),H72/H$68*100,0)</f>
        <v>0.20348557174955267</v>
      </c>
      <c r="J72" s="184">
        <f>[1]MercLab!T154</f>
        <v>0</v>
      </c>
      <c r="K72" s="181">
        <f t="shared" ref="K72:K81" si="21">IF(ISNUMBER(J72/J$68*100),J72/J$68*100,0)</f>
        <v>0</v>
      </c>
      <c r="L72" s="184">
        <f>[1]MercLab!U154</f>
        <v>281.98614605252004</v>
      </c>
      <c r="M72" s="181">
        <f t="shared" ref="M72:M81" si="22">IF(ISNUMBER(L72/L$68*100),L72/L$68*100,0)</f>
        <v>5.4308838553715294E-2</v>
      </c>
      <c r="N72" s="184">
        <f>[1]MercLab!V154</f>
        <v>563.97229210504008</v>
      </c>
      <c r="O72" s="181">
        <f t="shared" ref="O72:O81" si="23">IF(ISNUMBER(N72/N$68*100),N72/N$68*100,0)</f>
        <v>0.44012364104498991</v>
      </c>
    </row>
    <row r="73" spans="1:15">
      <c r="A73" s="182" t="s">
        <v>55</v>
      </c>
      <c r="B73" s="184">
        <f>[1]MercLab!Q155</f>
        <v>225089.10497912407</v>
      </c>
      <c r="C73" s="181">
        <f t="shared" si="17"/>
        <v>20.275313278643299</v>
      </c>
      <c r="D73" s="184">
        <f t="shared" si="16"/>
        <v>73625.34962383844</v>
      </c>
      <c r="E73" s="181">
        <f t="shared" si="18"/>
        <v>15.908782332819966</v>
      </c>
      <c r="F73" s="184">
        <f>[1]MercLab!R155</f>
        <v>0</v>
      </c>
      <c r="G73" s="181">
        <f t="shared" si="19"/>
        <v>0</v>
      </c>
      <c r="H73" s="184">
        <f>[1]MercLab!S155</f>
        <v>73625.34962383844</v>
      </c>
      <c r="I73" s="181">
        <f t="shared" si="20"/>
        <v>25.917786253092924</v>
      </c>
      <c r="J73" s="184">
        <f>[1]MercLab!T155</f>
        <v>0</v>
      </c>
      <c r="K73" s="181">
        <f t="shared" si="21"/>
        <v>0</v>
      </c>
      <c r="L73" s="184">
        <f>[1]MercLab!U155</f>
        <v>121832.04365715047</v>
      </c>
      <c r="M73" s="181">
        <f t="shared" si="22"/>
        <v>23.464120072101139</v>
      </c>
      <c r="N73" s="184">
        <f>[1]MercLab!V155</f>
        <v>29631.711698135783</v>
      </c>
      <c r="O73" s="181">
        <f t="shared" si="23"/>
        <v>23.124570170461379</v>
      </c>
    </row>
    <row r="74" spans="1:15">
      <c r="A74" s="182" t="s">
        <v>56</v>
      </c>
      <c r="B74" s="184">
        <f>[1]MercLab!Q156</f>
        <v>2489.9494546315022</v>
      </c>
      <c r="C74" s="181">
        <f t="shared" si="17"/>
        <v>0.22428675632844577</v>
      </c>
      <c r="D74" s="184">
        <f t="shared" si="16"/>
        <v>2489.9494546315027</v>
      </c>
      <c r="E74" s="181">
        <f t="shared" si="18"/>
        <v>0.53802208201169277</v>
      </c>
      <c r="F74" s="184">
        <f>[1]MercLab!R156</f>
        <v>1667.9226251812775</v>
      </c>
      <c r="G74" s="181">
        <f t="shared" si="19"/>
        <v>1.4601281520529406</v>
      </c>
      <c r="H74" s="184">
        <f>[1]MercLab!S156</f>
        <v>822.02682945022502</v>
      </c>
      <c r="I74" s="181">
        <f t="shared" si="20"/>
        <v>0.28937201342810909</v>
      </c>
      <c r="J74" s="184">
        <f>[1]MercLab!T156</f>
        <v>0</v>
      </c>
      <c r="K74" s="181">
        <f t="shared" si="21"/>
        <v>0</v>
      </c>
      <c r="L74" s="184">
        <f>[1]MercLab!U156</f>
        <v>0</v>
      </c>
      <c r="M74" s="181">
        <f t="shared" si="22"/>
        <v>0</v>
      </c>
      <c r="N74" s="184">
        <f>[1]MercLab!V156</f>
        <v>0</v>
      </c>
      <c r="O74" s="181">
        <f t="shared" si="23"/>
        <v>0</v>
      </c>
    </row>
    <row r="75" spans="1:15">
      <c r="A75" s="182" t="s">
        <v>74</v>
      </c>
      <c r="B75" s="184">
        <f>[1]MercLab!Q157</f>
        <v>4005.670283899341</v>
      </c>
      <c r="C75" s="181">
        <f t="shared" si="17"/>
        <v>0.36081808537353954</v>
      </c>
      <c r="D75" s="184">
        <f t="shared" si="16"/>
        <v>3117.4131086538828</v>
      </c>
      <c r="E75" s="181">
        <f t="shared" si="18"/>
        <v>0.67360286695326765</v>
      </c>
      <c r="F75" s="184">
        <f>[1]MercLab!R157</f>
        <v>0</v>
      </c>
      <c r="G75" s="181">
        <f t="shared" si="19"/>
        <v>0</v>
      </c>
      <c r="H75" s="184">
        <f>[1]MercLab!S157</f>
        <v>3117.4131086538828</v>
      </c>
      <c r="I75" s="181">
        <f t="shared" si="20"/>
        <v>1.0973998361363431</v>
      </c>
      <c r="J75" s="184">
        <f>[1]MercLab!T157</f>
        <v>0</v>
      </c>
      <c r="K75" s="181">
        <f t="shared" si="21"/>
        <v>0</v>
      </c>
      <c r="L75" s="184">
        <f>[1]MercLab!U157</f>
        <v>649.98251450527505</v>
      </c>
      <c r="M75" s="181">
        <f t="shared" si="22"/>
        <v>0.12518272949632883</v>
      </c>
      <c r="N75" s="184">
        <f>[1]MercLab!V157</f>
        <v>238.2746607401825</v>
      </c>
      <c r="O75" s="181">
        <f t="shared" si="23"/>
        <v>0.18594940340472735</v>
      </c>
    </row>
    <row r="76" spans="1:15">
      <c r="A76" s="182" t="s">
        <v>83</v>
      </c>
      <c r="B76" s="184">
        <f>[1]MercLab!Q158</f>
        <v>403335.99382109096</v>
      </c>
      <c r="C76" s="181">
        <f t="shared" si="17"/>
        <v>36.331228168657944</v>
      </c>
      <c r="D76" s="184">
        <f t="shared" si="16"/>
        <v>96430.353011467712</v>
      </c>
      <c r="E76" s="181">
        <f t="shared" si="18"/>
        <v>20.83643071543014</v>
      </c>
      <c r="F76" s="184">
        <f>[1]MercLab!R158</f>
        <v>238.2746607401825</v>
      </c>
      <c r="G76" s="181">
        <f t="shared" si="19"/>
        <v>0.20858973600756292</v>
      </c>
      <c r="H76" s="184">
        <f>[1]MercLab!S158</f>
        <v>96192.078350727534</v>
      </c>
      <c r="I76" s="181">
        <f t="shared" si="20"/>
        <v>33.861784543943422</v>
      </c>
      <c r="J76" s="184">
        <f>[1]MercLab!T158</f>
        <v>0</v>
      </c>
      <c r="K76" s="181">
        <f t="shared" si="21"/>
        <v>0</v>
      </c>
      <c r="L76" s="184">
        <f>[1]MercLab!U158</f>
        <v>238045.83378838931</v>
      </c>
      <c r="M76" s="181">
        <f t="shared" si="22"/>
        <v>45.846198249719464</v>
      </c>
      <c r="N76" s="184">
        <f>[1]MercLab!V158</f>
        <v>68859.807021217784</v>
      </c>
      <c r="O76" s="181">
        <f t="shared" si="23"/>
        <v>53.738152409425588</v>
      </c>
    </row>
    <row r="77" spans="1:15">
      <c r="A77" s="182" t="s">
        <v>58</v>
      </c>
      <c r="B77" s="184">
        <f>[1]MercLab!Q159</f>
        <v>11277.842132720523</v>
      </c>
      <c r="C77" s="181">
        <f t="shared" si="17"/>
        <v>1.015872280309607</v>
      </c>
      <c r="D77" s="184">
        <f t="shared" si="16"/>
        <v>9387.2193168821505</v>
      </c>
      <c r="E77" s="181">
        <f t="shared" si="18"/>
        <v>2.02836699025152</v>
      </c>
      <c r="F77" s="184">
        <f>[1]MercLab!R159</f>
        <v>1604.4700355459649</v>
      </c>
      <c r="G77" s="181">
        <f t="shared" si="19"/>
        <v>1.4045806637891411</v>
      </c>
      <c r="H77" s="184">
        <f>[1]MercLab!S159</f>
        <v>7782.749281336186</v>
      </c>
      <c r="I77" s="181">
        <f t="shared" si="20"/>
        <v>2.7397035581583653</v>
      </c>
      <c r="J77" s="184">
        <f>[1]MercLab!T159</f>
        <v>0</v>
      </c>
      <c r="K77" s="181">
        <f t="shared" si="21"/>
        <v>0</v>
      </c>
      <c r="L77" s="184">
        <f>[1]MercLab!U159</f>
        <v>1650.9592770182228</v>
      </c>
      <c r="M77" s="181">
        <f t="shared" si="22"/>
        <v>0.31796484362618888</v>
      </c>
      <c r="N77" s="184">
        <f>[1]MercLab!V159</f>
        <v>239.66353882014249</v>
      </c>
      <c r="O77" s="181">
        <f t="shared" si="23"/>
        <v>0.1870332830315756</v>
      </c>
    </row>
    <row r="78" spans="1:15">
      <c r="A78" s="182" t="s">
        <v>57</v>
      </c>
      <c r="B78" s="184">
        <f>[1]MercLab!Q160</f>
        <v>32411.634178081942</v>
      </c>
      <c r="C78" s="181">
        <f t="shared" si="17"/>
        <v>2.9195372956604984</v>
      </c>
      <c r="D78" s="184">
        <f t="shared" si="16"/>
        <v>26216.352811846638</v>
      </c>
      <c r="E78" s="181">
        <f t="shared" si="18"/>
        <v>5.664764277180991</v>
      </c>
      <c r="F78" s="184">
        <f>[1]MercLab!R160</f>
        <v>238.2746607401825</v>
      </c>
      <c r="G78" s="181">
        <f t="shared" si="19"/>
        <v>0.20858973600756292</v>
      </c>
      <c r="H78" s="184">
        <f>[1]MercLab!S160</f>
        <v>25978.078151106456</v>
      </c>
      <c r="I78" s="181">
        <f t="shared" si="20"/>
        <v>9.1448703500420603</v>
      </c>
      <c r="J78" s="184">
        <f>[1]MercLab!T160</f>
        <v>0</v>
      </c>
      <c r="K78" s="181">
        <f t="shared" si="21"/>
        <v>0</v>
      </c>
      <c r="L78" s="184">
        <f>[1]MercLab!U160</f>
        <v>5308.4130690698103</v>
      </c>
      <c r="M78" s="181">
        <f t="shared" si="22"/>
        <v>1.0223684829213198</v>
      </c>
      <c r="N78" s="184">
        <f>[1]MercLab!V160</f>
        <v>886.86829716549744</v>
      </c>
      <c r="O78" s="181">
        <f t="shared" si="23"/>
        <v>0.69211149118501258</v>
      </c>
    </row>
    <row r="79" spans="1:15">
      <c r="A79" s="182" t="s">
        <v>59</v>
      </c>
      <c r="B79" s="184">
        <f>[1]MercLab!Q161</f>
        <v>300725.22044378467</v>
      </c>
      <c r="C79" s="181">
        <f t="shared" si="17"/>
        <v>27.088374872041438</v>
      </c>
      <c r="D79" s="184">
        <f t="shared" si="16"/>
        <v>230480.40495317607</v>
      </c>
      <c r="E79" s="181">
        <f t="shared" si="18"/>
        <v>49.801632360508144</v>
      </c>
      <c r="F79" s="184">
        <f>[1]MercLab!R161</f>
        <v>110482.30702399627</v>
      </c>
      <c r="G79" s="181">
        <f t="shared" si="19"/>
        <v>96.7181117121428</v>
      </c>
      <c r="H79" s="184">
        <f>[1]MercLab!S161</f>
        <v>55505.137028710829</v>
      </c>
      <c r="I79" s="181">
        <f t="shared" si="20"/>
        <v>19.539062086748714</v>
      </c>
      <c r="J79" s="184">
        <f>[1]MercLab!T161</f>
        <v>64492.960900468963</v>
      </c>
      <c r="K79" s="181">
        <f t="shared" si="21"/>
        <v>100</v>
      </c>
      <c r="L79" s="184">
        <f>[1]MercLab!U161</f>
        <v>66127.790627373892</v>
      </c>
      <c r="M79" s="181">
        <f t="shared" si="22"/>
        <v>12.735815412814821</v>
      </c>
      <c r="N79" s="184">
        <f>[1]MercLab!V161</f>
        <v>4117.0248632313496</v>
      </c>
      <c r="O79" s="181">
        <f t="shared" si="23"/>
        <v>3.2129237525389764</v>
      </c>
    </row>
    <row r="80" spans="1:15">
      <c r="A80" s="182" t="s">
        <v>84</v>
      </c>
      <c r="B80" s="184">
        <f>[1]MercLab!Q162</f>
        <v>2001.953525025895</v>
      </c>
      <c r="C80" s="181">
        <f t="shared" si="17"/>
        <v>0.18032962942808292</v>
      </c>
      <c r="D80" s="184">
        <f t="shared" si="16"/>
        <v>1719.9673789733749</v>
      </c>
      <c r="E80" s="181">
        <f t="shared" si="18"/>
        <v>0.37164627117476973</v>
      </c>
      <c r="F80" s="184">
        <f>[1]MercLab!R162</f>
        <v>0</v>
      </c>
      <c r="G80" s="181">
        <f t="shared" si="19"/>
        <v>0</v>
      </c>
      <c r="H80" s="184">
        <f>[1]MercLab!S162</f>
        <v>1719.9673789733749</v>
      </c>
      <c r="I80" s="181">
        <f t="shared" si="20"/>
        <v>0.60546737120133154</v>
      </c>
      <c r="J80" s="184">
        <f>[1]MercLab!T162</f>
        <v>0</v>
      </c>
      <c r="K80" s="181">
        <f t="shared" si="21"/>
        <v>0</v>
      </c>
      <c r="L80" s="184">
        <f>[1]MercLab!U162</f>
        <v>281.98614605252004</v>
      </c>
      <c r="M80" s="181">
        <f t="shared" si="22"/>
        <v>5.4308838553715294E-2</v>
      </c>
      <c r="N80" s="184">
        <f>[1]MercLab!V162</f>
        <v>0</v>
      </c>
      <c r="O80" s="181">
        <f t="shared" si="23"/>
        <v>0</v>
      </c>
    </row>
    <row r="81" spans="1:15">
      <c r="A81" s="154" t="s">
        <v>94</v>
      </c>
      <c r="B81" s="184">
        <f>[1]MercLab!Q163</f>
        <v>0</v>
      </c>
      <c r="C81" s="181">
        <f t="shared" si="17"/>
        <v>0</v>
      </c>
      <c r="D81" s="184">
        <f t="shared" si="16"/>
        <v>0</v>
      </c>
      <c r="E81" s="181">
        <f t="shared" si="18"/>
        <v>0</v>
      </c>
      <c r="F81" s="184">
        <f>[1]MercLab!R163</f>
        <v>0</v>
      </c>
      <c r="G81" s="181">
        <f t="shared" si="19"/>
        <v>0</v>
      </c>
      <c r="H81" s="184">
        <f>[1]MercLab!S163</f>
        <v>0</v>
      </c>
      <c r="I81" s="181">
        <f t="shared" si="20"/>
        <v>0</v>
      </c>
      <c r="J81" s="184">
        <f>[1]MercLab!T163</f>
        <v>0</v>
      </c>
      <c r="K81" s="181">
        <f t="shared" si="21"/>
        <v>0</v>
      </c>
      <c r="L81" s="184">
        <f>[1]MercLab!U163</f>
        <v>0</v>
      </c>
      <c r="M81" s="181">
        <f t="shared" si="22"/>
        <v>0</v>
      </c>
      <c r="N81" s="184">
        <f>[1]MercLab!V163</f>
        <v>0</v>
      </c>
      <c r="O81" s="181">
        <f t="shared" si="23"/>
        <v>0</v>
      </c>
    </row>
    <row r="82" spans="1:15">
      <c r="A82" s="185"/>
      <c r="B82" s="183"/>
      <c r="C82" s="186"/>
      <c r="D82" s="183">
        <f t="shared" si="16"/>
        <v>0</v>
      </c>
      <c r="E82" s="186"/>
      <c r="F82" s="183"/>
      <c r="G82" s="186"/>
      <c r="H82" s="183"/>
      <c r="I82" s="186"/>
      <c r="J82" s="183"/>
      <c r="K82" s="186"/>
      <c r="L82" s="183"/>
      <c r="M82" s="186"/>
      <c r="N82" s="183"/>
      <c r="O82" s="186"/>
    </row>
    <row r="83" spans="1:15">
      <c r="A83" s="179" t="s">
        <v>15</v>
      </c>
      <c r="B83" s="176"/>
      <c r="C83" s="146"/>
      <c r="D83" s="176"/>
      <c r="E83" s="146"/>
      <c r="F83" s="176"/>
      <c r="G83" s="146"/>
      <c r="H83" s="176"/>
      <c r="I83" s="146"/>
      <c r="J83" s="176"/>
      <c r="K83" s="146"/>
      <c r="L83" s="176"/>
      <c r="M83" s="146"/>
      <c r="N83" s="176"/>
      <c r="O83" s="146"/>
    </row>
    <row r="84" spans="1:15">
      <c r="A84" s="182" t="s">
        <v>75</v>
      </c>
      <c r="B84" s="183">
        <f>[1]MercLab!Q165</f>
        <v>142227.68843283318</v>
      </c>
      <c r="C84" s="181">
        <f t="shared" ref="C84:C95" si="24">IF(ISNUMBER(B84/B$68*100),B84/B$68*100,0)</f>
        <v>12.811419460486171</v>
      </c>
      <c r="D84" s="183">
        <f t="shared" si="16"/>
        <v>133013.87843883201</v>
      </c>
      <c r="E84" s="181">
        <f t="shared" ref="E84:E95" si="25">IF(ISNUMBER(D84/D$68*100),D84/D$68*100,0)</f>
        <v>28.741307853055076</v>
      </c>
      <c r="F84" s="183">
        <f>[1]MercLab!R165</f>
        <v>79809.240269319984</v>
      </c>
      <c r="G84" s="181">
        <f t="shared" ref="G84:G95" si="26">IF(ISNUMBER(F84/F$68*100),F84/F$68*100,0)</f>
        <v>69.866381540646174</v>
      </c>
      <c r="H84" s="183">
        <f>[1]MercLab!S165</f>
        <v>53204.638169512014</v>
      </c>
      <c r="I84" s="181">
        <f t="shared" ref="I84:I95" si="27">IF(ISNUMBER(H84/H$68*100),H84/H$68*100,0)</f>
        <v>18.729234520389777</v>
      </c>
      <c r="J84" s="183">
        <f>[1]MercLab!T165</f>
        <v>0</v>
      </c>
      <c r="K84" s="181">
        <f t="shared" ref="K84:K95" si="28">IF(ISNUMBER(J84/J$68*100),J84/J$68*100,0)</f>
        <v>0</v>
      </c>
      <c r="L84" s="183">
        <f>[1]MercLab!U165</f>
        <v>7935.0137196761334</v>
      </c>
      <c r="M84" s="181">
        <f t="shared" ref="M84:M95" si="29">IF(ISNUMBER(L84/L$68*100),L84/L$68*100,0)</f>
        <v>1.5282359968959043</v>
      </c>
      <c r="N84" s="183">
        <f>[1]MercLab!V165</f>
        <v>1278.7962743255875</v>
      </c>
      <c r="O84" s="181">
        <f t="shared" ref="O84:O95" si="30">IF(ISNUMBER(N84/N$68*100),N84/N$68*100,0)</f>
        <v>0.99797185125917198</v>
      </c>
    </row>
    <row r="85" spans="1:15">
      <c r="A85" s="182" t="s">
        <v>61</v>
      </c>
      <c r="B85" s="155">
        <f>[1]MercLab!Q166</f>
        <v>43943.231390165529</v>
      </c>
      <c r="C85" s="181">
        <f t="shared" si="24"/>
        <v>3.9582670293799906</v>
      </c>
      <c r="D85" s="155">
        <f t="shared" si="16"/>
        <v>24326.545201060944</v>
      </c>
      <c r="E85" s="181">
        <f t="shared" si="25"/>
        <v>5.2564193513572102</v>
      </c>
      <c r="F85" s="155">
        <f>[1]MercLab!R166</f>
        <v>7014.1411816204736</v>
      </c>
      <c r="G85" s="181">
        <f t="shared" si="26"/>
        <v>6.1402998239470685</v>
      </c>
      <c r="H85" s="155">
        <f>[1]MercLab!S166</f>
        <v>17312.40401944047</v>
      </c>
      <c r="I85" s="181">
        <f t="shared" si="27"/>
        <v>6.0943572994289035</v>
      </c>
      <c r="J85" s="155">
        <f>[1]MercLab!T166</f>
        <v>0</v>
      </c>
      <c r="K85" s="181">
        <f t="shared" si="28"/>
        <v>0</v>
      </c>
      <c r="L85" s="155">
        <f>[1]MercLab!U166</f>
        <v>18642.394921314462</v>
      </c>
      <c r="M85" s="181">
        <f t="shared" si="29"/>
        <v>3.5904133242336682</v>
      </c>
      <c r="N85" s="155">
        <f>[1]MercLab!V166</f>
        <v>974.2912677901727</v>
      </c>
      <c r="O85" s="181">
        <f t="shared" si="30"/>
        <v>0.76033632542054796</v>
      </c>
    </row>
    <row r="86" spans="1:15">
      <c r="A86" s="182" t="s">
        <v>62</v>
      </c>
      <c r="B86" s="184">
        <f>[1]MercLab!Q167</f>
        <v>48470.285956767519</v>
      </c>
      <c r="C86" s="181">
        <f t="shared" si="24"/>
        <v>4.3660497586945919</v>
      </c>
      <c r="D86" s="184">
        <f t="shared" si="16"/>
        <v>47734.269349717695</v>
      </c>
      <c r="E86" s="181">
        <f t="shared" si="25"/>
        <v>10.314302136162375</v>
      </c>
      <c r="F86" s="184">
        <f>[1]MercLab!R167</f>
        <v>12316.475227605362</v>
      </c>
      <c r="G86" s="181">
        <f t="shared" si="26"/>
        <v>10.782054240636429</v>
      </c>
      <c r="H86" s="184">
        <f>[1]MercLab!S167</f>
        <v>35417.794122112333</v>
      </c>
      <c r="I86" s="181">
        <f t="shared" si="27"/>
        <v>12.467863613590827</v>
      </c>
      <c r="J86" s="184">
        <f>[1]MercLab!T167</f>
        <v>0</v>
      </c>
      <c r="K86" s="181">
        <f t="shared" si="28"/>
        <v>0</v>
      </c>
      <c r="L86" s="184">
        <f>[1]MercLab!U167</f>
        <v>454.03046099747002</v>
      </c>
      <c r="M86" s="181">
        <f t="shared" si="29"/>
        <v>8.7443540578011195E-2</v>
      </c>
      <c r="N86" s="184">
        <f>[1]MercLab!V167</f>
        <v>281.98614605252004</v>
      </c>
      <c r="O86" s="181">
        <f t="shared" si="30"/>
        <v>0.22006182052249496</v>
      </c>
    </row>
    <row r="87" spans="1:15">
      <c r="A87" s="182" t="s">
        <v>63</v>
      </c>
      <c r="B87" s="184">
        <f>[1]MercLab!Q168</f>
        <v>311651.81739168853</v>
      </c>
      <c r="C87" s="181">
        <f t="shared" si="24"/>
        <v>28.072608099183928</v>
      </c>
      <c r="D87" s="184">
        <f t="shared" si="16"/>
        <v>44774.037523970248</v>
      </c>
      <c r="E87" s="181">
        <f t="shared" si="25"/>
        <v>9.6746626096798494</v>
      </c>
      <c r="F87" s="184">
        <f>[1]MercLab!R168</f>
        <v>714.82398222054746</v>
      </c>
      <c r="G87" s="181">
        <f t="shared" si="26"/>
        <v>0.62576920802268876</v>
      </c>
      <c r="H87" s="184">
        <f>[1]MercLab!S168</f>
        <v>44059.213541749697</v>
      </c>
      <c r="I87" s="181">
        <f t="shared" si="27"/>
        <v>15.509838457659637</v>
      </c>
      <c r="J87" s="184">
        <f>[1]MercLab!T168</f>
        <v>0</v>
      </c>
      <c r="K87" s="181">
        <f t="shared" si="28"/>
        <v>0</v>
      </c>
      <c r="L87" s="184">
        <f>[1]MercLab!U168</f>
        <v>197124.13628878622</v>
      </c>
      <c r="M87" s="181">
        <f t="shared" si="29"/>
        <v>37.964925024204355</v>
      </c>
      <c r="N87" s="184">
        <f>[1]MercLab!V168</f>
        <v>69753.643578927557</v>
      </c>
      <c r="O87" s="181">
        <f t="shared" si="30"/>
        <v>54.435701926991378</v>
      </c>
    </row>
    <row r="88" spans="1:15">
      <c r="A88" s="182" t="s">
        <v>64</v>
      </c>
      <c r="B88" s="184">
        <f>[1]MercLab!Q169</f>
        <v>124342.48960603148</v>
      </c>
      <c r="C88" s="181">
        <f t="shared" si="24"/>
        <v>11.200377427608302</v>
      </c>
      <c r="D88" s="184">
        <f t="shared" si="16"/>
        <v>15974.293005954782</v>
      </c>
      <c r="E88" s="181">
        <f t="shared" si="25"/>
        <v>3.4516854813024911</v>
      </c>
      <c r="F88" s="184">
        <f>[1]MercLab!R169</f>
        <v>0</v>
      </c>
      <c r="G88" s="181">
        <f t="shared" si="26"/>
        <v>0</v>
      </c>
      <c r="H88" s="184">
        <f>[1]MercLab!S169</f>
        <v>15974.293005954782</v>
      </c>
      <c r="I88" s="181">
        <f t="shared" si="27"/>
        <v>5.6233119949567243</v>
      </c>
      <c r="J88" s="184">
        <f>[1]MercLab!T169</f>
        <v>0</v>
      </c>
      <c r="K88" s="181">
        <f t="shared" si="28"/>
        <v>0</v>
      </c>
      <c r="L88" s="184">
        <f>[1]MercLab!U169</f>
        <v>84766.005546130706</v>
      </c>
      <c r="M88" s="181">
        <f t="shared" si="29"/>
        <v>16.325423693654567</v>
      </c>
      <c r="N88" s="184">
        <f>[1]MercLab!V169</f>
        <v>23602.191053946965</v>
      </c>
      <c r="O88" s="181">
        <f t="shared" si="30"/>
        <v>18.419135848907764</v>
      </c>
    </row>
    <row r="89" spans="1:15">
      <c r="A89" s="182" t="s">
        <v>65</v>
      </c>
      <c r="B89" s="184">
        <f>[1]MercLab!Q170</f>
        <v>1041.910491665365</v>
      </c>
      <c r="C89" s="181">
        <f t="shared" si="24"/>
        <v>9.3851995318830705E-2</v>
      </c>
      <c r="D89" s="184">
        <f t="shared" si="16"/>
        <v>802.24695284522249</v>
      </c>
      <c r="E89" s="181">
        <f t="shared" si="25"/>
        <v>0.17334752520958344</v>
      </c>
      <c r="F89" s="184">
        <f>[1]MercLab!R170</f>
        <v>0</v>
      </c>
      <c r="G89" s="181">
        <f t="shared" si="26"/>
        <v>0</v>
      </c>
      <c r="H89" s="184">
        <f>[1]MercLab!S170</f>
        <v>802.24695284522249</v>
      </c>
      <c r="I89" s="181">
        <f t="shared" si="27"/>
        <v>0.28240905003873018</v>
      </c>
      <c r="J89" s="184">
        <f>[1]MercLab!T170</f>
        <v>0</v>
      </c>
      <c r="K89" s="181">
        <f t="shared" si="28"/>
        <v>0</v>
      </c>
      <c r="L89" s="184">
        <f>[1]MercLab!U170</f>
        <v>239.66353882014249</v>
      </c>
      <c r="M89" s="181">
        <f t="shared" si="29"/>
        <v>4.6157758525381565E-2</v>
      </c>
      <c r="N89" s="184">
        <f>[1]MercLab!V170</f>
        <v>0</v>
      </c>
      <c r="O89" s="181">
        <f t="shared" si="30"/>
        <v>0</v>
      </c>
    </row>
    <row r="90" spans="1:15">
      <c r="A90" s="182" t="s">
        <v>77</v>
      </c>
      <c r="B90" s="184">
        <f>[1]MercLab!Q171</f>
        <v>72745.438057889856</v>
      </c>
      <c r="C90" s="181">
        <f t="shared" si="24"/>
        <v>6.5526785330309574</v>
      </c>
      <c r="D90" s="184">
        <f t="shared" si="16"/>
        <v>38228.458784568065</v>
      </c>
      <c r="E90" s="181">
        <f t="shared" si="25"/>
        <v>8.2603102440950558</v>
      </c>
      <c r="F90" s="184">
        <f>[1]MercLab!R171</f>
        <v>238.2746607401825</v>
      </c>
      <c r="G90" s="181">
        <f t="shared" si="26"/>
        <v>0.20858973600756292</v>
      </c>
      <c r="H90" s="184">
        <f>[1]MercLab!S171</f>
        <v>37990.184123827879</v>
      </c>
      <c r="I90" s="181">
        <f t="shared" si="27"/>
        <v>13.373403004095403</v>
      </c>
      <c r="J90" s="184">
        <f>[1]MercLab!T171</f>
        <v>0</v>
      </c>
      <c r="K90" s="181">
        <f t="shared" si="28"/>
        <v>0</v>
      </c>
      <c r="L90" s="184">
        <f>[1]MercLab!U171</f>
        <v>31178.269754228731</v>
      </c>
      <c r="M90" s="181">
        <f t="shared" si="29"/>
        <v>6.0047475458288053</v>
      </c>
      <c r="N90" s="184">
        <f>[1]MercLab!V171</f>
        <v>3338.7095190934619</v>
      </c>
      <c r="O90" s="181">
        <f t="shared" si="30"/>
        <v>2.6055269212787797</v>
      </c>
    </row>
    <row r="91" spans="1:15">
      <c r="A91" s="182" t="s">
        <v>66</v>
      </c>
      <c r="B91" s="184">
        <f>[1]MercLab!Q172</f>
        <v>107926.72445240107</v>
      </c>
      <c r="C91" s="181">
        <f t="shared" si="24"/>
        <v>9.7216973234363948</v>
      </c>
      <c r="D91" s="184">
        <f t="shared" si="16"/>
        <v>13681.718135215748</v>
      </c>
      <c r="E91" s="181">
        <f t="shared" si="25"/>
        <v>2.9563116082190932</v>
      </c>
      <c r="F91" s="184">
        <f>[1]MercLab!R172</f>
        <v>0</v>
      </c>
      <c r="G91" s="181">
        <f t="shared" si="26"/>
        <v>0</v>
      </c>
      <c r="H91" s="184">
        <f>[1]MercLab!S172</f>
        <v>13681.718135215748</v>
      </c>
      <c r="I91" s="181">
        <f t="shared" si="27"/>
        <v>4.8162738515373293</v>
      </c>
      <c r="J91" s="184">
        <f>[1]MercLab!T172</f>
        <v>0</v>
      </c>
      <c r="K91" s="181">
        <f t="shared" si="28"/>
        <v>0</v>
      </c>
      <c r="L91" s="184">
        <f>[1]MercLab!U172</f>
        <v>74710.883440716905</v>
      </c>
      <c r="M91" s="181">
        <f t="shared" si="29"/>
        <v>14.388867551782605</v>
      </c>
      <c r="N91" s="184">
        <f>[1]MercLab!V172</f>
        <v>19534.122876469537</v>
      </c>
      <c r="O91" s="181">
        <f t="shared" si="30"/>
        <v>15.244417864788876</v>
      </c>
    </row>
    <row r="92" spans="1:15">
      <c r="A92" s="182" t="s">
        <v>67</v>
      </c>
      <c r="B92" s="184">
        <f>[1]MercLab!Q173</f>
        <v>21628.055264265131</v>
      </c>
      <c r="C92" s="181">
        <f t="shared" si="24"/>
        <v>1.9481866798104521</v>
      </c>
      <c r="D92" s="184">
        <f t="shared" si="16"/>
        <v>12737.087600904262</v>
      </c>
      <c r="E92" s="181">
        <f t="shared" si="25"/>
        <v>2.7521981930424393</v>
      </c>
      <c r="F92" s="184">
        <f>[1]MercLab!R173</f>
        <v>2437.5691173538426</v>
      </c>
      <c r="G92" s="181">
        <f t="shared" si="26"/>
        <v>2.1338899281592019</v>
      </c>
      <c r="H92" s="184">
        <f>[1]MercLab!S173</f>
        <v>10299.518483550419</v>
      </c>
      <c r="I92" s="181">
        <f t="shared" si="27"/>
        <v>3.6256631707730373</v>
      </c>
      <c r="J92" s="184">
        <f>[1]MercLab!T173</f>
        <v>0</v>
      </c>
      <c r="K92" s="181">
        <f t="shared" si="28"/>
        <v>0</v>
      </c>
      <c r="L92" s="184">
        <f>[1]MercLab!U173</f>
        <v>7351.3390955301466</v>
      </c>
      <c r="M92" s="181">
        <f t="shared" si="29"/>
        <v>1.4158237689393542</v>
      </c>
      <c r="N92" s="184">
        <f>[1]MercLab!V173</f>
        <v>1539.6285678306926</v>
      </c>
      <c r="O92" s="181">
        <f t="shared" si="30"/>
        <v>1.2015252178458429</v>
      </c>
    </row>
    <row r="93" spans="1:15">
      <c r="A93" s="182" t="s">
        <v>76</v>
      </c>
      <c r="B93" s="184">
        <f>[1]MercLab!Q174</f>
        <v>234364.13301837014</v>
      </c>
      <c r="C93" s="181">
        <f t="shared" si="24"/>
        <v>21.110778412246084</v>
      </c>
      <c r="D93" s="184">
        <f t="shared" si="16"/>
        <v>130420.34046423077</v>
      </c>
      <c r="E93" s="181">
        <f t="shared" si="25"/>
        <v>28.180902621424437</v>
      </c>
      <c r="F93" s="184">
        <f>[1]MercLab!R174</f>
        <v>11700.724567344039</v>
      </c>
      <c r="G93" s="181">
        <f t="shared" si="26"/>
        <v>10.24301552258137</v>
      </c>
      <c r="H93" s="184">
        <f>[1]MercLab!S174</f>
        <v>54226.654996417768</v>
      </c>
      <c r="I93" s="181">
        <f t="shared" si="27"/>
        <v>19.089007530665999</v>
      </c>
      <c r="J93" s="184">
        <f>[1]MercLab!T174</f>
        <v>64492.960900468963</v>
      </c>
      <c r="K93" s="181">
        <f t="shared" si="28"/>
        <v>100</v>
      </c>
      <c r="L93" s="184">
        <f>[1]MercLab!U174</f>
        <v>96107.648413214803</v>
      </c>
      <c r="M93" s="181">
        <f t="shared" si="29"/>
        <v>18.50975600935509</v>
      </c>
      <c r="N93" s="184">
        <f>[1]MercLab!V174</f>
        <v>7836.1441409262161</v>
      </c>
      <c r="O93" s="181">
        <f t="shared" si="30"/>
        <v>6.1153222229851254</v>
      </c>
    </row>
    <row r="94" spans="1:15">
      <c r="A94" s="182" t="s">
        <v>84</v>
      </c>
      <c r="B94" s="184">
        <f>[1]MercLab!Q175</f>
        <v>1821.6147138832127</v>
      </c>
      <c r="C94" s="181">
        <f t="shared" si="24"/>
        <v>0.16408528080643334</v>
      </c>
      <c r="D94" s="184">
        <f t="shared" si="16"/>
        <v>1104.0129755027451</v>
      </c>
      <c r="E94" s="181">
        <f t="shared" si="25"/>
        <v>0.23855237645208216</v>
      </c>
      <c r="F94" s="184">
        <f>[1]MercLab!R175</f>
        <v>0</v>
      </c>
      <c r="G94" s="181">
        <f t="shared" si="26"/>
        <v>0</v>
      </c>
      <c r="H94" s="184">
        <f>[1]MercLab!S175</f>
        <v>1104.0129755027451</v>
      </c>
      <c r="I94" s="181">
        <f t="shared" si="27"/>
        <v>0.38863750686294535</v>
      </c>
      <c r="J94" s="184">
        <f>[1]MercLab!T175</f>
        <v>0</v>
      </c>
      <c r="K94" s="181">
        <f t="shared" si="28"/>
        <v>0</v>
      </c>
      <c r="L94" s="184">
        <f>[1]MercLab!U175</f>
        <v>717.6017383804674</v>
      </c>
      <c r="M94" s="181">
        <f t="shared" si="29"/>
        <v>0.13820578599741448</v>
      </c>
      <c r="N94" s="184">
        <f>[1]MercLab!V175</f>
        <v>0</v>
      </c>
      <c r="O94" s="181">
        <f t="shared" si="30"/>
        <v>0</v>
      </c>
    </row>
    <row r="95" spans="1:15">
      <c r="A95" s="154" t="s">
        <v>94</v>
      </c>
      <c r="B95" s="184">
        <f>[1]MercLab!Q176</f>
        <v>0</v>
      </c>
      <c r="C95" s="181">
        <f t="shared" si="24"/>
        <v>0</v>
      </c>
      <c r="D95" s="184">
        <f t="shared" si="16"/>
        <v>0</v>
      </c>
      <c r="E95" s="181">
        <f t="shared" si="25"/>
        <v>0</v>
      </c>
      <c r="F95" s="184"/>
      <c r="G95" s="181">
        <f t="shared" si="26"/>
        <v>0</v>
      </c>
      <c r="H95" s="184"/>
      <c r="I95" s="181">
        <f t="shared" si="27"/>
        <v>0</v>
      </c>
      <c r="J95" s="184"/>
      <c r="K95" s="181">
        <f t="shared" si="28"/>
        <v>0</v>
      </c>
      <c r="L95" s="184"/>
      <c r="M95" s="181">
        <f t="shared" si="29"/>
        <v>0</v>
      </c>
      <c r="N95" s="184"/>
      <c r="O95" s="181">
        <f t="shared" si="30"/>
        <v>0</v>
      </c>
    </row>
    <row r="96" spans="1:15">
      <c r="A96" s="287"/>
      <c r="B96" s="292"/>
      <c r="C96" s="292"/>
      <c r="D96" s="292"/>
      <c r="E96" s="292"/>
      <c r="F96" s="292"/>
      <c r="G96" s="292"/>
      <c r="H96" s="292"/>
      <c r="I96" s="292"/>
      <c r="J96" s="292"/>
      <c r="K96" s="292"/>
      <c r="L96" s="292"/>
      <c r="M96" s="292"/>
      <c r="N96" s="292"/>
      <c r="O96" s="292"/>
    </row>
    <row r="97" spans="1:15">
      <c r="A97" s="162" t="str">
        <f>'C05'!A42</f>
        <v>Fuente: Instituto Nacional de Estadística (INE). XLIII Encuesta Permanente de Hogares de Propósitos Múltiples, mayo 2012.</v>
      </c>
      <c r="B97" s="194"/>
      <c r="C97" s="195"/>
      <c r="D97" s="189"/>
      <c r="E97" s="197"/>
      <c r="F97" s="185"/>
      <c r="G97" s="197"/>
      <c r="H97" s="185"/>
      <c r="I97" s="197"/>
      <c r="J97" s="185"/>
      <c r="K97" s="197"/>
      <c r="L97" s="185"/>
      <c r="M97" s="197"/>
      <c r="N97" s="185"/>
      <c r="O97" s="197"/>
    </row>
    <row r="98" spans="1:15">
      <c r="A98" s="162" t="str">
        <f>'C05'!A43</f>
        <v>(Promedio de salarios mínimos por rama)</v>
      </c>
      <c r="B98" s="196"/>
      <c r="C98" s="195"/>
      <c r="D98" s="202"/>
      <c r="E98" s="197"/>
      <c r="F98" s="185"/>
      <c r="G98" s="197"/>
      <c r="H98" s="185"/>
      <c r="I98" s="197"/>
      <c r="J98" s="185"/>
      <c r="K98" s="197"/>
      <c r="L98" s="185"/>
      <c r="M98" s="197"/>
      <c r="N98" s="185"/>
      <c r="O98" s="197"/>
    </row>
    <row r="99" spans="1:15">
      <c r="A99" s="198" t="s">
        <v>89</v>
      </c>
      <c r="B99" s="196"/>
      <c r="C99" s="195"/>
      <c r="D99" s="202"/>
      <c r="E99" s="197"/>
      <c r="F99" s="185"/>
      <c r="G99" s="197"/>
      <c r="H99" s="185"/>
      <c r="I99" s="197"/>
      <c r="J99" s="185"/>
      <c r="K99" s="197"/>
      <c r="L99" s="185"/>
      <c r="M99" s="197"/>
      <c r="N99" s="185"/>
      <c r="O99" s="197"/>
    </row>
    <row r="100" spans="1:15">
      <c r="A100" s="198" t="s">
        <v>90</v>
      </c>
      <c r="B100" s="196"/>
      <c r="C100" s="195"/>
      <c r="D100" s="202"/>
      <c r="E100" s="197"/>
      <c r="F100" s="185"/>
      <c r="G100" s="197"/>
      <c r="H100" s="185"/>
      <c r="I100" s="197"/>
      <c r="J100" s="185"/>
      <c r="K100" s="197"/>
      <c r="L100" s="185"/>
      <c r="M100" s="197"/>
      <c r="N100" s="185"/>
      <c r="O100" s="197"/>
    </row>
    <row r="101" spans="1:15">
      <c r="B101" s="203"/>
      <c r="C101" s="204"/>
      <c r="D101" s="205"/>
    </row>
    <row r="102" spans="1:15">
      <c r="A102" s="207"/>
      <c r="B102" s="203"/>
      <c r="C102" s="204"/>
      <c r="D102" s="205"/>
    </row>
    <row r="103" spans="1:15">
      <c r="A103" s="207"/>
      <c r="B103" s="203"/>
      <c r="C103" s="204"/>
      <c r="D103" s="205"/>
    </row>
  </sheetData>
  <mergeCells count="27">
    <mergeCell ref="A59:O59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  <mergeCell ref="A60:O60"/>
    <mergeCell ref="A61:O61"/>
    <mergeCell ref="A64:A66"/>
    <mergeCell ref="B64:C65"/>
    <mergeCell ref="D64:K64"/>
    <mergeCell ref="L64:M65"/>
    <mergeCell ref="N64:O65"/>
    <mergeCell ref="D65:E65"/>
    <mergeCell ref="F65:G65"/>
    <mergeCell ref="H65:I65"/>
    <mergeCell ref="J65:K65"/>
    <mergeCell ref="B63:K63"/>
    <mergeCell ref="A62:O62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6 C48:O53 C17:C47 G17:O47" formula="1"/>
    <ignoredError sqref="D69:L69 E95:O95 D70:K70 M70:O70 N69:O69" emptyCellReference="1"/>
    <ignoredError sqref="D17:F47 D71:O94 D95" formula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6"/>
  <dimension ref="A1:AL94"/>
  <sheetViews>
    <sheetView topLeftCell="A67" workbookViewId="0">
      <selection activeCell="A15" sqref="A15"/>
    </sheetView>
  </sheetViews>
  <sheetFormatPr baseColWidth="10" defaultRowHeight="11.25"/>
  <cols>
    <col min="1" max="1" width="48.83203125" style="209" customWidth="1"/>
    <col min="2" max="2" width="14.1640625" style="209" customWidth="1"/>
    <col min="3" max="3" width="12.5" style="209" customWidth="1"/>
    <col min="4" max="4" width="13" style="209" customWidth="1"/>
    <col min="5" max="5" width="13.1640625" style="218" customWidth="1"/>
    <col min="6" max="6" width="16.6640625" style="218" bestFit="1" customWidth="1"/>
    <col min="7" max="7" width="12.1640625" style="218" bestFit="1" customWidth="1"/>
    <col min="8" max="8" width="12" style="218"/>
    <col min="9" max="9" width="12" style="209"/>
    <col min="10" max="10" width="45" style="209" bestFit="1" customWidth="1"/>
    <col min="11" max="11" width="11.1640625" style="209" customWidth="1"/>
    <col min="12" max="12" width="10.6640625" style="209" customWidth="1"/>
    <col min="13" max="13" width="11.83203125" style="209" customWidth="1"/>
    <col min="14" max="14" width="10.6640625" style="209" customWidth="1"/>
    <col min="15" max="15" width="11.5" style="209" bestFit="1" customWidth="1"/>
    <col min="16" max="16" width="11" style="209" customWidth="1"/>
    <col min="17" max="16384" width="12" style="209"/>
  </cols>
  <sheetData>
    <row r="1" spans="1:38">
      <c r="A1" s="378" t="s">
        <v>125</v>
      </c>
      <c r="B1" s="378"/>
      <c r="C1" s="378"/>
      <c r="D1" s="378"/>
      <c r="E1" s="378"/>
      <c r="F1" s="378"/>
      <c r="G1" s="378"/>
      <c r="H1" s="208"/>
    </row>
    <row r="2" spans="1:38">
      <c r="A2" s="378" t="s">
        <v>119</v>
      </c>
      <c r="B2" s="378"/>
      <c r="C2" s="378"/>
      <c r="D2" s="378"/>
      <c r="E2" s="378"/>
      <c r="F2" s="378"/>
      <c r="G2" s="378"/>
      <c r="H2" s="208"/>
    </row>
    <row r="3" spans="1:38" ht="12.75">
      <c r="A3" s="378" t="s">
        <v>85</v>
      </c>
      <c r="B3" s="378"/>
      <c r="C3" s="378"/>
      <c r="D3" s="378"/>
      <c r="E3" s="378"/>
      <c r="F3" s="378"/>
      <c r="G3" s="378"/>
      <c r="H3" s="210"/>
    </row>
    <row r="4" spans="1:38" customFormat="1" ht="23.25">
      <c r="A4" s="333" t="s">
        <v>111</v>
      </c>
      <c r="B4" s="333"/>
      <c r="C4" s="333"/>
      <c r="D4" s="333"/>
      <c r="E4" s="333"/>
      <c r="F4" s="333"/>
      <c r="G4" s="333"/>
      <c r="H4" s="251"/>
      <c r="I4" s="251"/>
      <c r="J4" s="251"/>
      <c r="K4" s="251"/>
      <c r="L4" s="251"/>
      <c r="M4" s="251"/>
      <c r="N4" s="251"/>
      <c r="O4" s="251"/>
    </row>
    <row r="5" spans="1:38" ht="11.25" customHeight="1">
      <c r="A5" s="379" t="s">
        <v>31</v>
      </c>
      <c r="B5" s="382" t="s">
        <v>26</v>
      </c>
      <c r="C5" s="382"/>
      <c r="D5" s="382"/>
      <c r="E5" s="382"/>
      <c r="F5" s="382"/>
      <c r="G5" s="382"/>
      <c r="H5" s="211"/>
    </row>
    <row r="6" spans="1:38" ht="12" customHeight="1">
      <c r="A6" s="380"/>
      <c r="B6" s="380" t="s">
        <v>26</v>
      </c>
      <c r="C6" s="382" t="s">
        <v>6</v>
      </c>
      <c r="D6" s="382"/>
      <c r="E6" s="382"/>
      <c r="F6" s="382"/>
      <c r="G6" s="380" t="s">
        <v>1</v>
      </c>
      <c r="H6" s="212"/>
    </row>
    <row r="7" spans="1:38">
      <c r="A7" s="380"/>
      <c r="B7" s="383"/>
      <c r="C7" s="212" t="s">
        <v>8</v>
      </c>
      <c r="D7" s="212" t="s">
        <v>108</v>
      </c>
      <c r="E7" s="212" t="s">
        <v>9</v>
      </c>
      <c r="F7" s="212" t="s">
        <v>109</v>
      </c>
      <c r="G7" s="380"/>
      <c r="H7" s="212"/>
    </row>
    <row r="8" spans="1:38">
      <c r="A8" s="213"/>
      <c r="B8" s="213"/>
      <c r="C8" s="213"/>
      <c r="D8" s="213"/>
      <c r="E8" s="213"/>
      <c r="F8" s="213"/>
      <c r="G8" s="213"/>
      <c r="H8" s="214"/>
    </row>
    <row r="9" spans="1:38" s="47" customFormat="1" ht="12" customHeight="1">
      <c r="A9" s="46" t="s">
        <v>72</v>
      </c>
      <c r="B9" s="143">
        <f>[1]MercLab!Q260</f>
        <v>4705.2799253147286</v>
      </c>
      <c r="C9" s="143">
        <f>AVERAGE(D9:G9)</f>
        <v>5499.8022213437625</v>
      </c>
      <c r="D9" s="143">
        <f>[1]MercLab!R260</f>
        <v>10448.508387676129</v>
      </c>
      <c r="E9" s="143">
        <f>[1]MercLab!S260</f>
        <v>5892.7149207152006</v>
      </c>
      <c r="F9" s="143">
        <f>[1]MercLab!T260</f>
        <v>2622.4148825491197</v>
      </c>
      <c r="G9" s="143">
        <f>[1]MercLab!U260</f>
        <v>3035.5706944345989</v>
      </c>
      <c r="H9" s="145"/>
      <c r="I9" s="215"/>
      <c r="J9" s="145"/>
      <c r="K9" s="215"/>
      <c r="L9" s="145"/>
      <c r="M9" s="215"/>
      <c r="N9" s="145"/>
      <c r="O9" s="215"/>
      <c r="P9" s="145"/>
      <c r="Q9" s="215"/>
      <c r="R9" s="145"/>
      <c r="S9" s="215"/>
    </row>
    <row r="10" spans="1:38" s="25" customFormat="1" ht="11.25" customHeight="1">
      <c r="A10" s="48"/>
      <c r="B10" s="148"/>
      <c r="C10" s="148"/>
      <c r="D10" s="148"/>
      <c r="E10" s="148"/>
      <c r="F10" s="148"/>
      <c r="G10" s="148"/>
      <c r="H10" s="145"/>
      <c r="I10" s="215"/>
      <c r="J10" s="145"/>
      <c r="K10" s="215"/>
      <c r="L10" s="145"/>
      <c r="M10" s="215"/>
      <c r="N10" s="145"/>
      <c r="O10" s="215"/>
      <c r="P10" s="145"/>
      <c r="Q10" s="215"/>
      <c r="R10" s="145"/>
      <c r="S10" s="215"/>
      <c r="V10" s="45"/>
      <c r="X10" s="45"/>
      <c r="Z10" s="45"/>
      <c r="AB10" s="45"/>
      <c r="AD10" s="45"/>
      <c r="AF10" s="45"/>
      <c r="AH10" s="45"/>
      <c r="AJ10" s="45"/>
      <c r="AL10" s="45"/>
    </row>
    <row r="11" spans="1:38" s="25" customFormat="1" ht="12.75" customHeight="1">
      <c r="A11" s="49" t="s">
        <v>35</v>
      </c>
      <c r="B11" s="176"/>
      <c r="C11" s="176"/>
      <c r="D11" s="176"/>
      <c r="E11" s="176"/>
      <c r="F11" s="176"/>
      <c r="G11" s="176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V11" s="45"/>
      <c r="X11" s="45"/>
      <c r="Z11" s="45"/>
      <c r="AB11" s="45"/>
      <c r="AD11" s="45"/>
      <c r="AF11" s="45"/>
      <c r="AH11" s="45"/>
      <c r="AJ11" s="45"/>
      <c r="AL11" s="45"/>
    </row>
    <row r="12" spans="1:38" s="25" customFormat="1">
      <c r="A12" s="150" t="s">
        <v>68</v>
      </c>
      <c r="B12" s="151">
        <f>AVERAGE(B13:B15)</f>
        <v>6215.1104040727087</v>
      </c>
      <c r="C12" s="151">
        <f t="shared" ref="C12:C51" si="0">AVERAGE(D12:G12)</f>
        <v>6514.9286870059677</v>
      </c>
      <c r="D12" s="151">
        <f>AVERAGE(D13:D15)</f>
        <v>11643.708767399759</v>
      </c>
      <c r="E12" s="151">
        <f>AVERAGE(E13:E15)</f>
        <v>6902.2984402714474</v>
      </c>
      <c r="F12" s="151">
        <f>AVERAGE(F13:F15)</f>
        <v>3423.8102863712616</v>
      </c>
      <c r="G12" s="151">
        <f>AVERAGE(G13:G15)</f>
        <v>4089.897253981404</v>
      </c>
      <c r="H12" s="161"/>
      <c r="I12" s="216"/>
      <c r="J12" s="161"/>
      <c r="K12" s="216"/>
      <c r="L12" s="161"/>
      <c r="M12" s="216"/>
      <c r="N12" s="161"/>
      <c r="O12" s="216"/>
      <c r="P12" s="161"/>
      <c r="Q12" s="216"/>
      <c r="R12" s="161"/>
      <c r="S12" s="216"/>
      <c r="V12" s="45"/>
      <c r="X12" s="45"/>
      <c r="Z12" s="45"/>
      <c r="AB12" s="45"/>
      <c r="AD12" s="45"/>
      <c r="AF12" s="45"/>
      <c r="AH12" s="45"/>
      <c r="AJ12" s="45"/>
      <c r="AL12" s="45"/>
    </row>
    <row r="13" spans="1:38" s="25" customFormat="1">
      <c r="A13" s="157" t="s">
        <v>51</v>
      </c>
      <c r="B13" s="151">
        <f>[1]MercLab!Q262</f>
        <v>7269.4303624965933</v>
      </c>
      <c r="C13" s="151">
        <f t="shared" si="0"/>
        <v>7224.1432334068822</v>
      </c>
      <c r="D13" s="151">
        <f>[1]MercLab!R262</f>
        <v>12924.272727272728</v>
      </c>
      <c r="E13" s="151">
        <f>[1]MercLab!S262</f>
        <v>7961.5683553088111</v>
      </c>
      <c r="F13" s="151">
        <f>[1]MercLab!T262</f>
        <v>3654.1125541125534</v>
      </c>
      <c r="G13" s="151">
        <f>[1]MercLab!U262</f>
        <v>4356.619296933437</v>
      </c>
      <c r="H13" s="159"/>
      <c r="I13" s="216"/>
      <c r="J13" s="159"/>
      <c r="K13" s="216"/>
      <c r="L13" s="159"/>
      <c r="M13" s="216"/>
      <c r="N13" s="159"/>
      <c r="O13" s="216"/>
      <c r="P13" s="161"/>
      <c r="Q13" s="216"/>
      <c r="R13" s="161"/>
      <c r="S13" s="216"/>
      <c r="V13" s="45"/>
      <c r="X13" s="45"/>
      <c r="Z13" s="45"/>
      <c r="AB13" s="45"/>
      <c r="AD13" s="45"/>
      <c r="AF13" s="45"/>
      <c r="AH13" s="45"/>
      <c r="AJ13" s="45"/>
      <c r="AL13" s="45"/>
    </row>
    <row r="14" spans="1:38" s="25" customFormat="1">
      <c r="A14" s="157" t="s">
        <v>52</v>
      </c>
      <c r="B14" s="151">
        <f>[1]MercLab!Q263</f>
        <v>6251.6613312060426</v>
      </c>
      <c r="C14" s="151">
        <f t="shared" si="0"/>
        <v>6848.0946654606669</v>
      </c>
      <c r="D14" s="151">
        <f>[1]MercLab!R263</f>
        <v>11452.499999999998</v>
      </c>
      <c r="E14" s="151">
        <f>[1]MercLab!S263</f>
        <v>7384.6283783783738</v>
      </c>
      <c r="F14" s="151">
        <f>[1]MercLab!T263</f>
        <v>4270.5555555555566</v>
      </c>
      <c r="G14" s="151">
        <f>[1]MercLab!U263</f>
        <v>4284.6947279087408</v>
      </c>
      <c r="H14" s="159"/>
      <c r="I14" s="216"/>
      <c r="J14" s="159"/>
      <c r="K14" s="216"/>
      <c r="L14" s="159"/>
      <c r="M14" s="216"/>
      <c r="N14" s="159"/>
      <c r="O14" s="216"/>
      <c r="P14" s="161"/>
      <c r="Q14" s="216"/>
      <c r="R14" s="161"/>
      <c r="S14" s="216"/>
      <c r="V14" s="45"/>
      <c r="X14" s="45"/>
      <c r="Z14" s="45"/>
      <c r="AB14" s="45"/>
      <c r="AD14" s="45"/>
      <c r="AF14" s="45"/>
      <c r="AH14" s="45"/>
      <c r="AJ14" s="45"/>
      <c r="AL14" s="45"/>
    </row>
    <row r="15" spans="1:38" s="25" customFormat="1">
      <c r="A15" s="157" t="s">
        <v>92</v>
      </c>
      <c r="B15" s="151">
        <f>[1]MercLab!Q264</f>
        <v>5124.2395185154919</v>
      </c>
      <c r="C15" s="151">
        <f t="shared" si="0"/>
        <v>5472.5481621503541</v>
      </c>
      <c r="D15" s="151">
        <f>[1]MercLab!R264</f>
        <v>10554.353574926547</v>
      </c>
      <c r="E15" s="151">
        <f>[1]MercLab!S264</f>
        <v>5360.6985871271554</v>
      </c>
      <c r="F15" s="151">
        <f>[1]MercLab!T264</f>
        <v>2346.762749445676</v>
      </c>
      <c r="G15" s="151">
        <f>[1]MercLab!U264</f>
        <v>3628.3777371020356</v>
      </c>
      <c r="H15" s="159"/>
      <c r="I15" s="216"/>
      <c r="J15" s="159"/>
      <c r="K15" s="216"/>
      <c r="L15" s="159"/>
      <c r="M15" s="216"/>
      <c r="N15" s="159"/>
      <c r="O15" s="216"/>
      <c r="P15" s="161"/>
      <c r="Q15" s="216"/>
      <c r="R15" s="161"/>
      <c r="S15" s="216"/>
      <c r="V15" s="45"/>
      <c r="X15" s="45"/>
      <c r="Z15" s="45"/>
      <c r="AB15" s="45"/>
      <c r="AD15" s="45"/>
      <c r="AF15" s="45"/>
      <c r="AH15" s="45"/>
      <c r="AJ15" s="45"/>
      <c r="AL15" s="45"/>
    </row>
    <row r="16" spans="1:38" s="25" customFormat="1">
      <c r="A16" s="150" t="s">
        <v>53</v>
      </c>
      <c r="B16" s="151">
        <f>[1]MercLab!Q265</f>
        <v>2718.2107922870609</v>
      </c>
      <c r="C16" s="151">
        <f t="shared" si="0"/>
        <v>3648.2608517142985</v>
      </c>
      <c r="D16" s="151">
        <f>[1]MercLab!R265</f>
        <v>6942.857142857144</v>
      </c>
      <c r="E16" s="151">
        <f>[1]MercLab!S265</f>
        <v>3502.4641719745227</v>
      </c>
      <c r="F16" s="151">
        <f>[1]MercLab!T265</f>
        <v>2008.8470066518844</v>
      </c>
      <c r="G16" s="151">
        <f>[1]MercLab!U265</f>
        <v>2138.8750853736433</v>
      </c>
      <c r="H16" s="159"/>
      <c r="I16" s="216"/>
      <c r="J16" s="159"/>
      <c r="K16" s="216"/>
      <c r="L16" s="159"/>
      <c r="M16" s="216"/>
      <c r="N16" s="159"/>
      <c r="O16" s="216"/>
      <c r="P16" s="161"/>
      <c r="Q16" s="216"/>
      <c r="R16" s="161"/>
      <c r="S16" s="216"/>
      <c r="V16" s="45"/>
      <c r="X16" s="45"/>
      <c r="Z16" s="45"/>
      <c r="AB16" s="45"/>
      <c r="AD16" s="45"/>
      <c r="AF16" s="45"/>
      <c r="AH16" s="45"/>
      <c r="AJ16" s="45"/>
      <c r="AL16" s="45"/>
    </row>
    <row r="17" spans="1:38" s="25" customFormat="1">
      <c r="A17" s="161"/>
      <c r="B17" s="183"/>
      <c r="C17" s="183"/>
      <c r="D17" s="183"/>
      <c r="E17" s="183"/>
      <c r="F17" s="183"/>
      <c r="G17" s="183"/>
      <c r="H17" s="159"/>
      <c r="I17" s="216"/>
      <c r="J17" s="159"/>
      <c r="K17" s="216"/>
      <c r="L17" s="159"/>
      <c r="M17" s="216"/>
      <c r="N17" s="159"/>
      <c r="O17" s="216"/>
      <c r="P17" s="159"/>
      <c r="Q17" s="216"/>
      <c r="R17" s="159"/>
      <c r="S17" s="216"/>
      <c r="V17" s="45"/>
      <c r="X17" s="45"/>
      <c r="Z17" s="45"/>
      <c r="AB17" s="45"/>
      <c r="AD17" s="45"/>
      <c r="AF17" s="45"/>
      <c r="AH17" s="45"/>
      <c r="AJ17" s="45"/>
      <c r="AL17" s="45"/>
    </row>
    <row r="18" spans="1:38" s="25" customFormat="1">
      <c r="A18" s="49" t="s">
        <v>34</v>
      </c>
      <c r="B18" s="176"/>
      <c r="C18" s="176"/>
      <c r="D18" s="176"/>
      <c r="E18" s="176"/>
      <c r="F18" s="176"/>
      <c r="G18" s="176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V18" s="45"/>
      <c r="X18" s="45"/>
      <c r="Z18" s="45"/>
      <c r="AB18" s="45"/>
      <c r="AD18" s="45"/>
      <c r="AF18" s="45"/>
      <c r="AH18" s="45"/>
      <c r="AJ18" s="45"/>
      <c r="AL18" s="45"/>
    </row>
    <row r="19" spans="1:38" s="25" customFormat="1">
      <c r="A19" s="150" t="s">
        <v>37</v>
      </c>
      <c r="B19" s="151">
        <f>[1]MercLab!Q267</f>
        <v>3441.5754172184047</v>
      </c>
      <c r="C19" s="151">
        <f t="shared" si="0"/>
        <v>3026.9121803441139</v>
      </c>
      <c r="D19" s="151">
        <f>[1]MercLab!R267</f>
        <v>3047.2189171489613</v>
      </c>
      <c r="E19" s="151">
        <f>[1]MercLab!S267</f>
        <v>2982.8623830741831</v>
      </c>
      <c r="F19" s="151">
        <f>[1]MercLab!T267</f>
        <v>2501.7290529498418</v>
      </c>
      <c r="G19" s="151">
        <f>[1]MercLab!U267</f>
        <v>3575.8383682034682</v>
      </c>
      <c r="H19" s="161"/>
      <c r="I19" s="216"/>
      <c r="J19" s="161"/>
      <c r="K19" s="216"/>
      <c r="L19" s="161"/>
      <c r="M19" s="216"/>
      <c r="N19" s="161"/>
      <c r="O19" s="216"/>
      <c r="P19" s="161"/>
      <c r="Q19" s="216"/>
      <c r="R19" s="161"/>
      <c r="S19" s="216"/>
      <c r="V19" s="45"/>
      <c r="X19" s="45"/>
      <c r="Z19" s="45"/>
      <c r="AB19" s="45"/>
      <c r="AD19" s="45"/>
      <c r="AF19" s="45"/>
      <c r="AH19" s="45"/>
      <c r="AJ19" s="45"/>
      <c r="AL19" s="45"/>
    </row>
    <row r="20" spans="1:38" s="25" customFormat="1">
      <c r="A20" s="150" t="s">
        <v>38</v>
      </c>
      <c r="B20" s="151">
        <f>[1]MercLab!Q268</f>
        <v>2617.673071921251</v>
      </c>
      <c r="C20" s="151">
        <f t="shared" si="0"/>
        <v>3619.6646832623392</v>
      </c>
      <c r="D20" s="151">
        <f>[1]MercLab!R268</f>
        <v>5901.0905942075115</v>
      </c>
      <c r="E20" s="151">
        <f>[1]MercLab!S268</f>
        <v>3778.5381336222958</v>
      </c>
      <c r="F20" s="151">
        <f>[1]MercLab!T268</f>
        <v>2673.0153636123582</v>
      </c>
      <c r="G20" s="151">
        <f>[1]MercLab!U268</f>
        <v>2126.0146416071921</v>
      </c>
      <c r="H20" s="161"/>
      <c r="I20" s="216"/>
      <c r="J20" s="161"/>
      <c r="K20" s="216"/>
      <c r="L20" s="161"/>
      <c r="M20" s="216"/>
      <c r="N20" s="161"/>
      <c r="O20" s="216"/>
      <c r="P20" s="161"/>
      <c r="Q20" s="216"/>
      <c r="R20" s="161"/>
      <c r="S20" s="216"/>
      <c r="V20" s="45"/>
      <c r="X20" s="45"/>
      <c r="Z20" s="45"/>
      <c r="AB20" s="45"/>
      <c r="AD20" s="45"/>
      <c r="AF20" s="45"/>
      <c r="AH20" s="45"/>
      <c r="AJ20" s="45"/>
      <c r="AL20" s="45"/>
    </row>
    <row r="21" spans="1:38" s="25" customFormat="1">
      <c r="A21" s="150" t="s">
        <v>39</v>
      </c>
      <c r="B21" s="151">
        <f>[1]MercLab!Q269</f>
        <v>5349.0747043490392</v>
      </c>
      <c r="C21" s="151">
        <f t="shared" si="0"/>
        <v>5236.367418237186</v>
      </c>
      <c r="D21" s="151">
        <f>[1]MercLab!R269</f>
        <v>9039.3964731532833</v>
      </c>
      <c r="E21" s="151">
        <f>[1]MercLab!S269</f>
        <v>5696.4013094386364</v>
      </c>
      <c r="F21" s="151">
        <f>[1]MercLab!T269</f>
        <v>2519.2447196894454</v>
      </c>
      <c r="G21" s="151">
        <f>[1]MercLab!U269</f>
        <v>3690.4271706673785</v>
      </c>
      <c r="H21" s="161"/>
      <c r="I21" s="216"/>
      <c r="J21" s="161"/>
      <c r="K21" s="216"/>
      <c r="L21" s="161"/>
      <c r="M21" s="216"/>
      <c r="N21" s="161"/>
      <c r="O21" s="216"/>
      <c r="P21" s="161"/>
      <c r="Q21" s="216"/>
      <c r="R21" s="161"/>
      <c r="S21" s="216"/>
      <c r="V21" s="45"/>
      <c r="X21" s="45"/>
      <c r="Z21" s="45"/>
      <c r="AB21" s="45"/>
      <c r="AD21" s="45"/>
      <c r="AF21" s="45"/>
      <c r="AH21" s="45"/>
      <c r="AJ21" s="45"/>
      <c r="AL21" s="45"/>
    </row>
    <row r="22" spans="1:38" s="25" customFormat="1">
      <c r="A22" s="150" t="s">
        <v>40</v>
      </c>
      <c r="B22" s="151">
        <f>[1]MercLab!Q270</f>
        <v>11518.817719998329</v>
      </c>
      <c r="C22" s="151">
        <f t="shared" si="0"/>
        <v>9546.3035189986622</v>
      </c>
      <c r="D22" s="151">
        <f>[1]MercLab!R270</f>
        <v>13106.523689692292</v>
      </c>
      <c r="E22" s="151">
        <f>[1]MercLab!S270</f>
        <v>10233.624142874349</v>
      </c>
      <c r="F22" s="151">
        <f>[1]MercLab!T270</f>
        <v>3234.5197735970187</v>
      </c>
      <c r="G22" s="151">
        <f>[1]MercLab!U270</f>
        <v>11610.546469830988</v>
      </c>
      <c r="H22" s="161"/>
      <c r="I22" s="216"/>
      <c r="J22" s="161"/>
      <c r="K22" s="216"/>
      <c r="L22" s="161"/>
      <c r="M22" s="216"/>
      <c r="N22" s="161"/>
      <c r="O22" s="216"/>
      <c r="P22" s="161"/>
      <c r="Q22" s="216"/>
      <c r="R22" s="161"/>
      <c r="S22" s="216"/>
      <c r="V22" s="45"/>
      <c r="X22" s="45"/>
      <c r="Z22" s="45"/>
      <c r="AB22" s="45"/>
      <c r="AD22" s="45"/>
      <c r="AF22" s="45"/>
      <c r="AH22" s="45"/>
      <c r="AJ22" s="45"/>
      <c r="AL22" s="45"/>
    </row>
    <row r="23" spans="1:38" s="25" customFormat="1">
      <c r="A23" s="150" t="s">
        <v>46</v>
      </c>
      <c r="B23" s="151">
        <f>[1]MercLab!Q271</f>
        <v>6793.0189906493788</v>
      </c>
      <c r="C23" s="151">
        <f t="shared" si="0"/>
        <v>5135.2727891216491</v>
      </c>
      <c r="D23" s="151">
        <f>[1]MercLab!R271</f>
        <v>7871.0588890350073</v>
      </c>
      <c r="E23" s="151">
        <f>[1]MercLab!S271</f>
        <v>7417.8796041212099</v>
      </c>
      <c r="F23" s="151">
        <f>[1]MercLab!T271</f>
        <v>0</v>
      </c>
      <c r="G23" s="151">
        <f>[1]MercLab!U271</f>
        <v>5252.152663330382</v>
      </c>
      <c r="H23" s="161"/>
      <c r="I23" s="216"/>
      <c r="J23" s="161"/>
      <c r="K23" s="216"/>
      <c r="L23" s="161"/>
      <c r="M23" s="216"/>
      <c r="N23" s="161"/>
      <c r="O23" s="216"/>
      <c r="P23" s="161"/>
      <c r="Q23" s="216"/>
      <c r="R23" s="161"/>
      <c r="S23" s="216"/>
      <c r="V23" s="45"/>
      <c r="X23" s="45"/>
      <c r="Z23" s="45"/>
      <c r="AB23" s="45"/>
      <c r="AD23" s="45"/>
      <c r="AF23" s="45"/>
      <c r="AH23" s="45"/>
      <c r="AJ23" s="45"/>
      <c r="AL23" s="45"/>
    </row>
    <row r="24" spans="1:38" s="25" customFormat="1">
      <c r="B24" s="183"/>
      <c r="C24" s="183"/>
      <c r="D24" s="183"/>
      <c r="E24" s="183"/>
      <c r="F24" s="183"/>
      <c r="G24" s="183"/>
      <c r="I24" s="45"/>
      <c r="K24" s="45"/>
      <c r="M24" s="45"/>
      <c r="O24" s="45"/>
      <c r="Q24" s="45"/>
      <c r="S24" s="45"/>
      <c r="V24" s="45"/>
      <c r="X24" s="45"/>
      <c r="Z24" s="45"/>
      <c r="AB24" s="45"/>
      <c r="AD24" s="45"/>
      <c r="AF24" s="45"/>
      <c r="AH24" s="45"/>
      <c r="AJ24" s="45"/>
      <c r="AL24" s="45"/>
    </row>
    <row r="25" spans="1:38" s="25" customFormat="1" ht="11.25" customHeight="1">
      <c r="A25" s="49" t="s">
        <v>16</v>
      </c>
      <c r="B25" s="176"/>
      <c r="C25" s="176"/>
      <c r="D25" s="176"/>
      <c r="E25" s="176"/>
      <c r="F25" s="176"/>
      <c r="G25" s="176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V25" s="45"/>
      <c r="X25" s="45"/>
      <c r="Z25" s="45"/>
      <c r="AB25" s="45"/>
      <c r="AD25" s="45"/>
      <c r="AF25" s="45"/>
      <c r="AH25" s="45"/>
      <c r="AJ25" s="45"/>
      <c r="AL25" s="45"/>
    </row>
    <row r="26" spans="1:38" s="25" customFormat="1">
      <c r="A26" s="150" t="s">
        <v>41</v>
      </c>
      <c r="B26" s="151">
        <f>[1]MercLab!Q273</f>
        <v>295</v>
      </c>
      <c r="C26" s="151">
        <f t="shared" si="0"/>
        <v>147.5</v>
      </c>
      <c r="D26" s="151">
        <f>[1]MercLab!R273</f>
        <v>0</v>
      </c>
      <c r="E26" s="151">
        <f>[1]MercLab!S273</f>
        <v>540</v>
      </c>
      <c r="F26" s="151">
        <f>[1]MercLab!T273</f>
        <v>0</v>
      </c>
      <c r="G26" s="151">
        <f>[1]MercLab!U273</f>
        <v>50</v>
      </c>
      <c r="H26" s="161"/>
      <c r="I26" s="216"/>
      <c r="J26" s="161"/>
      <c r="K26" s="216"/>
      <c r="L26" s="161"/>
      <c r="M26" s="216"/>
      <c r="N26" s="161"/>
      <c r="O26" s="216"/>
      <c r="P26" s="161"/>
      <c r="Q26" s="216"/>
      <c r="R26" s="161"/>
      <c r="S26" s="216"/>
      <c r="V26" s="45"/>
      <c r="X26" s="45"/>
      <c r="Z26" s="45"/>
      <c r="AB26" s="45"/>
      <c r="AD26" s="45"/>
      <c r="AF26" s="45"/>
      <c r="AH26" s="45"/>
      <c r="AJ26" s="45"/>
      <c r="AL26" s="45"/>
    </row>
    <row r="27" spans="1:38" s="25" customFormat="1">
      <c r="A27" s="150" t="s">
        <v>42</v>
      </c>
      <c r="B27" s="151">
        <f>[1]MercLab!Q274</f>
        <v>1239.5263927509859</v>
      </c>
      <c r="C27" s="151">
        <f t="shared" si="0"/>
        <v>1181.0530861403836</v>
      </c>
      <c r="D27" s="151">
        <f>[1]MercLab!R274</f>
        <v>0</v>
      </c>
      <c r="E27" s="151">
        <f>[1]MercLab!S274</f>
        <v>1157.6649705173911</v>
      </c>
      <c r="F27" s="151">
        <f>[1]MercLab!T274</f>
        <v>2647.2393205289391</v>
      </c>
      <c r="G27" s="151">
        <f>[1]MercLab!U274</f>
        <v>919.30805351520348</v>
      </c>
      <c r="H27" s="161"/>
      <c r="I27" s="216"/>
      <c r="J27" s="161"/>
      <c r="K27" s="216"/>
      <c r="L27" s="161"/>
      <c r="M27" s="216"/>
      <c r="N27" s="161"/>
      <c r="O27" s="216"/>
      <c r="P27" s="161"/>
      <c r="Q27" s="216"/>
      <c r="R27" s="161"/>
      <c r="S27" s="216"/>
      <c r="V27" s="45"/>
      <c r="X27" s="45"/>
      <c r="Z27" s="45"/>
      <c r="AB27" s="45"/>
      <c r="AD27" s="45"/>
      <c r="AF27" s="45"/>
      <c r="AH27" s="45"/>
      <c r="AJ27" s="45"/>
      <c r="AL27" s="45"/>
    </row>
    <row r="28" spans="1:38" s="25" customFormat="1">
      <c r="A28" s="150" t="s">
        <v>43</v>
      </c>
      <c r="B28" s="151">
        <f>[1]MercLab!Q275</f>
        <v>2348.7856716751553</v>
      </c>
      <c r="C28" s="151">
        <f t="shared" si="0"/>
        <v>3709.3641216408241</v>
      </c>
      <c r="D28" s="151">
        <f>[1]MercLab!R275</f>
        <v>8727.3777899508787</v>
      </c>
      <c r="E28" s="151">
        <f>[1]MercLab!S275</f>
        <v>2975.6405604296237</v>
      </c>
      <c r="F28" s="151">
        <f>[1]MercLab!T275</f>
        <v>2054.2881031952224</v>
      </c>
      <c r="G28" s="151">
        <f>[1]MercLab!U275</f>
        <v>1080.1500329875728</v>
      </c>
      <c r="H28" s="161"/>
      <c r="I28" s="216"/>
      <c r="J28" s="161"/>
      <c r="K28" s="216"/>
      <c r="L28" s="161"/>
      <c r="M28" s="216"/>
      <c r="N28" s="161"/>
      <c r="O28" s="216"/>
      <c r="P28" s="161"/>
      <c r="Q28" s="216"/>
      <c r="R28" s="161"/>
      <c r="S28" s="216"/>
      <c r="V28" s="45"/>
      <c r="X28" s="45"/>
      <c r="Z28" s="45"/>
      <c r="AB28" s="45"/>
      <c r="AD28" s="45"/>
      <c r="AF28" s="45"/>
      <c r="AH28" s="45"/>
      <c r="AJ28" s="45"/>
      <c r="AL28" s="45"/>
    </row>
    <row r="29" spans="1:38" s="25" customFormat="1">
      <c r="A29" s="150" t="s">
        <v>44</v>
      </c>
      <c r="B29" s="151">
        <f>[1]MercLab!Q276</f>
        <v>4221.964444823001</v>
      </c>
      <c r="C29" s="151">
        <f t="shared" si="0"/>
        <v>4045.9360181660791</v>
      </c>
      <c r="D29" s="151">
        <f>[1]MercLab!R276</f>
        <v>6608.6570054684744</v>
      </c>
      <c r="E29" s="151">
        <f>[1]MercLab!S276</f>
        <v>5025.3708457868433</v>
      </c>
      <c r="F29" s="151">
        <f>[1]MercLab!T276</f>
        <v>2703.9846577608487</v>
      </c>
      <c r="G29" s="151">
        <f>[1]MercLab!U276</f>
        <v>1845.7315636481489</v>
      </c>
      <c r="H29" s="161"/>
      <c r="I29" s="216"/>
      <c r="J29" s="161"/>
      <c r="K29" s="216"/>
      <c r="L29" s="161"/>
      <c r="M29" s="216"/>
      <c r="N29" s="161"/>
      <c r="O29" s="216"/>
      <c r="P29" s="161"/>
      <c r="Q29" s="216"/>
      <c r="R29" s="161"/>
      <c r="S29" s="216"/>
      <c r="V29" s="45"/>
      <c r="X29" s="45"/>
      <c r="Z29" s="45"/>
      <c r="AB29" s="45"/>
      <c r="AD29" s="45"/>
      <c r="AF29" s="45"/>
      <c r="AH29" s="45"/>
      <c r="AJ29" s="45"/>
      <c r="AL29" s="45"/>
    </row>
    <row r="30" spans="1:38" s="25" customFormat="1">
      <c r="A30" s="150" t="s">
        <v>45</v>
      </c>
      <c r="B30" s="217">
        <f>[1]MercLab!Q277</f>
        <v>5283.0650796133177</v>
      </c>
      <c r="C30" s="217">
        <f t="shared" si="0"/>
        <v>5207.3540137183409</v>
      </c>
      <c r="D30" s="217">
        <f>[1]MercLab!R277</f>
        <v>8604.2818097514119</v>
      </c>
      <c r="E30" s="217">
        <f>[1]MercLab!S277</f>
        <v>6617.9410854824237</v>
      </c>
      <c r="F30" s="217">
        <f>[1]MercLab!T277</f>
        <v>2979.465141547324</v>
      </c>
      <c r="G30" s="217">
        <f>[1]MercLab!U277</f>
        <v>2627.728018092203</v>
      </c>
      <c r="H30" s="161"/>
      <c r="I30" s="216"/>
      <c r="J30" s="161"/>
      <c r="K30" s="216"/>
      <c r="L30" s="161"/>
      <c r="M30" s="216"/>
      <c r="N30" s="161"/>
      <c r="O30" s="216"/>
      <c r="P30" s="161"/>
      <c r="Q30" s="216"/>
      <c r="R30" s="161"/>
      <c r="S30" s="216"/>
      <c r="V30" s="45"/>
      <c r="X30" s="45"/>
      <c r="Z30" s="45"/>
      <c r="AB30" s="45"/>
      <c r="AD30" s="45"/>
      <c r="AF30" s="45"/>
      <c r="AH30" s="45"/>
      <c r="AJ30" s="45"/>
      <c r="AL30" s="45"/>
    </row>
    <row r="31" spans="1:38" s="25" customFormat="1">
      <c r="A31" s="150" t="s">
        <v>47</v>
      </c>
      <c r="B31" s="151">
        <f>[1]MercLab!Q278</f>
        <v>4907.0929262700865</v>
      </c>
      <c r="C31" s="151">
        <f t="shared" si="0"/>
        <v>5318.6823730908818</v>
      </c>
      <c r="D31" s="151">
        <f>[1]MercLab!R278</f>
        <v>9674.311460524561</v>
      </c>
      <c r="E31" s="151">
        <f>[1]MercLab!S278</f>
        <v>6105.8531191176789</v>
      </c>
      <c r="F31" s="151">
        <f>[1]MercLab!T278</f>
        <v>2388.8489217359729</v>
      </c>
      <c r="G31" s="151">
        <f>[1]MercLab!U278</f>
        <v>3105.7159909853144</v>
      </c>
      <c r="H31" s="161"/>
      <c r="I31" s="216"/>
      <c r="J31" s="161"/>
      <c r="K31" s="216"/>
      <c r="L31" s="161"/>
      <c r="M31" s="216"/>
      <c r="N31" s="161"/>
      <c r="O31" s="216"/>
      <c r="P31" s="161"/>
      <c r="Q31" s="216"/>
      <c r="R31" s="161"/>
      <c r="S31" s="216"/>
      <c r="V31" s="45"/>
      <c r="X31" s="45"/>
      <c r="Z31" s="45"/>
      <c r="AB31" s="45"/>
      <c r="AD31" s="45"/>
      <c r="AF31" s="45"/>
      <c r="AH31" s="45"/>
      <c r="AJ31" s="45"/>
      <c r="AL31" s="45"/>
    </row>
    <row r="32" spans="1:38" s="25" customFormat="1">
      <c r="A32" s="150" t="s">
        <v>48</v>
      </c>
      <c r="B32" s="151">
        <f>[1]MercLab!Q279</f>
        <v>4946.6092558666196</v>
      </c>
      <c r="C32" s="151">
        <f t="shared" si="0"/>
        <v>5800.3115031416064</v>
      </c>
      <c r="D32" s="151">
        <f>[1]MercLab!R279</f>
        <v>10798.913844931156</v>
      </c>
      <c r="E32" s="151">
        <f>[1]MercLab!S279</f>
        <v>6709.3703085600982</v>
      </c>
      <c r="F32" s="151">
        <f>[1]MercLab!T279</f>
        <v>2707.9262443301491</v>
      </c>
      <c r="G32" s="151">
        <f>[1]MercLab!U279</f>
        <v>2985.0356147450225</v>
      </c>
      <c r="H32" s="161"/>
      <c r="I32" s="216"/>
      <c r="J32" s="161"/>
      <c r="K32" s="216"/>
      <c r="L32" s="161"/>
      <c r="M32" s="216"/>
      <c r="N32" s="161"/>
      <c r="O32" s="216"/>
      <c r="P32" s="161"/>
      <c r="Q32" s="216"/>
      <c r="R32" s="161"/>
      <c r="S32" s="216"/>
      <c r="V32" s="45"/>
      <c r="X32" s="45"/>
      <c r="Z32" s="45"/>
      <c r="AB32" s="45"/>
      <c r="AD32" s="45"/>
      <c r="AF32" s="45"/>
      <c r="AH32" s="45"/>
      <c r="AJ32" s="45"/>
      <c r="AL32" s="45"/>
    </row>
    <row r="33" spans="1:38" s="25" customFormat="1">
      <c r="A33" s="150" t="s">
        <v>49</v>
      </c>
      <c r="B33" s="151">
        <f>[1]MercLab!Q280</f>
        <v>4738.7409101992207</v>
      </c>
      <c r="C33" s="151">
        <f t="shared" si="0"/>
        <v>6277.4833012526487</v>
      </c>
      <c r="D33" s="151">
        <f>[1]MercLab!R280</f>
        <v>13068.018959197956</v>
      </c>
      <c r="E33" s="151">
        <f>[1]MercLab!S280</f>
        <v>6115.1033054454501</v>
      </c>
      <c r="F33" s="151">
        <f>[1]MercLab!T280</f>
        <v>2932.2879702732321</v>
      </c>
      <c r="G33" s="151">
        <f>[1]MercLab!U280</f>
        <v>2994.5229700939544</v>
      </c>
      <c r="H33" s="161"/>
      <c r="I33" s="216"/>
      <c r="J33" s="161"/>
      <c r="K33" s="216"/>
      <c r="L33" s="161"/>
      <c r="M33" s="216"/>
      <c r="N33" s="161"/>
      <c r="O33" s="216"/>
      <c r="P33" s="161"/>
      <c r="Q33" s="216"/>
      <c r="R33" s="161"/>
      <c r="S33" s="216"/>
      <c r="V33" s="45"/>
      <c r="X33" s="45"/>
      <c r="Z33" s="45"/>
      <c r="AB33" s="45"/>
      <c r="AD33" s="45"/>
      <c r="AF33" s="45"/>
      <c r="AH33" s="45"/>
      <c r="AJ33" s="45"/>
      <c r="AL33" s="45"/>
    </row>
    <row r="34" spans="1:38" s="25" customFormat="1">
      <c r="A34" s="150" t="s">
        <v>93</v>
      </c>
      <c r="B34" s="151">
        <f>[1]MercLab!Q281</f>
        <v>4752.4112002433694</v>
      </c>
      <c r="C34" s="151">
        <f t="shared" si="0"/>
        <v>7854.6015072365717</v>
      </c>
      <c r="D34" s="151">
        <f>[1]MercLab!R281</f>
        <v>13989.177834777141</v>
      </c>
      <c r="E34" s="151">
        <f>[1]MercLab!S281</f>
        <v>11064.691664939253</v>
      </c>
      <c r="F34" s="151">
        <f>[1]MercLab!T281</f>
        <v>2397.7783880602556</v>
      </c>
      <c r="G34" s="151">
        <f>[1]MercLab!U281</f>
        <v>3966.7581411696387</v>
      </c>
      <c r="H34" s="161"/>
      <c r="I34" s="216"/>
      <c r="J34" s="161"/>
      <c r="K34" s="216"/>
      <c r="L34" s="161"/>
      <c r="M34" s="216"/>
      <c r="N34" s="161"/>
      <c r="O34" s="216"/>
      <c r="P34" s="161"/>
      <c r="Q34" s="216"/>
      <c r="R34" s="161"/>
      <c r="S34" s="216"/>
      <c r="V34" s="45"/>
      <c r="X34" s="45"/>
      <c r="Z34" s="45"/>
      <c r="AB34" s="45"/>
      <c r="AD34" s="45"/>
      <c r="AF34" s="45"/>
      <c r="AH34" s="45"/>
      <c r="AJ34" s="45"/>
      <c r="AL34" s="45"/>
    </row>
    <row r="35" spans="1:38" s="25" customFormat="1">
      <c r="A35" s="161"/>
      <c r="B35" s="183"/>
      <c r="C35" s="183"/>
      <c r="D35" s="183"/>
      <c r="E35" s="183"/>
      <c r="F35" s="183"/>
      <c r="G35" s="183"/>
      <c r="H35" s="159"/>
      <c r="I35" s="216"/>
      <c r="J35" s="159"/>
      <c r="K35" s="216"/>
      <c r="L35" s="159"/>
      <c r="M35" s="216"/>
      <c r="N35" s="159"/>
      <c r="O35" s="216"/>
      <c r="P35" s="159"/>
      <c r="Q35" s="216"/>
      <c r="R35" s="159"/>
      <c r="S35" s="216"/>
      <c r="V35" s="45"/>
      <c r="X35" s="45"/>
      <c r="Z35" s="45"/>
      <c r="AB35" s="45"/>
      <c r="AD35" s="45"/>
      <c r="AF35" s="45"/>
      <c r="AH35" s="45"/>
      <c r="AJ35" s="45"/>
      <c r="AL35" s="45"/>
    </row>
    <row r="36" spans="1:38" s="25" customFormat="1">
      <c r="A36" s="54"/>
      <c r="B36" s="183"/>
      <c r="C36" s="183"/>
      <c r="D36" s="183"/>
      <c r="E36" s="183"/>
      <c r="F36" s="183"/>
      <c r="G36" s="183"/>
      <c r="H36" s="159"/>
      <c r="I36" s="216"/>
      <c r="J36" s="159"/>
      <c r="K36" s="216"/>
      <c r="L36" s="159"/>
      <c r="M36" s="216"/>
      <c r="N36" s="159"/>
      <c r="O36" s="216"/>
      <c r="P36" s="159"/>
      <c r="Q36" s="216"/>
      <c r="R36" s="159"/>
      <c r="S36" s="216"/>
      <c r="V36" s="45"/>
      <c r="X36" s="45"/>
      <c r="Z36" s="45"/>
      <c r="AB36" s="45"/>
      <c r="AD36" s="45"/>
      <c r="AF36" s="45"/>
      <c r="AH36" s="45"/>
      <c r="AJ36" s="45"/>
      <c r="AL36" s="45"/>
    </row>
    <row r="37" spans="1:38" s="25" customFormat="1">
      <c r="A37" s="49" t="s">
        <v>103</v>
      </c>
      <c r="B37" s="176"/>
      <c r="C37" s="176"/>
      <c r="D37" s="176"/>
      <c r="E37" s="176"/>
      <c r="F37" s="176"/>
      <c r="G37" s="176"/>
      <c r="H37" s="69"/>
      <c r="I37" s="215"/>
      <c r="J37" s="69"/>
      <c r="K37" s="215"/>
      <c r="L37" s="69"/>
      <c r="M37" s="215"/>
      <c r="N37" s="69"/>
      <c r="O37" s="215"/>
      <c r="P37" s="69"/>
      <c r="Q37" s="215"/>
      <c r="R37" s="69"/>
      <c r="S37" s="215"/>
      <c r="V37" s="45"/>
      <c r="X37" s="45"/>
      <c r="Z37" s="45"/>
      <c r="AB37" s="45"/>
      <c r="AD37" s="45"/>
      <c r="AF37" s="45"/>
      <c r="AH37" s="45"/>
      <c r="AJ37" s="45"/>
      <c r="AL37" s="45"/>
    </row>
    <row r="38" spans="1:38" s="25" customFormat="1">
      <c r="A38" s="189" t="s">
        <v>96</v>
      </c>
      <c r="B38" s="151">
        <f>SUM(B39:B41)</f>
        <v>5338.1022857464368</v>
      </c>
      <c r="C38" s="151">
        <f t="shared" si="0"/>
        <v>6317.0072845301493</v>
      </c>
      <c r="D38" s="151">
        <f>SUM(D39:D41)</f>
        <v>9561.2820147554321</v>
      </c>
      <c r="E38" s="151">
        <f>SUM(E39:E41)</f>
        <v>6869.125320524975</v>
      </c>
      <c r="F38" s="151">
        <f>SUM(F39:F41)</f>
        <v>4591.479234411192</v>
      </c>
      <c r="G38" s="151">
        <f>SUM(G39:G41)</f>
        <v>4246.1425684289979</v>
      </c>
      <c r="H38" s="161"/>
      <c r="I38" s="216"/>
      <c r="J38" s="161"/>
      <c r="K38" s="216"/>
      <c r="L38" s="161"/>
      <c r="M38" s="216"/>
      <c r="N38" s="161"/>
      <c r="O38" s="216"/>
      <c r="P38" s="161"/>
      <c r="Q38" s="216"/>
      <c r="R38" s="161"/>
      <c r="S38" s="216"/>
      <c r="V38" s="45"/>
      <c r="X38" s="45"/>
      <c r="Z38" s="45"/>
      <c r="AB38" s="45"/>
      <c r="AD38" s="45"/>
      <c r="AF38" s="45"/>
      <c r="AH38" s="45"/>
      <c r="AJ38" s="45"/>
      <c r="AL38" s="45"/>
    </row>
    <row r="39" spans="1:38" s="25" customFormat="1">
      <c r="A39" s="190" t="s">
        <v>105</v>
      </c>
      <c r="B39" s="151">
        <f>[1]MercLab!Q286</f>
        <v>1627.311415221252</v>
      </c>
      <c r="C39" s="151">
        <f t="shared" si="0"/>
        <v>2510.4849991072424</v>
      </c>
      <c r="D39" s="151">
        <f>[1]MercLab!R286</f>
        <v>4037.725737794683</v>
      </c>
      <c r="E39" s="151">
        <f>[1]MercLab!S286</f>
        <v>2698.3557427425458</v>
      </c>
      <c r="F39" s="151">
        <f>[1]MercLab!T286</f>
        <v>1992.3267944375871</v>
      </c>
      <c r="G39" s="151">
        <f>[1]MercLab!U286</f>
        <v>1313.5317214541542</v>
      </c>
      <c r="H39" s="161"/>
      <c r="I39" s="216"/>
      <c r="J39" s="161"/>
      <c r="K39" s="216"/>
      <c r="L39" s="161"/>
      <c r="M39" s="216"/>
      <c r="N39" s="161"/>
      <c r="O39" s="216"/>
      <c r="P39" s="161"/>
      <c r="Q39" s="216"/>
      <c r="R39" s="161"/>
      <c r="S39" s="216"/>
      <c r="V39" s="45"/>
      <c r="X39" s="45"/>
      <c r="Z39" s="45"/>
      <c r="AB39" s="45"/>
      <c r="AD39" s="45"/>
      <c r="AF39" s="45"/>
      <c r="AH39" s="45"/>
      <c r="AJ39" s="45"/>
      <c r="AL39" s="45"/>
    </row>
    <row r="40" spans="1:38" s="25" customFormat="1">
      <c r="A40" s="190" t="s">
        <v>106</v>
      </c>
      <c r="B40" s="151">
        <f>[1]MercLab!Q287</f>
        <v>3355.1819550206887</v>
      </c>
      <c r="C40" s="151">
        <f t="shared" si="0"/>
        <v>3717.6200565467825</v>
      </c>
      <c r="D40" s="151">
        <f>[1]MercLab!R287</f>
        <v>5523.5562769607486</v>
      </c>
      <c r="E40" s="151">
        <f>[1]MercLab!S287</f>
        <v>4170.7695777824292</v>
      </c>
      <c r="F40" s="151">
        <f>[1]MercLab!T287</f>
        <v>2599.1524399736045</v>
      </c>
      <c r="G40" s="151">
        <f>[1]MercLab!U287</f>
        <v>2577.0019314703472</v>
      </c>
      <c r="H40" s="161"/>
      <c r="I40" s="216"/>
      <c r="J40" s="161"/>
      <c r="K40" s="216"/>
      <c r="L40" s="161"/>
      <c r="M40" s="216"/>
      <c r="N40" s="161"/>
      <c r="O40" s="216"/>
      <c r="P40" s="161"/>
      <c r="Q40" s="216"/>
      <c r="R40" s="161"/>
      <c r="S40" s="216"/>
      <c r="V40" s="45"/>
      <c r="X40" s="45"/>
      <c r="Z40" s="45"/>
      <c r="AB40" s="45"/>
      <c r="AD40" s="45"/>
      <c r="AF40" s="45"/>
      <c r="AH40" s="45"/>
      <c r="AJ40" s="45"/>
      <c r="AL40" s="45"/>
    </row>
    <row r="41" spans="1:38" s="25" customFormat="1">
      <c r="A41" s="190" t="s">
        <v>107</v>
      </c>
      <c r="B41" s="151">
        <f>[1]MercLab!Q288</f>
        <v>355.60891550449685</v>
      </c>
      <c r="C41" s="151">
        <f t="shared" si="0"/>
        <v>88.902228876124212</v>
      </c>
      <c r="D41" s="151">
        <f>[1]MercLab!R288</f>
        <v>0</v>
      </c>
      <c r="E41" s="151">
        <f>[1]MercLab!S288</f>
        <v>0</v>
      </c>
      <c r="F41" s="151">
        <f>[1]MercLab!T288</f>
        <v>0</v>
      </c>
      <c r="G41" s="151">
        <f>[1]MercLab!U288</f>
        <v>355.60891550449685</v>
      </c>
      <c r="H41" s="161"/>
      <c r="I41" s="216"/>
      <c r="J41" s="161"/>
      <c r="K41" s="216"/>
      <c r="L41" s="161"/>
      <c r="M41" s="216"/>
      <c r="N41" s="161"/>
      <c r="O41" s="216"/>
      <c r="P41" s="161"/>
      <c r="Q41" s="216"/>
      <c r="R41" s="161"/>
      <c r="S41" s="216"/>
      <c r="V41" s="45"/>
      <c r="X41" s="45"/>
      <c r="Z41" s="45"/>
      <c r="AB41" s="45"/>
      <c r="AD41" s="45"/>
      <c r="AF41" s="45"/>
      <c r="AH41" s="45"/>
      <c r="AJ41" s="45"/>
      <c r="AL41" s="45"/>
    </row>
    <row r="42" spans="1:38" s="25" customFormat="1">
      <c r="A42" s="189" t="s">
        <v>97</v>
      </c>
      <c r="B42" s="151">
        <f>[1]MercLab!Q289</f>
        <v>8640.5417735972351</v>
      </c>
      <c r="C42" s="151">
        <f t="shared" si="0"/>
        <v>8455.0164219654325</v>
      </c>
      <c r="D42" s="151">
        <f>[1]MercLab!R289</f>
        <v>9160.5612143329563</v>
      </c>
      <c r="E42" s="151">
        <f>[1]MercLab!S289</f>
        <v>8411.7528956582155</v>
      </c>
      <c r="F42" s="151">
        <f>[1]MercLab!T289</f>
        <v>7995.8787771227971</v>
      </c>
      <c r="G42" s="151">
        <f>[1]MercLab!U289</f>
        <v>8251.8728007477603</v>
      </c>
      <c r="H42" s="161"/>
      <c r="I42" s="216"/>
      <c r="J42" s="161"/>
      <c r="K42" s="216"/>
      <c r="L42" s="161"/>
      <c r="M42" s="216"/>
      <c r="N42" s="161"/>
      <c r="O42" s="216"/>
      <c r="P42" s="161"/>
      <c r="Q42" s="216"/>
      <c r="R42" s="161"/>
      <c r="S42" s="216"/>
      <c r="V42" s="45"/>
      <c r="X42" s="45"/>
      <c r="Z42" s="45"/>
      <c r="AB42" s="45"/>
      <c r="AD42" s="45"/>
      <c r="AF42" s="45"/>
      <c r="AH42" s="45"/>
      <c r="AJ42" s="45"/>
      <c r="AL42" s="45"/>
    </row>
    <row r="43" spans="1:38" s="25" customFormat="1">
      <c r="A43" s="189" t="s">
        <v>98</v>
      </c>
      <c r="B43" s="151">
        <f>[1]MercLab!Q290</f>
        <v>15894.397209095261</v>
      </c>
      <c r="C43" s="151">
        <f t="shared" si="0"/>
        <v>11720.009253146443</v>
      </c>
      <c r="D43" s="151">
        <f>[1]MercLab!R290</f>
        <v>16162.343337881657</v>
      </c>
      <c r="E43" s="151">
        <f>[1]MercLab!S290</f>
        <v>16070.596986100356</v>
      </c>
      <c r="F43" s="151">
        <f>[1]MercLab!T290</f>
        <v>0</v>
      </c>
      <c r="G43" s="151">
        <f>[1]MercLab!U290</f>
        <v>14647.096688603764</v>
      </c>
      <c r="H43" s="161"/>
      <c r="I43" s="216"/>
      <c r="J43" s="161"/>
      <c r="K43" s="216"/>
      <c r="L43" s="161"/>
      <c r="M43" s="216"/>
      <c r="N43" s="161"/>
      <c r="O43" s="216"/>
      <c r="P43" s="161"/>
      <c r="Q43" s="216"/>
      <c r="R43" s="161"/>
      <c r="S43" s="216"/>
      <c r="V43" s="45"/>
      <c r="X43" s="45"/>
      <c r="Z43" s="45"/>
      <c r="AB43" s="45"/>
      <c r="AD43" s="45"/>
      <c r="AF43" s="45"/>
      <c r="AH43" s="45"/>
      <c r="AJ43" s="45"/>
      <c r="AL43" s="45"/>
    </row>
    <row r="44" spans="1:38" s="25" customFormat="1">
      <c r="A44" s="189" t="s">
        <v>99</v>
      </c>
      <c r="B44" s="151">
        <f>[1]MercLab!Q291</f>
        <v>22306.573280204499</v>
      </c>
      <c r="C44" s="151">
        <f t="shared" si="0"/>
        <v>16674.959371569621</v>
      </c>
      <c r="D44" s="151">
        <f>[1]MercLab!R291</f>
        <v>22954.703366685011</v>
      </c>
      <c r="E44" s="151">
        <f>[1]MercLab!S291</f>
        <v>23267.913692451722</v>
      </c>
      <c r="F44" s="151">
        <f>[1]MercLab!T291</f>
        <v>0</v>
      </c>
      <c r="G44" s="151">
        <f>[1]MercLab!U291</f>
        <v>20477.220427141747</v>
      </c>
      <c r="H44" s="161"/>
      <c r="I44" s="216"/>
      <c r="J44" s="161"/>
      <c r="K44" s="216"/>
      <c r="L44" s="161"/>
      <c r="M44" s="216"/>
      <c r="N44" s="161"/>
      <c r="O44" s="216"/>
      <c r="P44" s="161"/>
      <c r="Q44" s="216"/>
      <c r="R44" s="161"/>
      <c r="S44" s="216"/>
      <c r="V44" s="45"/>
      <c r="X44" s="45"/>
      <c r="Z44" s="45"/>
      <c r="AB44" s="45"/>
      <c r="AD44" s="45"/>
      <c r="AF44" s="45"/>
      <c r="AH44" s="45"/>
      <c r="AJ44" s="45"/>
      <c r="AL44" s="45"/>
    </row>
    <row r="45" spans="1:38" s="25" customFormat="1">
      <c r="A45" s="189" t="s">
        <v>100</v>
      </c>
      <c r="B45" s="151">
        <f>[1]MercLab!Q292</f>
        <v>54033.356807167242</v>
      </c>
      <c r="C45" s="151">
        <f t="shared" si="0"/>
        <v>39599.189336062569</v>
      </c>
      <c r="D45" s="151">
        <f>[1]MercLab!R292</f>
        <v>41322.653142307259</v>
      </c>
      <c r="E45" s="151">
        <f>[1]MercLab!S292</f>
        <v>34091.48895446329</v>
      </c>
      <c r="F45" s="151">
        <f>[1]MercLab!T292</f>
        <v>0</v>
      </c>
      <c r="G45" s="151">
        <f>[1]MercLab!U292</f>
        <v>82982.615247479727</v>
      </c>
      <c r="H45" s="161"/>
      <c r="I45" s="216"/>
      <c r="J45" s="161"/>
      <c r="K45" s="216"/>
      <c r="L45" s="161"/>
      <c r="M45" s="216"/>
      <c r="N45" s="161"/>
      <c r="O45" s="216"/>
      <c r="P45" s="161"/>
      <c r="Q45" s="216"/>
      <c r="R45" s="161"/>
      <c r="S45" s="216"/>
      <c r="V45" s="45"/>
      <c r="X45" s="45"/>
      <c r="Z45" s="45"/>
      <c r="AB45" s="45"/>
      <c r="AD45" s="45"/>
      <c r="AF45" s="45"/>
      <c r="AH45" s="45"/>
      <c r="AJ45" s="45"/>
      <c r="AL45" s="45"/>
    </row>
    <row r="46" spans="1:38" s="25" customFormat="1">
      <c r="A46" s="161"/>
      <c r="B46" s="183"/>
      <c r="C46" s="183"/>
      <c r="D46" s="183"/>
      <c r="E46" s="183"/>
      <c r="F46" s="183"/>
      <c r="G46" s="183"/>
      <c r="I46" s="45"/>
      <c r="K46" s="45"/>
      <c r="M46" s="45"/>
      <c r="O46" s="45"/>
      <c r="Q46" s="45"/>
      <c r="S46" s="45"/>
      <c r="V46" s="45"/>
      <c r="X46" s="45"/>
      <c r="Z46" s="45"/>
      <c r="AB46" s="45"/>
      <c r="AD46" s="45"/>
      <c r="AF46" s="45"/>
      <c r="AH46" s="45"/>
      <c r="AJ46" s="45"/>
      <c r="AL46" s="45"/>
    </row>
    <row r="47" spans="1:38" s="25" customFormat="1">
      <c r="A47" s="49" t="s">
        <v>12</v>
      </c>
      <c r="B47" s="176"/>
      <c r="C47" s="176"/>
      <c r="D47" s="176"/>
      <c r="E47" s="176"/>
      <c r="F47" s="176"/>
      <c r="G47" s="1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V47" s="45"/>
      <c r="X47" s="45"/>
      <c r="Z47" s="45"/>
      <c r="AB47" s="45"/>
      <c r="AD47" s="45"/>
      <c r="AF47" s="45"/>
      <c r="AH47" s="45"/>
      <c r="AJ47" s="45"/>
      <c r="AL47" s="45"/>
    </row>
    <row r="48" spans="1:38" s="25" customFormat="1">
      <c r="A48" s="189" t="s">
        <v>38</v>
      </c>
      <c r="B48" s="151">
        <f>[1]MercLab!Q294</f>
        <v>3171.0081066198441</v>
      </c>
      <c r="C48" s="151">
        <f t="shared" si="0"/>
        <v>1435.674418913738</v>
      </c>
      <c r="D48" s="151">
        <f>[1]MercLab!R294</f>
        <v>0</v>
      </c>
      <c r="E48" s="151">
        <f>[1]MercLab!S294</f>
        <v>2373.6148107206577</v>
      </c>
      <c r="F48" s="151">
        <f>[1]MercLab!T294</f>
        <v>0</v>
      </c>
      <c r="G48" s="151">
        <f>[1]MercLab!U294</f>
        <v>3369.0828649342943</v>
      </c>
      <c r="H48" s="161"/>
      <c r="I48" s="216"/>
      <c r="J48" s="161"/>
      <c r="K48" s="216"/>
      <c r="L48" s="161"/>
      <c r="M48" s="216"/>
      <c r="N48" s="161"/>
      <c r="O48" s="216"/>
      <c r="P48" s="161"/>
      <c r="Q48" s="216"/>
      <c r="R48" s="161"/>
      <c r="S48" s="216"/>
      <c r="V48" s="45"/>
      <c r="X48" s="45"/>
      <c r="Z48" s="45"/>
      <c r="AB48" s="45"/>
      <c r="AD48" s="45"/>
      <c r="AF48" s="45"/>
      <c r="AH48" s="45"/>
      <c r="AJ48" s="45"/>
      <c r="AL48" s="45"/>
    </row>
    <row r="49" spans="1:38" s="25" customFormat="1">
      <c r="A49" s="189" t="s">
        <v>39</v>
      </c>
      <c r="B49" s="151">
        <f>[1]MercLab!Q295</f>
        <v>3445.6366676832977</v>
      </c>
      <c r="C49" s="151">
        <f t="shared" si="0"/>
        <v>1958.0698434140863</v>
      </c>
      <c r="D49" s="151">
        <f>[1]MercLab!R295</f>
        <v>0</v>
      </c>
      <c r="E49" s="151">
        <f>[1]MercLab!S295</f>
        <v>5840.7097121265379</v>
      </c>
      <c r="F49" s="151">
        <f>[1]MercLab!T295</f>
        <v>0</v>
      </c>
      <c r="G49" s="151">
        <f>[1]MercLab!U295</f>
        <v>1991.5696615298079</v>
      </c>
      <c r="H49" s="161"/>
      <c r="I49" s="216"/>
      <c r="J49" s="161"/>
      <c r="K49" s="216"/>
      <c r="L49" s="161"/>
      <c r="M49" s="216"/>
      <c r="N49" s="161"/>
      <c r="O49" s="216"/>
      <c r="P49" s="161"/>
      <c r="Q49" s="216"/>
      <c r="R49" s="161"/>
      <c r="S49" s="216"/>
      <c r="V49" s="45"/>
      <c r="X49" s="45"/>
      <c r="Z49" s="45"/>
      <c r="AB49" s="45"/>
      <c r="AD49" s="45"/>
      <c r="AF49" s="45"/>
      <c r="AH49" s="45"/>
      <c r="AJ49" s="45"/>
      <c r="AL49" s="45"/>
    </row>
    <row r="50" spans="1:38" s="25" customFormat="1">
      <c r="A50" s="189" t="s">
        <v>50</v>
      </c>
      <c r="B50" s="151">
        <f>[1]MercLab!Q296</f>
        <v>5275.6186819700588</v>
      </c>
      <c r="C50" s="151">
        <f t="shared" si="0"/>
        <v>5666.8423577488802</v>
      </c>
      <c r="D50" s="151">
        <f>[1]MercLab!R296</f>
        <v>10448.508387676129</v>
      </c>
      <c r="E50" s="151">
        <f>[1]MercLab!S296</f>
        <v>6235.9971990971326</v>
      </c>
      <c r="F50" s="151">
        <f>[1]MercLab!T296</f>
        <v>2622.4148825491197</v>
      </c>
      <c r="G50" s="151">
        <f>[1]MercLab!U296</f>
        <v>3360.4489616731375</v>
      </c>
      <c r="H50" s="161"/>
      <c r="I50" s="216"/>
      <c r="J50" s="161"/>
      <c r="K50" s="216"/>
      <c r="L50" s="161"/>
      <c r="M50" s="216"/>
      <c r="N50" s="161"/>
      <c r="O50" s="216"/>
      <c r="P50" s="161"/>
      <c r="Q50" s="216"/>
      <c r="R50" s="161"/>
      <c r="S50" s="216"/>
      <c r="V50" s="45"/>
      <c r="X50" s="45"/>
      <c r="Z50" s="45"/>
      <c r="AB50" s="45"/>
      <c r="AD50" s="45"/>
      <c r="AF50" s="45"/>
      <c r="AH50" s="45"/>
      <c r="AJ50" s="45"/>
      <c r="AL50" s="45"/>
    </row>
    <row r="51" spans="1:38" s="25" customFormat="1">
      <c r="A51" s="189" t="s">
        <v>46</v>
      </c>
      <c r="B51" s="151">
        <f>[1]MercLab!Q297</f>
        <v>8763.1408245588063</v>
      </c>
      <c r="C51" s="151">
        <f t="shared" si="0"/>
        <v>2575.042792751794</v>
      </c>
      <c r="D51" s="151">
        <f>[1]MercLab!R297</f>
        <v>0</v>
      </c>
      <c r="E51" s="151">
        <f>[1]MercLab!S297</f>
        <v>10180.171171007176</v>
      </c>
      <c r="F51" s="151">
        <f>[1]MercLab!T297</f>
        <v>0</v>
      </c>
      <c r="G51" s="151">
        <f>[1]MercLab!U297</f>
        <v>120</v>
      </c>
      <c r="H51" s="161"/>
      <c r="I51" s="216"/>
      <c r="J51" s="161"/>
      <c r="K51" s="216"/>
      <c r="L51" s="161"/>
      <c r="M51" s="216"/>
      <c r="N51" s="161"/>
      <c r="O51" s="216"/>
      <c r="P51" s="161"/>
      <c r="Q51" s="216"/>
      <c r="R51" s="161"/>
      <c r="S51" s="216"/>
      <c r="V51" s="45"/>
      <c r="X51" s="45"/>
      <c r="Z51" s="45"/>
      <c r="AB51" s="45"/>
      <c r="AD51" s="45"/>
      <c r="AF51" s="45"/>
      <c r="AH51" s="45"/>
      <c r="AJ51" s="45"/>
      <c r="AL51" s="45"/>
    </row>
    <row r="52" spans="1:38">
      <c r="A52" s="293"/>
      <c r="B52" s="294"/>
      <c r="C52" s="294"/>
      <c r="D52" s="294"/>
      <c r="E52" s="294"/>
      <c r="F52" s="294"/>
      <c r="G52" s="294"/>
    </row>
    <row r="53" spans="1:38">
      <c r="A53" s="162" t="str">
        <f>'C05'!A42</f>
        <v>Fuente: Instituto Nacional de Estadística (INE). XLIII Encuesta Permanente de Hogares de Propósitos Múltiples, mayo 2012.</v>
      </c>
    </row>
    <row r="54" spans="1:38">
      <c r="A54" s="162" t="str">
        <f>'C05'!A43</f>
        <v>(Promedio de salarios mínimos por rama)</v>
      </c>
    </row>
    <row r="55" spans="1:38">
      <c r="A55" s="162" t="s">
        <v>104</v>
      </c>
      <c r="M55" s="208"/>
    </row>
    <row r="56" spans="1:38">
      <c r="A56" s="162"/>
      <c r="M56" s="208"/>
    </row>
    <row r="57" spans="1:38">
      <c r="A57" s="378" t="s">
        <v>125</v>
      </c>
      <c r="B57" s="378"/>
      <c r="C57" s="378"/>
      <c r="D57" s="378"/>
      <c r="E57" s="378"/>
      <c r="F57" s="378"/>
      <c r="G57" s="378"/>
    </row>
    <row r="58" spans="1:38">
      <c r="A58" s="378" t="s">
        <v>119</v>
      </c>
      <c r="B58" s="378"/>
      <c r="C58" s="378"/>
      <c r="D58" s="378"/>
      <c r="E58" s="378"/>
      <c r="F58" s="378"/>
      <c r="G58" s="378"/>
    </row>
    <row r="59" spans="1:38">
      <c r="A59" s="378" t="s">
        <v>85</v>
      </c>
      <c r="B59" s="378"/>
      <c r="C59" s="378"/>
      <c r="D59" s="378"/>
      <c r="E59" s="378"/>
      <c r="F59" s="378"/>
      <c r="G59" s="378"/>
    </row>
    <row r="60" spans="1:38" customFormat="1" ht="23.25">
      <c r="A60" s="333" t="s">
        <v>111</v>
      </c>
      <c r="B60" s="333"/>
      <c r="C60" s="333"/>
      <c r="D60" s="333"/>
      <c r="E60" s="333"/>
      <c r="F60" s="333"/>
      <c r="G60" s="333"/>
      <c r="H60" s="251"/>
      <c r="I60" s="251"/>
      <c r="J60" s="251"/>
      <c r="K60" s="251"/>
      <c r="L60" s="251"/>
      <c r="M60" s="251"/>
      <c r="N60" s="251"/>
      <c r="O60" s="251"/>
    </row>
    <row r="61" spans="1:38">
      <c r="A61" s="379" t="s">
        <v>31</v>
      </c>
      <c r="B61" s="382" t="s">
        <v>26</v>
      </c>
      <c r="C61" s="382"/>
      <c r="D61" s="382"/>
      <c r="E61" s="382"/>
      <c r="F61" s="382"/>
      <c r="G61" s="382"/>
    </row>
    <row r="62" spans="1:38" s="218" customFormat="1">
      <c r="A62" s="380"/>
      <c r="B62" s="380" t="s">
        <v>26</v>
      </c>
      <c r="C62" s="382" t="s">
        <v>6</v>
      </c>
      <c r="D62" s="382"/>
      <c r="E62" s="382"/>
      <c r="F62" s="382"/>
      <c r="G62" s="380" t="s">
        <v>1</v>
      </c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</row>
    <row r="63" spans="1:38" s="218" customFormat="1">
      <c r="A63" s="381"/>
      <c r="B63" s="381"/>
      <c r="C63" s="219" t="s">
        <v>8</v>
      </c>
      <c r="D63" s="219" t="s">
        <v>108</v>
      </c>
      <c r="E63" s="219" t="s">
        <v>9</v>
      </c>
      <c r="F63" s="219" t="s">
        <v>109</v>
      </c>
      <c r="G63" s="381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</row>
    <row r="64" spans="1:38" s="218" customFormat="1">
      <c r="A64" s="220"/>
      <c r="B64" s="220"/>
      <c r="C64" s="220"/>
      <c r="D64" s="220"/>
      <c r="E64" s="214"/>
      <c r="F64" s="214"/>
      <c r="G64" s="214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</row>
    <row r="65" spans="1:38" s="218" customFormat="1">
      <c r="A65" s="221" t="s">
        <v>71</v>
      </c>
      <c r="B65" s="222">
        <f t="shared" ref="B65:G65" si="1">B9</f>
        <v>4705.2799253147286</v>
      </c>
      <c r="C65" s="222">
        <f t="shared" si="1"/>
        <v>5499.8022213437625</v>
      </c>
      <c r="D65" s="222">
        <f t="shared" si="1"/>
        <v>10448.508387676129</v>
      </c>
      <c r="E65" s="222">
        <f t="shared" si="1"/>
        <v>5892.7149207152006</v>
      </c>
      <c r="F65" s="222">
        <f t="shared" si="1"/>
        <v>2622.4148825491197</v>
      </c>
      <c r="G65" s="222">
        <f t="shared" si="1"/>
        <v>3035.5706944345989</v>
      </c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</row>
    <row r="66" spans="1:38" s="218" customFormat="1">
      <c r="A66" s="223"/>
      <c r="B66" s="222"/>
      <c r="C66" s="222"/>
      <c r="D66" s="222"/>
      <c r="E66" s="224"/>
      <c r="F66" s="224"/>
      <c r="G66" s="224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</row>
    <row r="67" spans="1:38" s="218" customFormat="1">
      <c r="A67" s="18" t="s">
        <v>18</v>
      </c>
      <c r="B67" s="309"/>
      <c r="C67" s="309"/>
      <c r="D67" s="309"/>
      <c r="E67" s="309"/>
      <c r="F67" s="309"/>
      <c r="G67" s="3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</row>
    <row r="68" spans="1:38" s="218" customFormat="1">
      <c r="A68" s="154" t="s">
        <v>54</v>
      </c>
      <c r="B68" s="310">
        <f>[1]MercLab!Q300</f>
        <v>3127.2590566451745</v>
      </c>
      <c r="C68" s="310">
        <f t="shared" ref="C68:C91" si="2">AVERAGE(D68:G68)</f>
        <v>1421.515313519742</v>
      </c>
      <c r="D68" s="310">
        <f>[1]MercLab!R300</f>
        <v>0</v>
      </c>
      <c r="E68" s="310">
        <f>[1]MercLab!S300</f>
        <v>2377.4634355186217</v>
      </c>
      <c r="F68" s="310">
        <f>[1]MercLab!T300</f>
        <v>0</v>
      </c>
      <c r="G68" s="310">
        <f>[1]MercLab!U300</f>
        <v>3308.5978185603462</v>
      </c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</row>
    <row r="69" spans="1:38" s="218" customFormat="1">
      <c r="A69" s="154" t="s">
        <v>73</v>
      </c>
      <c r="B69" s="310">
        <f>[1]MercLab!Q301</f>
        <v>8069.0094301886065</v>
      </c>
      <c r="C69" s="310">
        <f t="shared" si="2"/>
        <v>5562.1913722695681</v>
      </c>
      <c r="D69" s="310">
        <f>[1]MercLab!R301</f>
        <v>0</v>
      </c>
      <c r="E69" s="310">
        <f>[1]MercLab!S301</f>
        <v>2248.7654890782733</v>
      </c>
      <c r="F69" s="310">
        <f>[1]MercLab!T301</f>
        <v>0</v>
      </c>
      <c r="G69" s="310">
        <f>[1]MercLab!U301</f>
        <v>20000</v>
      </c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</row>
    <row r="70" spans="1:38" s="218" customFormat="1">
      <c r="A70" s="154" t="s">
        <v>55</v>
      </c>
      <c r="B70" s="310">
        <f>[1]MercLab!Q302</f>
        <v>3445.6366676832977</v>
      </c>
      <c r="C70" s="310">
        <f t="shared" si="2"/>
        <v>1958.0698434140863</v>
      </c>
      <c r="D70" s="310">
        <f>[1]MercLab!R302</f>
        <v>0</v>
      </c>
      <c r="E70" s="310">
        <f>[1]MercLab!S302</f>
        <v>5840.7097121265379</v>
      </c>
      <c r="F70" s="310">
        <f>[1]MercLab!T302</f>
        <v>0</v>
      </c>
      <c r="G70" s="310">
        <f>[1]MercLab!U302</f>
        <v>1991.5696615298079</v>
      </c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</row>
    <row r="71" spans="1:38" s="218" customFormat="1">
      <c r="A71" s="154" t="s">
        <v>56</v>
      </c>
      <c r="B71" s="310">
        <f>[1]MercLab!Q303</f>
        <v>10236.159576070639</v>
      </c>
      <c r="C71" s="310">
        <f t="shared" si="2"/>
        <v>5050.2044166514515</v>
      </c>
      <c r="D71" s="310">
        <f>[1]MercLab!R303</f>
        <v>10500</v>
      </c>
      <c r="E71" s="310">
        <f>[1]MercLab!S303</f>
        <v>9700.817666605808</v>
      </c>
      <c r="F71" s="310">
        <f>[1]MercLab!T303</f>
        <v>0</v>
      </c>
      <c r="G71" s="310">
        <f>[1]MercLab!U303</f>
        <v>0</v>
      </c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</row>
    <row r="72" spans="1:38" s="218" customFormat="1">
      <c r="A72" s="154" t="s">
        <v>74</v>
      </c>
      <c r="B72" s="310">
        <f>[1]MercLab!Q304</f>
        <v>7903.6436584329585</v>
      </c>
      <c r="C72" s="310">
        <f t="shared" si="2"/>
        <v>3202.0910995606537</v>
      </c>
      <c r="D72" s="310">
        <f>[1]MercLab!R304</f>
        <v>0</v>
      </c>
      <c r="E72" s="310">
        <f>[1]MercLab!S304</f>
        <v>8778.0766356154181</v>
      </c>
      <c r="F72" s="310">
        <f>[1]MercLab!T304</f>
        <v>0</v>
      </c>
      <c r="G72" s="310">
        <f>[1]MercLab!U304</f>
        <v>4030.2877626271961</v>
      </c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09"/>
    </row>
    <row r="73" spans="1:38" s="218" customFormat="1">
      <c r="A73" s="154" t="s">
        <v>83</v>
      </c>
      <c r="B73" s="310">
        <f>[1]MercLab!Q305</f>
        <v>3961.7393370126001</v>
      </c>
      <c r="C73" s="310">
        <f t="shared" si="2"/>
        <v>4148.4297920077743</v>
      </c>
      <c r="D73" s="310">
        <f>[1]MercLab!R305</f>
        <v>7800</v>
      </c>
      <c r="E73" s="310">
        <f>[1]MercLab!S305</f>
        <v>5425.6200052034801</v>
      </c>
      <c r="F73" s="310">
        <f>[1]MercLab!T305</f>
        <v>0</v>
      </c>
      <c r="G73" s="310">
        <f>[1]MercLab!U305</f>
        <v>3368.099162827617</v>
      </c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09"/>
    </row>
    <row r="74" spans="1:38" s="218" customFormat="1">
      <c r="A74" s="154" t="s">
        <v>58</v>
      </c>
      <c r="B74" s="310">
        <f>[1]MercLab!Q306</f>
        <v>9946.33537664289</v>
      </c>
      <c r="C74" s="310">
        <f t="shared" si="2"/>
        <v>9123.8753450383283</v>
      </c>
      <c r="D74" s="310">
        <f>[1]MercLab!R306</f>
        <v>19986.877394801028</v>
      </c>
      <c r="E74" s="310">
        <f>[1]MercLab!S306</f>
        <v>8180.6853050039063</v>
      </c>
      <c r="F74" s="310">
        <f>[1]MercLab!T306</f>
        <v>0</v>
      </c>
      <c r="G74" s="310">
        <f>[1]MercLab!U306</f>
        <v>8327.9386803483794</v>
      </c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</row>
    <row r="75" spans="1:38" s="218" customFormat="1">
      <c r="A75" s="154" t="s">
        <v>57</v>
      </c>
      <c r="B75" s="310">
        <f>[1]MercLab!Q307</f>
        <v>9771.9052697160641</v>
      </c>
      <c r="C75" s="310">
        <f t="shared" si="2"/>
        <v>8199.1181505315508</v>
      </c>
      <c r="D75" s="310">
        <f>[1]MercLab!R307</f>
        <v>8000</v>
      </c>
      <c r="E75" s="310">
        <f>[1]MercLab!S307</f>
        <v>8443.3351305766246</v>
      </c>
      <c r="F75" s="310">
        <f>[1]MercLab!T307</f>
        <v>0</v>
      </c>
      <c r="G75" s="310">
        <f>[1]MercLab!U307</f>
        <v>16353.137471549573</v>
      </c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</row>
    <row r="76" spans="1:38" s="218" customFormat="1">
      <c r="A76" s="154" t="s">
        <v>59</v>
      </c>
      <c r="B76" s="310">
        <f>[1]MercLab!Q308</f>
        <v>6028.7067858178798</v>
      </c>
      <c r="C76" s="310">
        <f t="shared" si="2"/>
        <v>5310.9888298354053</v>
      </c>
      <c r="D76" s="310">
        <f>[1]MercLab!R308</f>
        <v>10318.6791456101</v>
      </c>
      <c r="E76" s="310">
        <f>[1]MercLab!S308</f>
        <v>6143.3579026726411</v>
      </c>
      <c r="F76" s="310">
        <f>[1]MercLab!T308</f>
        <v>2622.4148825491197</v>
      </c>
      <c r="G76" s="310">
        <f>[1]MercLab!U308</f>
        <v>2159.5033885097564</v>
      </c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</row>
    <row r="77" spans="1:38" s="218" customFormat="1">
      <c r="A77" s="154" t="s">
        <v>60</v>
      </c>
      <c r="B77" s="310">
        <f>[1]MercLab!Q309</f>
        <v>8763.1408245588063</v>
      </c>
      <c r="C77" s="310">
        <f t="shared" si="2"/>
        <v>2575.042792751794</v>
      </c>
      <c r="D77" s="310">
        <f>[1]MercLab!R309</f>
        <v>0</v>
      </c>
      <c r="E77" s="310">
        <f>[1]MercLab!S309</f>
        <v>10180.171171007176</v>
      </c>
      <c r="F77" s="310">
        <f>[1]MercLab!T309</f>
        <v>0</v>
      </c>
      <c r="G77" s="310">
        <f>[1]MercLab!U309</f>
        <v>120</v>
      </c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</row>
    <row r="78" spans="1:38" s="218" customFormat="1">
      <c r="A78" s="154" t="s">
        <v>94</v>
      </c>
      <c r="B78" s="310">
        <f>[1]MercLab!Q310</f>
        <v>0</v>
      </c>
      <c r="C78" s="310">
        <f t="shared" si="2"/>
        <v>0</v>
      </c>
      <c r="D78" s="310">
        <f>[1]MercLab!R310</f>
        <v>0</v>
      </c>
      <c r="E78" s="310">
        <f>[1]MercLab!S310</f>
        <v>0</v>
      </c>
      <c r="F78" s="310">
        <f>[1]MercLab!T310</f>
        <v>0</v>
      </c>
      <c r="G78" s="310">
        <f>[1]MercLab!U310</f>
        <v>0</v>
      </c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</row>
    <row r="79" spans="1:38" s="218" customFormat="1">
      <c r="A79" s="226"/>
      <c r="B79" s="177"/>
      <c r="C79" s="177"/>
      <c r="D79" s="177"/>
      <c r="E79" s="177"/>
      <c r="F79" s="177"/>
      <c r="G79" s="177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</row>
    <row r="80" spans="1:38" s="218" customFormat="1">
      <c r="A80" s="19" t="s">
        <v>15</v>
      </c>
      <c r="B80" s="176"/>
      <c r="C80" s="176"/>
      <c r="D80" s="176"/>
      <c r="E80" s="176"/>
      <c r="F80" s="176"/>
      <c r="G80" s="176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</row>
    <row r="81" spans="1:38" s="218" customFormat="1">
      <c r="A81" s="154" t="s">
        <v>75</v>
      </c>
      <c r="B81" s="311">
        <f>[1]MercLab!Q312</f>
        <v>10146.0975493064</v>
      </c>
      <c r="C81" s="311">
        <f t="shared" si="2"/>
        <v>8526.8843309512667</v>
      </c>
      <c r="D81" s="311">
        <f>[1]MercLab!R312</f>
        <v>10935.172838437044</v>
      </c>
      <c r="E81" s="311">
        <f>[1]MercLab!S312</f>
        <v>8237.2206271051127</v>
      </c>
      <c r="F81" s="311">
        <f>[1]MercLab!T312</f>
        <v>0</v>
      </c>
      <c r="G81" s="311">
        <f>[1]MercLab!U312</f>
        <v>14935.143858262914</v>
      </c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</row>
    <row r="82" spans="1:38" s="218" customFormat="1">
      <c r="A82" s="154" t="s">
        <v>61</v>
      </c>
      <c r="B82" s="310">
        <f>[1]MercLab!Q313</f>
        <v>10326.526024825447</v>
      </c>
      <c r="C82" s="310">
        <f t="shared" si="2"/>
        <v>8158.0348582080978</v>
      </c>
      <c r="D82" s="310">
        <f>[1]MercLab!R313</f>
        <v>12602.226140601409</v>
      </c>
      <c r="E82" s="310">
        <f>[1]MercLab!S313</f>
        <v>12513.867078395677</v>
      </c>
      <c r="F82" s="310">
        <f>[1]MercLab!T313</f>
        <v>0</v>
      </c>
      <c r="G82" s="310">
        <f>[1]MercLab!U313</f>
        <v>7516.0462138353059</v>
      </c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</row>
    <row r="83" spans="1:38" s="218" customFormat="1">
      <c r="A83" s="154" t="s">
        <v>62</v>
      </c>
      <c r="B83" s="225">
        <f>[1]MercLab!Q314</f>
        <v>8365.3115322172471</v>
      </c>
      <c r="C83" s="225">
        <f t="shared" si="2"/>
        <v>5046.8358249843932</v>
      </c>
      <c r="D83" s="225">
        <f>[1]MercLab!R314</f>
        <v>11692.347755820598</v>
      </c>
      <c r="E83" s="225">
        <f>[1]MercLab!S314</f>
        <v>7294.995544116975</v>
      </c>
      <c r="F83" s="225">
        <f>[1]MercLab!T314</f>
        <v>0</v>
      </c>
      <c r="G83" s="225">
        <f>[1]MercLab!U314</f>
        <v>1200</v>
      </c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</row>
    <row r="84" spans="1:38" s="218" customFormat="1">
      <c r="A84" s="154" t="s">
        <v>63</v>
      </c>
      <c r="B84" s="225">
        <f>[1]MercLab!Q315</f>
        <v>3587.1710073121012</v>
      </c>
      <c r="C84" s="225">
        <f t="shared" si="2"/>
        <v>5903.519147160081</v>
      </c>
      <c r="D84" s="225">
        <f>[1]MercLab!R315</f>
        <v>15100</v>
      </c>
      <c r="E84" s="225">
        <f>[1]MercLab!S315</f>
        <v>5370.9682002998497</v>
      </c>
      <c r="F84" s="225">
        <f>[1]MercLab!T315</f>
        <v>0</v>
      </c>
      <c r="G84" s="225">
        <f>[1]MercLab!U315</f>
        <v>3143.1083883404772</v>
      </c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</row>
    <row r="85" spans="1:38" s="218" customFormat="1">
      <c r="A85" s="154" t="s">
        <v>64</v>
      </c>
      <c r="B85" s="225">
        <f>[1]MercLab!Q316</f>
        <v>3072.0766654622344</v>
      </c>
      <c r="C85" s="225">
        <f t="shared" si="2"/>
        <v>1322.5704457308616</v>
      </c>
      <c r="D85" s="225">
        <f>[1]MercLab!R316</f>
        <v>0</v>
      </c>
      <c r="E85" s="225">
        <f>[1]MercLab!S316</f>
        <v>1995.6145161851964</v>
      </c>
      <c r="F85" s="225">
        <f>[1]MercLab!T316</f>
        <v>0</v>
      </c>
      <c r="G85" s="225">
        <f>[1]MercLab!U316</f>
        <v>3294.66726673825</v>
      </c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</row>
    <row r="86" spans="1:38" s="218" customFormat="1">
      <c r="A86" s="154" t="s">
        <v>65</v>
      </c>
      <c r="B86" s="225">
        <f>[1]MercLab!Q317</f>
        <v>4859.3462811648433</v>
      </c>
      <c r="C86" s="225">
        <f t="shared" si="2"/>
        <v>1753.0721890105917</v>
      </c>
      <c r="D86" s="225">
        <f>[1]MercLab!R317</f>
        <v>0</v>
      </c>
      <c r="E86" s="225">
        <f>[1]MercLab!S317</f>
        <v>6012.2887560423669</v>
      </c>
      <c r="F86" s="225">
        <f>[1]MercLab!T317</f>
        <v>0</v>
      </c>
      <c r="G86" s="225">
        <f>[1]MercLab!U317</f>
        <v>1000</v>
      </c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</row>
    <row r="87" spans="1:38" s="218" customFormat="1">
      <c r="A87" s="154" t="s">
        <v>77</v>
      </c>
      <c r="B87" s="225">
        <f>[1]MercLab!Q318</f>
        <v>3385.4486642910756</v>
      </c>
      <c r="C87" s="225">
        <f t="shared" si="2"/>
        <v>3350.0662429450781</v>
      </c>
      <c r="D87" s="225">
        <f>[1]MercLab!R318</f>
        <v>7000</v>
      </c>
      <c r="E87" s="225">
        <f>[1]MercLab!S318</f>
        <v>4914.5354574086014</v>
      </c>
      <c r="F87" s="225">
        <f>[1]MercLab!T318</f>
        <v>0</v>
      </c>
      <c r="G87" s="225">
        <f>[1]MercLab!U318</f>
        <v>1485.7295143717117</v>
      </c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</row>
    <row r="88" spans="1:38" s="218" customFormat="1">
      <c r="A88" s="154" t="s">
        <v>66</v>
      </c>
      <c r="B88" s="225">
        <f>[1]MercLab!Q319</f>
        <v>2425.6105887311837</v>
      </c>
      <c r="C88" s="225">
        <f t="shared" si="2"/>
        <v>1390.2269999446303</v>
      </c>
      <c r="D88" s="225">
        <f>[1]MercLab!R319</f>
        <v>0</v>
      </c>
      <c r="E88" s="225">
        <f>[1]MercLab!S319</f>
        <v>3295.7689651611208</v>
      </c>
      <c r="F88" s="225">
        <f>[1]MercLab!T319</f>
        <v>0</v>
      </c>
      <c r="G88" s="225">
        <f>[1]MercLab!U319</f>
        <v>2265.1390346174003</v>
      </c>
      <c r="I88" s="209"/>
      <c r="J88" s="20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209"/>
      <c r="AD88" s="209"/>
      <c r="AE88" s="209"/>
      <c r="AF88" s="209"/>
      <c r="AG88" s="209"/>
      <c r="AH88" s="209"/>
      <c r="AI88" s="209"/>
      <c r="AJ88" s="209"/>
      <c r="AK88" s="209"/>
      <c r="AL88" s="209"/>
    </row>
    <row r="89" spans="1:38" s="218" customFormat="1">
      <c r="A89" s="154" t="s">
        <v>67</v>
      </c>
      <c r="B89" s="225">
        <f>[1]MercLab!Q320</f>
        <v>3336.337093941584</v>
      </c>
      <c r="C89" s="225">
        <f t="shared" si="2"/>
        <v>2441.0333267152614</v>
      </c>
      <c r="D89" s="225">
        <f>[1]MercLab!R320</f>
        <v>3666.3739561280427</v>
      </c>
      <c r="E89" s="225">
        <f>[1]MercLab!S320</f>
        <v>4497.0216404766416</v>
      </c>
      <c r="F89" s="225">
        <f>[1]MercLab!T320</f>
        <v>0</v>
      </c>
      <c r="G89" s="225">
        <f>[1]MercLab!U320</f>
        <v>1600.7377102563617</v>
      </c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</row>
    <row r="90" spans="1:38" s="218" customFormat="1">
      <c r="A90" s="154" t="s">
        <v>76</v>
      </c>
      <c r="B90" s="225">
        <f>[1]MercLab!Q321</f>
        <v>2795.9440373757325</v>
      </c>
      <c r="C90" s="225">
        <f t="shared" si="2"/>
        <v>3565.740862118445</v>
      </c>
      <c r="D90" s="225">
        <f>[1]MercLab!R321</f>
        <v>5815.5141164029064</v>
      </c>
      <c r="E90" s="225">
        <f>[1]MercLab!S321</f>
        <v>3908.3399579130751</v>
      </c>
      <c r="F90" s="225">
        <f>[1]MercLab!T321</f>
        <v>2622.4148825491197</v>
      </c>
      <c r="G90" s="225">
        <f>[1]MercLab!U321</f>
        <v>1916.6944916086802</v>
      </c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</row>
    <row r="91" spans="1:38" s="218" customFormat="1">
      <c r="A91" s="154" t="s">
        <v>60</v>
      </c>
      <c r="B91" s="225">
        <f>[1]MercLab!Q322</f>
        <v>6588.3882583331915</v>
      </c>
      <c r="C91" s="225">
        <f t="shared" si="2"/>
        <v>3741.2910855966547</v>
      </c>
      <c r="D91" s="225">
        <f>[1]MercLab!R322</f>
        <v>0</v>
      </c>
      <c r="E91" s="225">
        <f>[1]MercLab!S322</f>
        <v>3267.1851220248163</v>
      </c>
      <c r="F91" s="225">
        <f>[1]MercLab!T322</f>
        <v>0</v>
      </c>
      <c r="G91" s="225">
        <f>[1]MercLab!U322</f>
        <v>11697.979220361804</v>
      </c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</row>
    <row r="92" spans="1:38" s="218" customFormat="1">
      <c r="A92" s="287"/>
      <c r="B92" s="295"/>
      <c r="C92" s="295"/>
      <c r="D92" s="295"/>
      <c r="E92" s="295"/>
      <c r="F92" s="295"/>
      <c r="G92" s="295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</row>
    <row r="93" spans="1:38" s="218" customFormat="1">
      <c r="A93" s="162" t="str">
        <f>'C05'!A42</f>
        <v>Fuente: Instituto Nacional de Estadística (INE). XLIII Encuesta Permanente de Hogares de Propósitos Múltiples, mayo 2012.</v>
      </c>
      <c r="B93" s="209"/>
      <c r="C93" s="209"/>
      <c r="D93" s="209"/>
      <c r="E93" s="209"/>
      <c r="F93" s="209"/>
      <c r="G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</row>
    <row r="94" spans="1:38" s="218" customFormat="1">
      <c r="A94" s="162" t="str">
        <f>'C05'!A43</f>
        <v>(Promedio de salarios mínimos por rama)</v>
      </c>
      <c r="B94" s="209"/>
      <c r="C94" s="209"/>
      <c r="D94" s="209"/>
      <c r="E94" s="209"/>
      <c r="F94" s="209"/>
      <c r="G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</row>
  </sheetData>
  <mergeCells count="18">
    <mergeCell ref="A1:G1"/>
    <mergeCell ref="A2:G2"/>
    <mergeCell ref="A3:G3"/>
    <mergeCell ref="A5:A7"/>
    <mergeCell ref="B5:G5"/>
    <mergeCell ref="B6:B7"/>
    <mergeCell ref="C6:F6"/>
    <mergeCell ref="G6:G7"/>
    <mergeCell ref="A4:G4"/>
    <mergeCell ref="A60:G60"/>
    <mergeCell ref="A57:G57"/>
    <mergeCell ref="A58:G58"/>
    <mergeCell ref="A59:G59"/>
    <mergeCell ref="A61:A63"/>
    <mergeCell ref="B61:G61"/>
    <mergeCell ref="B62:B63"/>
    <mergeCell ref="C62:F62"/>
    <mergeCell ref="G62:G63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6" max="16383" man="1"/>
  </rowBreaks>
  <ignoredErrors>
    <ignoredError sqref="C12 C3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O122"/>
  <sheetViews>
    <sheetView topLeftCell="A52" workbookViewId="0">
      <selection activeCell="A3" sqref="A3:I3"/>
    </sheetView>
  </sheetViews>
  <sheetFormatPr baseColWidth="10" defaultColWidth="11.83203125" defaultRowHeight="11.25"/>
  <cols>
    <col min="1" max="1" width="55.6640625" style="209" customWidth="1"/>
    <col min="2" max="7" width="10.33203125" style="209" customWidth="1"/>
    <col min="8" max="8" width="10.33203125" style="209" hidden="1" customWidth="1"/>
    <col min="9" max="9" width="13.83203125" style="209" hidden="1" customWidth="1"/>
    <col min="10" max="16384" width="11.83203125" style="209"/>
  </cols>
  <sheetData>
    <row r="1" spans="1:15">
      <c r="A1" s="301" t="s">
        <v>126</v>
      </c>
      <c r="B1" s="301"/>
      <c r="C1" s="301"/>
      <c r="D1" s="301"/>
      <c r="E1" s="301"/>
      <c r="F1" s="301"/>
      <c r="G1" s="301"/>
      <c r="H1" s="301"/>
      <c r="I1" s="301"/>
    </row>
    <row r="2" spans="1:15">
      <c r="A2" s="378" t="s">
        <v>121</v>
      </c>
      <c r="B2" s="378"/>
      <c r="C2" s="378"/>
      <c r="D2" s="378"/>
      <c r="E2" s="378"/>
      <c r="F2" s="378"/>
      <c r="G2" s="378"/>
      <c r="H2" s="378"/>
      <c r="I2" s="378"/>
    </row>
    <row r="3" spans="1:15">
      <c r="A3" s="378" t="s">
        <v>33</v>
      </c>
      <c r="B3" s="378"/>
      <c r="C3" s="378"/>
      <c r="D3" s="378"/>
      <c r="E3" s="378"/>
      <c r="F3" s="378"/>
      <c r="G3" s="378"/>
      <c r="H3" s="378"/>
      <c r="I3" s="378"/>
    </row>
    <row r="4" spans="1:15" customFormat="1" ht="23.25">
      <c r="A4" s="333" t="s">
        <v>111</v>
      </c>
      <c r="B4" s="333"/>
      <c r="C4" s="333"/>
      <c r="D4" s="333"/>
      <c r="E4" s="333"/>
      <c r="F4" s="333"/>
      <c r="G4" s="333"/>
      <c r="H4" s="333"/>
      <c r="I4" s="333"/>
      <c r="J4" s="251"/>
      <c r="K4" s="251"/>
      <c r="L4" s="251"/>
      <c r="M4" s="251"/>
      <c r="N4" s="251"/>
      <c r="O4" s="251"/>
    </row>
    <row r="5" spans="1:15" ht="12" customHeight="1">
      <c r="A5" s="386" t="s">
        <v>31</v>
      </c>
      <c r="B5" s="386" t="s">
        <v>27</v>
      </c>
      <c r="C5" s="388" t="s">
        <v>6</v>
      </c>
      <c r="D5" s="388"/>
      <c r="E5" s="388"/>
      <c r="F5" s="388"/>
      <c r="G5" s="386" t="s">
        <v>28</v>
      </c>
      <c r="H5" s="386" t="s">
        <v>36</v>
      </c>
      <c r="I5" s="386" t="s">
        <v>29</v>
      </c>
    </row>
    <row r="6" spans="1:15" ht="20.25" customHeight="1">
      <c r="A6" s="387"/>
      <c r="B6" s="387"/>
      <c r="C6" s="228" t="s">
        <v>0</v>
      </c>
      <c r="D6" s="228" t="s">
        <v>108</v>
      </c>
      <c r="E6" s="228" t="s">
        <v>9</v>
      </c>
      <c r="F6" s="228" t="s">
        <v>109</v>
      </c>
      <c r="G6" s="387"/>
      <c r="H6" s="387"/>
      <c r="I6" s="387"/>
    </row>
    <row r="7" spans="1:15">
      <c r="A7" s="229"/>
      <c r="B7" s="230"/>
      <c r="C7" s="230"/>
      <c r="D7" s="230"/>
      <c r="E7" s="230"/>
      <c r="F7" s="230"/>
      <c r="G7" s="230"/>
      <c r="H7" s="230"/>
      <c r="I7" s="230"/>
    </row>
    <row r="8" spans="1:15">
      <c r="A8" s="231" t="s">
        <v>71</v>
      </c>
      <c r="B8" s="232">
        <f>[1]MercLab!Q335</f>
        <v>8.2252735536632677</v>
      </c>
      <c r="C8" s="232">
        <f>AVERAGE(D8:F8)</f>
        <v>9.5326351733041506</v>
      </c>
      <c r="D8" s="232">
        <f>[1]MercLab!R335</f>
        <v>12.615769706787724</v>
      </c>
      <c r="E8" s="232">
        <f>[1]MercLab!S335</f>
        <v>9.6702952960040935</v>
      </c>
      <c r="F8" s="232">
        <f>[1]MercLab!T335</f>
        <v>6.311840517120638</v>
      </c>
      <c r="G8" s="232">
        <f>[1]MercLab!U335</f>
        <v>6.4172601151093813</v>
      </c>
      <c r="H8" s="232">
        <f>[1]MercLab!V335</f>
        <v>0</v>
      </c>
      <c r="I8" s="232">
        <f>[1]MercLab!W335</f>
        <v>0</v>
      </c>
      <c r="J8" s="233"/>
      <c r="K8" s="233"/>
    </row>
    <row r="9" spans="1:15" ht="12.75" customHeight="1">
      <c r="A9" s="234"/>
      <c r="B9" s="315"/>
      <c r="C9" s="315"/>
      <c r="D9" s="315"/>
      <c r="E9" s="315"/>
      <c r="F9" s="315"/>
      <c r="G9" s="315"/>
      <c r="H9" s="315"/>
      <c r="I9" s="315"/>
      <c r="J9" s="313"/>
      <c r="K9" s="313"/>
    </row>
    <row r="10" spans="1:15" ht="12.75" customHeight="1">
      <c r="A10" s="235" t="s">
        <v>10</v>
      </c>
      <c r="B10" s="314"/>
      <c r="C10" s="314"/>
      <c r="D10" s="314"/>
      <c r="E10" s="314"/>
      <c r="F10" s="314"/>
      <c r="G10" s="314"/>
      <c r="H10" s="314">
        <f>[1]MercLab!V336</f>
        <v>0</v>
      </c>
      <c r="I10" s="314">
        <f>[1]MercLab!W336</f>
        <v>0</v>
      </c>
      <c r="J10" s="313"/>
      <c r="K10" s="313"/>
    </row>
    <row r="11" spans="1:15">
      <c r="A11" s="236" t="s">
        <v>68</v>
      </c>
      <c r="B11" s="153">
        <f>AVERAGE(B12:B14)</f>
        <v>9.4967478579167395</v>
      </c>
      <c r="C11" s="316">
        <f t="shared" ref="C11:C15" si="0">AVERAGE(D11:F11)</f>
        <v>9.9925867388792877</v>
      </c>
      <c r="D11" s="153">
        <f t="shared" ref="D11:I11" si="1">AVERAGE(D12:D14)</f>
        <v>12.983976612692866</v>
      </c>
      <c r="E11" s="153">
        <f t="shared" si="1"/>
        <v>10.454007273167003</v>
      </c>
      <c r="F11" s="153">
        <f t="shared" si="1"/>
        <v>6.5397763307779924</v>
      </c>
      <c r="G11" s="153">
        <f t="shared" si="1"/>
        <v>7.714157353855132</v>
      </c>
      <c r="H11" s="153">
        <f t="shared" si="1"/>
        <v>0</v>
      </c>
      <c r="I11" s="153">
        <f t="shared" si="1"/>
        <v>0</v>
      </c>
      <c r="J11" s="313"/>
      <c r="K11" s="313"/>
    </row>
    <row r="12" spans="1:15">
      <c r="A12" s="238" t="s">
        <v>51</v>
      </c>
      <c r="B12" s="153">
        <f>[1]MercLab!Q337</f>
        <v>10.301523426271919</v>
      </c>
      <c r="C12" s="316">
        <f t="shared" si="0"/>
        <v>10.169590963238226</v>
      </c>
      <c r="D12" s="153">
        <f>[1]MercLab!R337</f>
        <v>12.969465648854966</v>
      </c>
      <c r="E12" s="153">
        <f>[1]MercLab!S337</f>
        <v>11.229122055674527</v>
      </c>
      <c r="F12" s="153">
        <f>[1]MercLab!T337</f>
        <v>6.310185185185186</v>
      </c>
      <c r="G12" s="153">
        <f>[1]MercLab!U337</f>
        <v>8.4913007456503724</v>
      </c>
      <c r="H12" s="153">
        <f>[1]MercLab!V337</f>
        <v>0</v>
      </c>
      <c r="I12" s="153">
        <f>[1]MercLab!W337</f>
        <v>0</v>
      </c>
      <c r="J12" s="313"/>
      <c r="K12" s="313"/>
    </row>
    <row r="13" spans="1:15">
      <c r="A13" s="238" t="s">
        <v>52</v>
      </c>
      <c r="B13" s="237">
        <f>[1]MercLab!Q338</f>
        <v>9.4559859154929509</v>
      </c>
      <c r="C13" s="316">
        <f t="shared" si="0"/>
        <v>10.106520398272977</v>
      </c>
      <c r="D13" s="237">
        <f>[1]MercLab!R338</f>
        <v>13.205128205128206</v>
      </c>
      <c r="E13" s="237">
        <f>[1]MercLab!S338</f>
        <v>10.481099656357392</v>
      </c>
      <c r="F13" s="237">
        <f>[1]MercLab!T338</f>
        <v>6.633333333333332</v>
      </c>
      <c r="G13" s="237">
        <f>[1]MercLab!U338</f>
        <v>7.7259615384615428</v>
      </c>
      <c r="H13" s="237">
        <f>[1]MercLab!V338</f>
        <v>0</v>
      </c>
      <c r="I13" s="237">
        <f>[1]MercLab!W338</f>
        <v>0</v>
      </c>
    </row>
    <row r="14" spans="1:15">
      <c r="A14" s="238" t="s">
        <v>92</v>
      </c>
      <c r="B14" s="237">
        <f>[1]MercLab!Q339</f>
        <v>8.7327342319853489</v>
      </c>
      <c r="C14" s="316">
        <f t="shared" si="0"/>
        <v>9.7016488551266598</v>
      </c>
      <c r="D14" s="237">
        <f>[1]MercLab!R339</f>
        <v>12.777335984095428</v>
      </c>
      <c r="E14" s="237">
        <f>[1]MercLab!S339</f>
        <v>9.6518001074690911</v>
      </c>
      <c r="F14" s="237">
        <f>[1]MercLab!T339</f>
        <v>6.67581047381546</v>
      </c>
      <c r="G14" s="237">
        <f>[1]MercLab!U339</f>
        <v>6.9252097774534827</v>
      </c>
      <c r="H14" s="237">
        <f>[1]MercLab!V339</f>
        <v>0</v>
      </c>
      <c r="I14" s="237">
        <f>[1]MercLab!W339</f>
        <v>0</v>
      </c>
    </row>
    <row r="15" spans="1:15">
      <c r="A15" s="236" t="s">
        <v>53</v>
      </c>
      <c r="B15" s="237">
        <f>[1]MercLab!Q340</f>
        <v>6.28898426323319</v>
      </c>
      <c r="C15" s="316">
        <f t="shared" si="0"/>
        <v>8.3802000498969029</v>
      </c>
      <c r="D15" s="237">
        <f>[1]MercLab!R340</f>
        <v>11.707865168539328</v>
      </c>
      <c r="E15" s="237">
        <f>[1]MercLab!S340</f>
        <v>7.4935622317596522</v>
      </c>
      <c r="F15" s="237">
        <f>[1]MercLab!T340</f>
        <v>5.9391727493917275</v>
      </c>
      <c r="G15" s="237">
        <f>[1]MercLab!U340</f>
        <v>5.26099131895828</v>
      </c>
      <c r="H15" s="237">
        <f>[1]MercLab!V340</f>
        <v>0</v>
      </c>
      <c r="I15" s="237">
        <f>[1]MercLab!W340</f>
        <v>0</v>
      </c>
    </row>
    <row r="16" spans="1:15">
      <c r="A16" s="239"/>
      <c r="B16" s="186"/>
      <c r="C16" s="186"/>
      <c r="D16" s="186"/>
      <c r="E16" s="186"/>
      <c r="F16" s="186"/>
      <c r="G16" s="186"/>
      <c r="H16" s="186"/>
      <c r="I16" s="186"/>
      <c r="J16" s="313"/>
    </row>
    <row r="17" spans="1:10">
      <c r="A17" s="235" t="s">
        <v>11</v>
      </c>
      <c r="B17" s="314"/>
      <c r="C17" s="314"/>
      <c r="D17" s="314"/>
      <c r="E17" s="314"/>
      <c r="F17" s="314"/>
      <c r="G17" s="314"/>
      <c r="H17" s="314"/>
      <c r="I17" s="314"/>
      <c r="J17" s="313"/>
    </row>
    <row r="18" spans="1:10">
      <c r="A18" s="236" t="s">
        <v>37</v>
      </c>
      <c r="B18" s="153">
        <f>[1]MercLab!Q342</f>
        <v>0</v>
      </c>
      <c r="C18" s="316">
        <f t="shared" ref="C18:C22" si="2">AVERAGE(D18:F18)</f>
        <v>0</v>
      </c>
      <c r="D18" s="153">
        <f>[1]MercLab!R342</f>
        <v>0</v>
      </c>
      <c r="E18" s="153">
        <f>[1]MercLab!S342</f>
        <v>0</v>
      </c>
      <c r="F18" s="153">
        <f>[1]MercLab!T342</f>
        <v>0</v>
      </c>
      <c r="G18" s="153">
        <f>[1]MercLab!U342</f>
        <v>0</v>
      </c>
      <c r="H18" s="153">
        <f>[1]MercLab!V342</f>
        <v>0</v>
      </c>
      <c r="I18" s="153">
        <f>[1]MercLab!W342</f>
        <v>0</v>
      </c>
      <c r="J18" s="313"/>
    </row>
    <row r="19" spans="1:10" ht="12.75" customHeight="1">
      <c r="A19" s="236" t="s">
        <v>38</v>
      </c>
      <c r="B19" s="153">
        <f>[1]MercLab!Q343</f>
        <v>4.6298079926940874</v>
      </c>
      <c r="C19" s="316">
        <f t="shared" si="2"/>
        <v>5.0487852402432898</v>
      </c>
      <c r="D19" s="153">
        <f>[1]MercLab!R343</f>
        <v>5.2675654822203297</v>
      </c>
      <c r="E19" s="153">
        <f>[1]MercLab!S343</f>
        <v>5.0148424510832275</v>
      </c>
      <c r="F19" s="153">
        <f>[1]MercLab!T343</f>
        <v>4.8639477874263131</v>
      </c>
      <c r="G19" s="153">
        <f>[1]MercLab!U343</f>
        <v>4.4554456732090699</v>
      </c>
      <c r="H19" s="153">
        <f>[1]MercLab!V343</f>
        <v>0</v>
      </c>
      <c r="I19" s="153">
        <f>[1]MercLab!W343</f>
        <v>0</v>
      </c>
      <c r="J19" s="313"/>
    </row>
    <row r="20" spans="1:10">
      <c r="A20" s="236" t="s">
        <v>39</v>
      </c>
      <c r="B20" s="153">
        <f>[1]MercLab!Q344</f>
        <v>10.624217017356344</v>
      </c>
      <c r="C20" s="316">
        <f t="shared" si="2"/>
        <v>10.460984071746049</v>
      </c>
      <c r="D20" s="153">
        <f>[1]MercLab!R344</f>
        <v>11.321421878222633</v>
      </c>
      <c r="E20" s="153">
        <f>[1]MercLab!S344</f>
        <v>10.764747014108542</v>
      </c>
      <c r="F20" s="153">
        <f>[1]MercLab!T344</f>
        <v>9.2967833229069736</v>
      </c>
      <c r="G20" s="153">
        <f>[1]MercLab!U344</f>
        <v>10.353952030080205</v>
      </c>
      <c r="H20" s="153">
        <f>[1]MercLab!V344</f>
        <v>0</v>
      </c>
      <c r="I20" s="153">
        <f>[1]MercLab!W344</f>
        <v>0</v>
      </c>
      <c r="J20" s="313"/>
    </row>
    <row r="21" spans="1:10" ht="12.75" customHeight="1">
      <c r="A21" s="236" t="s">
        <v>40</v>
      </c>
      <c r="B21" s="153">
        <f>[1]MercLab!Q345</f>
        <v>15.273116639738792</v>
      </c>
      <c r="C21" s="316">
        <f t="shared" si="2"/>
        <v>14.503303595897497</v>
      </c>
      <c r="D21" s="153">
        <f>[1]MercLab!R345</f>
        <v>15.590313610551764</v>
      </c>
      <c r="E21" s="153">
        <f>[1]MercLab!S345</f>
        <v>14.918036019110781</v>
      </c>
      <c r="F21" s="153">
        <f>[1]MercLab!T345</f>
        <v>13.001561158029947</v>
      </c>
      <c r="G21" s="153">
        <f>[1]MercLab!U345</f>
        <v>15.626544263750208</v>
      </c>
      <c r="H21" s="153">
        <f>[1]MercLab!V345</f>
        <v>0</v>
      </c>
      <c r="I21" s="153">
        <f>[1]MercLab!W345</f>
        <v>0</v>
      </c>
      <c r="J21" s="313"/>
    </row>
    <row r="22" spans="1:10">
      <c r="A22" s="236" t="s">
        <v>46</v>
      </c>
      <c r="B22" s="153">
        <f>[1]MercLab!Q346</f>
        <v>0</v>
      </c>
      <c r="C22" s="316">
        <f t="shared" si="2"/>
        <v>0</v>
      </c>
      <c r="D22" s="153">
        <f>[1]MercLab!R346</f>
        <v>0</v>
      </c>
      <c r="E22" s="153">
        <f>[1]MercLab!S346</f>
        <v>0</v>
      </c>
      <c r="F22" s="153">
        <f>[1]MercLab!T346</f>
        <v>0</v>
      </c>
      <c r="G22" s="153">
        <f>[1]MercLab!U346</f>
        <v>0</v>
      </c>
      <c r="H22" s="153">
        <f>[1]MercLab!V346</f>
        <v>0</v>
      </c>
      <c r="I22" s="153">
        <f>[1]MercLab!W346</f>
        <v>0</v>
      </c>
      <c r="J22" s="313"/>
    </row>
    <row r="23" spans="1:10" ht="12.75" customHeight="1">
      <c r="A23" s="236"/>
      <c r="B23" s="186"/>
      <c r="C23" s="186"/>
      <c r="D23" s="186"/>
      <c r="E23" s="186"/>
      <c r="F23" s="186"/>
      <c r="G23" s="186"/>
      <c r="H23" s="186"/>
      <c r="I23" s="186"/>
      <c r="J23" s="313"/>
    </row>
    <row r="24" spans="1:10">
      <c r="A24" s="235" t="s">
        <v>16</v>
      </c>
      <c r="B24" s="314"/>
      <c r="C24" s="314"/>
      <c r="D24" s="314"/>
      <c r="E24" s="314"/>
      <c r="F24" s="314"/>
      <c r="G24" s="314"/>
      <c r="H24" s="314"/>
      <c r="I24" s="314"/>
      <c r="J24" s="313"/>
    </row>
    <row r="25" spans="1:10">
      <c r="A25" s="236" t="s">
        <v>41</v>
      </c>
      <c r="B25" s="153">
        <f>[1]MercLab!Q348</f>
        <v>5</v>
      </c>
      <c r="C25" s="316">
        <f t="shared" ref="C25:C33" si="3">AVERAGE(D25:F25)</f>
        <v>1.3333333333333333</v>
      </c>
      <c r="D25" s="153">
        <f>[1]MercLab!R348</f>
        <v>0</v>
      </c>
      <c r="E25" s="153">
        <f>[1]MercLab!S348</f>
        <v>4</v>
      </c>
      <c r="F25" s="153">
        <f>[1]MercLab!T348</f>
        <v>0</v>
      </c>
      <c r="G25" s="153">
        <f>[1]MercLab!U348</f>
        <v>6</v>
      </c>
      <c r="H25" s="153">
        <f>[1]MercLab!V348</f>
        <v>0</v>
      </c>
      <c r="I25" s="153">
        <f>[1]MercLab!W348</f>
        <v>0</v>
      </c>
      <c r="J25" s="313"/>
    </row>
    <row r="26" spans="1:10">
      <c r="A26" s="236" t="s">
        <v>42</v>
      </c>
      <c r="B26" s="153">
        <f>[1]MercLab!Q349</f>
        <v>4.8925886271416017</v>
      </c>
      <c r="C26" s="316">
        <f t="shared" si="3"/>
        <v>2.9744386258153099</v>
      </c>
      <c r="D26" s="153">
        <f>[1]MercLab!R349</f>
        <v>0</v>
      </c>
      <c r="E26" s="153">
        <f>[1]MercLab!S349</f>
        <v>5.4160509314694547</v>
      </c>
      <c r="F26" s="153">
        <f>[1]MercLab!T349</f>
        <v>3.507264945976476</v>
      </c>
      <c r="G26" s="153">
        <f>[1]MercLab!U349</f>
        <v>4.6754439854479148</v>
      </c>
      <c r="H26" s="153">
        <f>[1]MercLab!V349</f>
        <v>0</v>
      </c>
      <c r="I26" s="153">
        <f>[1]MercLab!W349</f>
        <v>0</v>
      </c>
      <c r="J26" s="313"/>
    </row>
    <row r="27" spans="1:10">
      <c r="A27" s="236" t="s">
        <v>43</v>
      </c>
      <c r="B27" s="153">
        <f>[1]MercLab!Q350</f>
        <v>7.1258286069465475</v>
      </c>
      <c r="C27" s="316">
        <f t="shared" si="3"/>
        <v>7.2594312046478926</v>
      </c>
      <c r="D27" s="153">
        <f>[1]MercLab!R350</f>
        <v>7.7886976018043859</v>
      </c>
      <c r="E27" s="153">
        <f>[1]MercLab!S350</f>
        <v>7.4536096717093754</v>
      </c>
      <c r="F27" s="153">
        <f>[1]MercLab!T350</f>
        <v>6.5359863404299157</v>
      </c>
      <c r="G27" s="153">
        <f>[1]MercLab!U350</f>
        <v>7.2939469355185524</v>
      </c>
      <c r="H27" s="153">
        <f>[1]MercLab!V350</f>
        <v>0</v>
      </c>
      <c r="I27" s="153">
        <f>[1]MercLab!W350</f>
        <v>0</v>
      </c>
      <c r="J27" s="313"/>
    </row>
    <row r="28" spans="1:10">
      <c r="A28" s="236" t="s">
        <v>44</v>
      </c>
      <c r="B28" s="153">
        <f>[1]MercLab!Q351</f>
        <v>9.9221600264979841</v>
      </c>
      <c r="C28" s="316">
        <f t="shared" si="3"/>
        <v>10.096480976044022</v>
      </c>
      <c r="D28" s="153">
        <f>[1]MercLab!R351</f>
        <v>12.276888315838775</v>
      </c>
      <c r="E28" s="153">
        <f>[1]MercLab!S351</f>
        <v>10.684335135426435</v>
      </c>
      <c r="F28" s="153">
        <f>[1]MercLab!T351</f>
        <v>7.3282194768668543</v>
      </c>
      <c r="G28" s="153">
        <f>[1]MercLab!U351</f>
        <v>8.0352567209032877</v>
      </c>
      <c r="H28" s="153">
        <f>[1]MercLab!V351</f>
        <v>0</v>
      </c>
      <c r="I28" s="153">
        <f>[1]MercLab!W351</f>
        <v>0</v>
      </c>
      <c r="J28" s="313"/>
    </row>
    <row r="29" spans="1:10">
      <c r="A29" s="236" t="s">
        <v>45</v>
      </c>
      <c r="B29" s="153">
        <f>[1]MercLab!Q352</f>
        <v>9.8923539303753074</v>
      </c>
      <c r="C29" s="316">
        <f t="shared" si="3"/>
        <v>10.215009581941704</v>
      </c>
      <c r="D29" s="153">
        <f>[1]MercLab!R352</f>
        <v>12.813868978333684</v>
      </c>
      <c r="E29" s="153">
        <f>[1]MercLab!S352</f>
        <v>10.646536713921041</v>
      </c>
      <c r="F29" s="153">
        <f>[1]MercLab!T352</f>
        <v>7.1846230535703883</v>
      </c>
      <c r="G29" s="153">
        <f>[1]MercLab!U352</f>
        <v>7.9944432547325359</v>
      </c>
      <c r="H29" s="153">
        <f>[1]MercLab!V352</f>
        <v>0</v>
      </c>
      <c r="I29" s="153">
        <f>[1]MercLab!W352</f>
        <v>0</v>
      </c>
      <c r="J29" s="313"/>
    </row>
    <row r="30" spans="1:10">
      <c r="A30" s="236" t="s">
        <v>47</v>
      </c>
      <c r="B30" s="153">
        <f>[1]MercLab!Q353</f>
        <v>8.7778490861506988</v>
      </c>
      <c r="C30" s="316">
        <f t="shared" si="3"/>
        <v>9.8431299191696748</v>
      </c>
      <c r="D30" s="153">
        <f>[1]MercLab!R353</f>
        <v>13.529822634347701</v>
      </c>
      <c r="E30" s="153">
        <f>[1]MercLab!S353</f>
        <v>9.471920770027598</v>
      </c>
      <c r="F30" s="153">
        <f>[1]MercLab!T353</f>
        <v>6.5276463531337248</v>
      </c>
      <c r="G30" s="153">
        <f>[1]MercLab!U353</f>
        <v>7.2049345971631107</v>
      </c>
      <c r="H30" s="153">
        <f>[1]MercLab!V353</f>
        <v>0</v>
      </c>
      <c r="I30" s="153">
        <f>[1]MercLab!W353</f>
        <v>0</v>
      </c>
      <c r="J30" s="313"/>
    </row>
    <row r="31" spans="1:10" ht="12.75" customHeight="1">
      <c r="A31" s="236" t="s">
        <v>48</v>
      </c>
      <c r="B31" s="153">
        <f>[1]MercLab!Q354</f>
        <v>8.0350554355310599</v>
      </c>
      <c r="C31" s="316">
        <f t="shared" si="3"/>
        <v>9.2213484345494408</v>
      </c>
      <c r="D31" s="153">
        <f>[1]MercLab!R354</f>
        <v>13.204385510786052</v>
      </c>
      <c r="E31" s="153">
        <f>[1]MercLab!S354</f>
        <v>8.6422253278615102</v>
      </c>
      <c r="F31" s="153">
        <f>[1]MercLab!T354</f>
        <v>5.8174344650007583</v>
      </c>
      <c r="G31" s="153">
        <f>[1]MercLab!U354</f>
        <v>6.5208114964710671</v>
      </c>
      <c r="H31" s="153">
        <f>[1]MercLab!V354</f>
        <v>0</v>
      </c>
      <c r="I31" s="153">
        <f>[1]MercLab!W354</f>
        <v>0</v>
      </c>
      <c r="J31" s="313"/>
    </row>
    <row r="32" spans="1:10">
      <c r="A32" s="236" t="s">
        <v>49</v>
      </c>
      <c r="B32" s="153">
        <f>[1]MercLab!Q355</f>
        <v>7.0832208306812934</v>
      </c>
      <c r="C32" s="316">
        <f t="shared" si="3"/>
        <v>8.2721690988256711</v>
      </c>
      <c r="D32" s="153">
        <f>[1]MercLab!R355</f>
        <v>11.884172504723045</v>
      </c>
      <c r="E32" s="153">
        <f>[1]MercLab!S355</f>
        <v>8.2567658322218058</v>
      </c>
      <c r="F32" s="153">
        <f>[1]MercLab!T355</f>
        <v>4.6755689595321623</v>
      </c>
      <c r="G32" s="153">
        <f>[1]MercLab!U355</f>
        <v>5.9198997806878557</v>
      </c>
      <c r="H32" s="153">
        <f>[1]MercLab!V355</f>
        <v>0</v>
      </c>
      <c r="I32" s="153">
        <f>[1]MercLab!W355</f>
        <v>0</v>
      </c>
      <c r="J32" s="313"/>
    </row>
    <row r="33" spans="1:10" ht="12.75" customHeight="1">
      <c r="A33" s="236" t="s">
        <v>93</v>
      </c>
      <c r="B33" s="153">
        <f>[1]MercLab!Q356</f>
        <v>5.2940824924535255</v>
      </c>
      <c r="C33" s="316">
        <f t="shared" si="3"/>
        <v>8.4216440896711742</v>
      </c>
      <c r="D33" s="153">
        <f>[1]MercLab!R356</f>
        <v>11.31864292543696</v>
      </c>
      <c r="E33" s="153">
        <f>[1]MercLab!S356</f>
        <v>10.946289343576561</v>
      </c>
      <c r="F33" s="153">
        <f>[1]MercLab!T356</f>
        <v>3</v>
      </c>
      <c r="G33" s="153">
        <f>[1]MercLab!U356</f>
        <v>4.4739828156958286</v>
      </c>
      <c r="H33" s="153">
        <f>[1]MercLab!V356</f>
        <v>0</v>
      </c>
      <c r="I33" s="153">
        <f>[1]MercLab!W356</f>
        <v>0</v>
      </c>
      <c r="J33" s="313"/>
    </row>
    <row r="34" spans="1:10">
      <c r="A34" s="236"/>
      <c r="B34" s="186"/>
      <c r="C34" s="186"/>
      <c r="D34" s="186"/>
      <c r="E34" s="186"/>
      <c r="F34" s="186"/>
      <c r="G34" s="186"/>
      <c r="H34" s="186"/>
      <c r="I34" s="186"/>
      <c r="J34" s="313"/>
    </row>
    <row r="35" spans="1:10">
      <c r="A35" s="240"/>
      <c r="B35" s="186"/>
      <c r="C35" s="316"/>
      <c r="D35" s="186"/>
      <c r="E35" s="186"/>
      <c r="F35" s="186"/>
      <c r="G35" s="186"/>
      <c r="H35" s="186"/>
      <c r="I35" s="186"/>
      <c r="J35" s="313"/>
    </row>
    <row r="36" spans="1:10">
      <c r="A36" s="34" t="s">
        <v>103</v>
      </c>
      <c r="B36" s="314">
        <f>[1]MercLab!Q360</f>
        <v>8.2252735536632677</v>
      </c>
      <c r="C36" s="316">
        <f t="shared" ref="C36:C44" si="4">AVERAGE(D36:F36)</f>
        <v>9.5326351733041506</v>
      </c>
      <c r="D36" s="314">
        <f>[1]MercLab!R360</f>
        <v>12.615769706787724</v>
      </c>
      <c r="E36" s="314">
        <f>[1]MercLab!S360</f>
        <v>9.6702952960040935</v>
      </c>
      <c r="F36" s="314">
        <f>[1]MercLab!T360</f>
        <v>6.311840517120638</v>
      </c>
      <c r="G36" s="314">
        <f>[1]MercLab!U360</f>
        <v>6.4172601151093813</v>
      </c>
      <c r="H36" s="314">
        <f>[1]MercLab!V360</f>
        <v>0</v>
      </c>
      <c r="I36" s="314">
        <f>[1]MercLab!W360</f>
        <v>0</v>
      </c>
      <c r="J36" s="313"/>
    </row>
    <row r="37" spans="1:10">
      <c r="A37" s="241" t="s">
        <v>96</v>
      </c>
      <c r="B37" s="153">
        <f>AVERAGE(B38:B40)</f>
        <v>6.4912636902798377</v>
      </c>
      <c r="C37" s="316">
        <f t="shared" si="4"/>
        <v>5.59707136998757</v>
      </c>
      <c r="D37" s="153">
        <f t="shared" ref="D37:I37" si="5">AVERAGE(D38:D40)</f>
        <v>6.9353317809959947</v>
      </c>
      <c r="E37" s="153">
        <f t="shared" si="5"/>
        <v>5.6205076622522467</v>
      </c>
      <c r="F37" s="153">
        <f t="shared" si="5"/>
        <v>4.2353746667144678</v>
      </c>
      <c r="G37" s="153">
        <f t="shared" si="5"/>
        <v>5.9578141961366171</v>
      </c>
      <c r="H37" s="153">
        <f t="shared" si="5"/>
        <v>0</v>
      </c>
      <c r="I37" s="153">
        <f t="shared" si="5"/>
        <v>0</v>
      </c>
      <c r="J37" s="313"/>
    </row>
    <row r="38" spans="1:10">
      <c r="A38" s="242" t="s">
        <v>105</v>
      </c>
      <c r="B38" s="153">
        <f>[1]MercLab!Q361</f>
        <v>6.4640793245723573</v>
      </c>
      <c r="C38" s="316">
        <f t="shared" si="4"/>
        <v>8.4306986115654681</v>
      </c>
      <c r="D38" s="153">
        <f>[1]MercLab!R361</f>
        <v>10.510312357146859</v>
      </c>
      <c r="E38" s="153">
        <f>[1]MercLab!S361</f>
        <v>8.374289410221154</v>
      </c>
      <c r="F38" s="153">
        <f>[1]MercLab!T361</f>
        <v>6.4074940673283924</v>
      </c>
      <c r="G38" s="153">
        <f>[1]MercLab!U361</f>
        <v>5.8755691481102224</v>
      </c>
      <c r="H38" s="153">
        <f>[1]MercLab!V361</f>
        <v>0</v>
      </c>
      <c r="I38" s="153">
        <f>[1]MercLab!W361</f>
        <v>0</v>
      </c>
      <c r="J38" s="313"/>
    </row>
    <row r="39" spans="1:10">
      <c r="A39" s="242" t="s">
        <v>106</v>
      </c>
      <c r="B39" s="153">
        <f>[1]MercLab!Q362</f>
        <v>7.5097117462671568</v>
      </c>
      <c r="C39" s="316">
        <f t="shared" si="4"/>
        <v>8.3605154983972412</v>
      </c>
      <c r="D39" s="153">
        <f>[1]MercLab!R362</f>
        <v>10.295682985841125</v>
      </c>
      <c r="E39" s="153">
        <f>[1]MercLab!S362</f>
        <v>8.4872335765355871</v>
      </c>
      <c r="F39" s="153">
        <f>[1]MercLab!T362</f>
        <v>6.298629932815011</v>
      </c>
      <c r="G39" s="153">
        <f>[1]MercLab!U362</f>
        <v>6.4978734402996308</v>
      </c>
      <c r="H39" s="153">
        <f>[1]MercLab!V362</f>
        <v>0</v>
      </c>
      <c r="I39" s="153">
        <f>[1]MercLab!W362</f>
        <v>0</v>
      </c>
      <c r="J39" s="313"/>
    </row>
    <row r="40" spans="1:10">
      <c r="A40" s="242" t="s">
        <v>107</v>
      </c>
      <c r="B40" s="153">
        <f>[1]MercLab!Q363</f>
        <v>5.5</v>
      </c>
      <c r="C40" s="316">
        <f t="shared" si="4"/>
        <v>0</v>
      </c>
      <c r="D40" s="153">
        <f>[1]MercLab!R363</f>
        <v>0</v>
      </c>
      <c r="E40" s="153">
        <f>[1]MercLab!S363</f>
        <v>0</v>
      </c>
      <c r="F40" s="153">
        <f>[1]MercLab!T363</f>
        <v>0</v>
      </c>
      <c r="G40" s="153">
        <f>[1]MercLab!U363</f>
        <v>5.5</v>
      </c>
      <c r="H40" s="153">
        <f>[1]MercLab!V363</f>
        <v>0</v>
      </c>
      <c r="I40" s="153">
        <f>[1]MercLab!W363</f>
        <v>0</v>
      </c>
      <c r="J40" s="313"/>
    </row>
    <row r="41" spans="1:10">
      <c r="A41" s="241" t="s">
        <v>97</v>
      </c>
      <c r="B41" s="153">
        <f>[1]MercLab!Q364</f>
        <v>11.355121999021419</v>
      </c>
      <c r="C41" s="316">
        <f t="shared" si="4"/>
        <v>10.133175964862323</v>
      </c>
      <c r="D41" s="153">
        <f>[1]MercLab!R364</f>
        <v>12.806264571031088</v>
      </c>
      <c r="E41" s="153">
        <f>[1]MercLab!S364</f>
        <v>11.705048552438539</v>
      </c>
      <c r="F41" s="153">
        <f>[1]MercLab!T364</f>
        <v>5.8882147711173438</v>
      </c>
      <c r="G41" s="153">
        <f>[1]MercLab!U364</f>
        <v>8.4753299985665613</v>
      </c>
      <c r="H41" s="153">
        <f>[1]MercLab!V364</f>
        <v>0</v>
      </c>
      <c r="I41" s="153">
        <f>[1]MercLab!W364</f>
        <v>0</v>
      </c>
      <c r="J41" s="313"/>
    </row>
    <row r="42" spans="1:10">
      <c r="A42" s="241" t="s">
        <v>98</v>
      </c>
      <c r="B42" s="153">
        <f>[1]MercLab!Q365</f>
        <v>13.866980992388907</v>
      </c>
      <c r="C42" s="316">
        <f t="shared" si="4"/>
        <v>9.6830321907435319</v>
      </c>
      <c r="D42" s="153">
        <f>[1]MercLab!R365</f>
        <v>14.355597417558082</v>
      </c>
      <c r="E42" s="153">
        <f>[1]MercLab!S365</f>
        <v>14.693499154672516</v>
      </c>
      <c r="F42" s="153">
        <f>[1]MercLab!T365</f>
        <v>0</v>
      </c>
      <c r="G42" s="153">
        <f>[1]MercLab!U365</f>
        <v>10.030741321423189</v>
      </c>
      <c r="H42" s="153">
        <f>[1]MercLab!V365</f>
        <v>0</v>
      </c>
      <c r="I42" s="153">
        <f>[1]MercLab!W365</f>
        <v>0</v>
      </c>
      <c r="J42" s="313"/>
    </row>
    <row r="43" spans="1:10">
      <c r="A43" s="241" t="s">
        <v>99</v>
      </c>
      <c r="B43" s="153">
        <f>[1]MercLab!Q366</f>
        <v>14.846445314931126</v>
      </c>
      <c r="C43" s="316">
        <f t="shared" si="4"/>
        <v>10.815906445831779</v>
      </c>
      <c r="D43" s="153">
        <f>[1]MercLab!R366</f>
        <v>15.685620719548039</v>
      </c>
      <c r="E43" s="153">
        <f>[1]MercLab!S366</f>
        <v>16.762098617947295</v>
      </c>
      <c r="F43" s="153">
        <f>[1]MercLab!T366</f>
        <v>0</v>
      </c>
      <c r="G43" s="153">
        <f>[1]MercLab!U366</f>
        <v>11.749262171060696</v>
      </c>
      <c r="H43" s="153">
        <f>[1]MercLab!V366</f>
        <v>0</v>
      </c>
      <c r="I43" s="153">
        <f>[1]MercLab!W366</f>
        <v>0</v>
      </c>
      <c r="J43" s="313"/>
    </row>
    <row r="44" spans="1:10">
      <c r="A44" s="241" t="s">
        <v>100</v>
      </c>
      <c r="B44" s="153">
        <f>[1]MercLab!Q367</f>
        <v>16.019289957969139</v>
      </c>
      <c r="C44" s="316">
        <f t="shared" si="4"/>
        <v>11.082852467864948</v>
      </c>
      <c r="D44" s="153">
        <f>[1]MercLab!R367</f>
        <v>16.972324603662653</v>
      </c>
      <c r="E44" s="153">
        <f>[1]MercLab!S367</f>
        <v>16.276232799932192</v>
      </c>
      <c r="F44" s="153">
        <f>[1]MercLab!T367</f>
        <v>0</v>
      </c>
      <c r="G44" s="153">
        <f>[1]MercLab!U367</f>
        <v>14.65415101418785</v>
      </c>
      <c r="H44" s="153">
        <f>[1]MercLab!V367</f>
        <v>0</v>
      </c>
      <c r="I44" s="153">
        <f>[1]MercLab!W367</f>
        <v>0</v>
      </c>
      <c r="J44" s="313"/>
    </row>
    <row r="45" spans="1:10">
      <c r="A45" s="239"/>
      <c r="B45" s="186"/>
      <c r="C45" s="186"/>
      <c r="D45" s="186"/>
      <c r="E45" s="186"/>
      <c r="F45" s="186"/>
      <c r="G45" s="186"/>
      <c r="H45" s="186"/>
      <c r="I45" s="186"/>
      <c r="J45" s="313"/>
    </row>
    <row r="46" spans="1:10">
      <c r="A46" s="235" t="s">
        <v>12</v>
      </c>
      <c r="B46" s="314"/>
      <c r="C46" s="314"/>
      <c r="D46" s="314"/>
      <c r="E46" s="314"/>
      <c r="F46" s="314"/>
      <c r="G46" s="314"/>
      <c r="H46" s="314"/>
      <c r="I46" s="314"/>
      <c r="J46" s="313"/>
    </row>
    <row r="47" spans="1:10">
      <c r="A47" s="236" t="s">
        <v>38</v>
      </c>
      <c r="B47" s="153">
        <f>[1]MercLab!Q369</f>
        <v>4.6823480954844259</v>
      </c>
      <c r="C47" s="316">
        <f t="shared" ref="C47:C50" si="6">AVERAGE(D47:F47)</f>
        <v>1.8495664795000437</v>
      </c>
      <c r="D47" s="153">
        <f>[1]MercLab!R369</f>
        <v>0</v>
      </c>
      <c r="E47" s="153">
        <f>[1]MercLab!S369</f>
        <v>5.5486994385001314</v>
      </c>
      <c r="F47" s="153">
        <f>[1]MercLab!T369</f>
        <v>0</v>
      </c>
      <c r="G47" s="153">
        <f>[1]MercLab!U369</f>
        <v>4.4247885367234581</v>
      </c>
      <c r="H47" s="153">
        <f>[1]MercLab!V369</f>
        <v>0</v>
      </c>
      <c r="I47" s="153">
        <f>[1]MercLab!W369</f>
        <v>0</v>
      </c>
      <c r="J47" s="313"/>
    </row>
    <row r="48" spans="1:10">
      <c r="A48" s="236" t="s">
        <v>39</v>
      </c>
      <c r="B48" s="153">
        <f>[1]MercLab!Q370</f>
        <v>7.2948951090339378</v>
      </c>
      <c r="C48" s="316">
        <f t="shared" si="6"/>
        <v>3.006858638484426</v>
      </c>
      <c r="D48" s="153">
        <f>[1]MercLab!R370</f>
        <v>0</v>
      </c>
      <c r="E48" s="153">
        <f>[1]MercLab!S370</f>
        <v>9.0205759154532785</v>
      </c>
      <c r="F48" s="153">
        <f>[1]MercLab!T370</f>
        <v>0</v>
      </c>
      <c r="G48" s="153">
        <f>[1]MercLab!U370</f>
        <v>6.0433980413000734</v>
      </c>
      <c r="H48" s="153">
        <f>[1]MercLab!V370</f>
        <v>0</v>
      </c>
      <c r="I48" s="153">
        <f>[1]MercLab!W370</f>
        <v>0</v>
      </c>
      <c r="J48" s="313"/>
    </row>
    <row r="49" spans="1:15">
      <c r="A49" s="236" t="s">
        <v>50</v>
      </c>
      <c r="B49" s="237">
        <f>[1]MercLab!Q371</f>
        <v>8.8609131582031715</v>
      </c>
      <c r="C49" s="316">
        <f t="shared" si="6"/>
        <v>9.7218666183556461</v>
      </c>
      <c r="D49" s="237">
        <f>[1]MercLab!R371</f>
        <v>12.615769706787724</v>
      </c>
      <c r="E49" s="237">
        <f>[1]MercLab!S371</f>
        <v>10.237989631158573</v>
      </c>
      <c r="F49" s="237">
        <f>[1]MercLab!T371</f>
        <v>6.311840517120638</v>
      </c>
      <c r="G49" s="237">
        <f>[1]MercLab!U371</f>
        <v>6.950320548163516</v>
      </c>
      <c r="H49" s="237">
        <f>[1]MercLab!V371</f>
        <v>0</v>
      </c>
      <c r="I49" s="237">
        <f>[1]MercLab!W371</f>
        <v>0</v>
      </c>
    </row>
    <row r="50" spans="1:15">
      <c r="A50" s="236" t="s">
        <v>46</v>
      </c>
      <c r="B50" s="237">
        <f>[1]MercLab!Q372</f>
        <v>13.901179205408779</v>
      </c>
      <c r="C50" s="316">
        <f t="shared" si="6"/>
        <v>5.0655220084408095</v>
      </c>
      <c r="D50" s="237">
        <f>[1]MercLab!R372</f>
        <v>0</v>
      </c>
      <c r="E50" s="237">
        <f>[1]MercLab!S372</f>
        <v>15.196566025322428</v>
      </c>
      <c r="F50" s="237">
        <f>[1]MercLab!T372</f>
        <v>0</v>
      </c>
      <c r="G50" s="237">
        <f>[1]MercLab!U372</f>
        <v>6</v>
      </c>
      <c r="H50" s="237">
        <f>[1]MercLab!V372</f>
        <v>0</v>
      </c>
      <c r="I50" s="237">
        <f>[1]MercLab!W372</f>
        <v>0</v>
      </c>
    </row>
    <row r="51" spans="1:15">
      <c r="A51" s="296"/>
      <c r="B51" s="297"/>
      <c r="C51" s="297"/>
      <c r="D51" s="297"/>
      <c r="E51" s="297"/>
      <c r="F51" s="297"/>
      <c r="G51" s="297"/>
      <c r="H51" s="297"/>
      <c r="I51" s="297"/>
    </row>
    <row r="52" spans="1:15">
      <c r="A52" s="245" t="str">
        <f>'C05'!A42</f>
        <v>Fuente: Instituto Nacional de Estadística (INE). XLIII Encuesta Permanente de Hogares de Propósitos Múltiples, mayo 2012.</v>
      </c>
      <c r="B52" s="244"/>
      <c r="C52" s="244"/>
      <c r="D52" s="244"/>
      <c r="E52" s="244"/>
      <c r="F52" s="244"/>
      <c r="G52" s="244"/>
      <c r="H52" s="244"/>
      <c r="I52" s="244"/>
    </row>
    <row r="53" spans="1:15">
      <c r="A53" s="245" t="str">
        <f>'C05'!A43</f>
        <v>(Promedio de salarios mínimos por rama)</v>
      </c>
      <c r="B53" s="244"/>
      <c r="C53" s="244"/>
      <c r="D53" s="244"/>
      <c r="E53" s="244"/>
      <c r="F53" s="244"/>
      <c r="G53" s="244"/>
      <c r="H53" s="244"/>
      <c r="I53" s="244"/>
    </row>
    <row r="54" spans="1:15">
      <c r="A54" s="245" t="s">
        <v>104</v>
      </c>
      <c r="B54" s="244"/>
      <c r="C54" s="244"/>
      <c r="D54" s="244"/>
      <c r="E54" s="244"/>
      <c r="F54" s="244"/>
      <c r="G54" s="244"/>
      <c r="H54" s="244"/>
      <c r="I54" s="244"/>
    </row>
    <row r="55" spans="1:15">
      <c r="A55" s="244"/>
      <c r="B55" s="244"/>
      <c r="C55" s="244"/>
      <c r="D55" s="246"/>
      <c r="E55" s="244"/>
      <c r="F55" s="244"/>
      <c r="G55" s="244"/>
      <c r="H55" s="244"/>
      <c r="I55" s="244"/>
    </row>
    <row r="56" spans="1:15">
      <c r="A56" s="302" t="s">
        <v>126</v>
      </c>
      <c r="B56" s="302"/>
      <c r="C56" s="302"/>
      <c r="D56" s="302"/>
      <c r="E56" s="302"/>
      <c r="F56" s="302"/>
      <c r="G56" s="302"/>
      <c r="H56" s="302"/>
      <c r="I56" s="302"/>
    </row>
    <row r="57" spans="1:15">
      <c r="A57" s="385" t="s">
        <v>121</v>
      </c>
      <c r="B57" s="385"/>
      <c r="C57" s="385"/>
      <c r="D57" s="385"/>
      <c r="E57" s="385"/>
      <c r="F57" s="385"/>
      <c r="G57" s="385"/>
      <c r="H57" s="385"/>
      <c r="I57" s="385"/>
    </row>
    <row r="58" spans="1:15">
      <c r="A58" s="385" t="s">
        <v>33</v>
      </c>
      <c r="B58" s="385"/>
      <c r="C58" s="385"/>
      <c r="D58" s="385"/>
      <c r="E58" s="385"/>
      <c r="F58" s="385"/>
      <c r="G58" s="385"/>
      <c r="H58" s="385"/>
      <c r="I58" s="385"/>
    </row>
    <row r="59" spans="1:15" customFormat="1" ht="23.25">
      <c r="A59" s="384" t="s">
        <v>111</v>
      </c>
      <c r="B59" s="384"/>
      <c r="C59" s="384"/>
      <c r="D59" s="384"/>
      <c r="E59" s="384"/>
      <c r="F59" s="384"/>
      <c r="G59" s="384"/>
      <c r="H59" s="384"/>
      <c r="I59" s="384"/>
      <c r="J59" s="251"/>
      <c r="K59" s="251"/>
      <c r="L59" s="251"/>
      <c r="M59" s="251"/>
      <c r="N59" s="251"/>
      <c r="O59" s="251"/>
    </row>
    <row r="60" spans="1:15">
      <c r="A60" s="244" t="s">
        <v>17</v>
      </c>
      <c r="B60" s="244"/>
      <c r="C60" s="244"/>
      <c r="D60" s="244"/>
      <c r="E60" s="244"/>
      <c r="F60" s="244"/>
      <c r="G60" s="244"/>
      <c r="H60" s="244"/>
      <c r="I60" s="244"/>
    </row>
    <row r="61" spans="1:15">
      <c r="A61" s="386" t="s">
        <v>31</v>
      </c>
      <c r="B61" s="386" t="s">
        <v>27</v>
      </c>
      <c r="C61" s="388" t="s">
        <v>6</v>
      </c>
      <c r="D61" s="388"/>
      <c r="E61" s="388"/>
      <c r="F61" s="388"/>
      <c r="G61" s="386" t="s">
        <v>28</v>
      </c>
      <c r="H61" s="386" t="s">
        <v>36</v>
      </c>
      <c r="I61" s="386" t="s">
        <v>29</v>
      </c>
    </row>
    <row r="62" spans="1:15" ht="24" customHeight="1">
      <c r="A62" s="387"/>
      <c r="B62" s="387"/>
      <c r="C62" s="228" t="s">
        <v>0</v>
      </c>
      <c r="D62" s="228" t="s">
        <v>108</v>
      </c>
      <c r="E62" s="228" t="s">
        <v>9</v>
      </c>
      <c r="F62" s="228" t="s">
        <v>109</v>
      </c>
      <c r="G62" s="387"/>
      <c r="H62" s="387"/>
      <c r="I62" s="387" t="s">
        <v>30</v>
      </c>
    </row>
    <row r="63" spans="1:15">
      <c r="A63" s="227"/>
      <c r="B63" s="227"/>
      <c r="C63" s="247"/>
      <c r="D63" s="227"/>
      <c r="E63" s="227"/>
      <c r="F63" s="227"/>
      <c r="G63" s="227"/>
      <c r="H63" s="227"/>
      <c r="I63" s="227"/>
    </row>
    <row r="64" spans="1:15">
      <c r="A64" s="248" t="s">
        <v>71</v>
      </c>
      <c r="B64" s="232">
        <f>B8</f>
        <v>8.2252735536632677</v>
      </c>
      <c r="C64" s="232">
        <f t="shared" ref="C64:I64" si="7">C8</f>
        <v>9.5326351733041506</v>
      </c>
      <c r="D64" s="232">
        <f t="shared" si="7"/>
        <v>12.615769706787724</v>
      </c>
      <c r="E64" s="232">
        <f t="shared" si="7"/>
        <v>9.6702952960040935</v>
      </c>
      <c r="F64" s="232">
        <f t="shared" si="7"/>
        <v>6.311840517120638</v>
      </c>
      <c r="G64" s="232">
        <f t="shared" si="7"/>
        <v>6.4172601151093813</v>
      </c>
      <c r="H64" s="232">
        <f t="shared" si="7"/>
        <v>0</v>
      </c>
      <c r="I64" s="232">
        <f t="shared" si="7"/>
        <v>0</v>
      </c>
    </row>
    <row r="65" spans="1:10">
      <c r="A65" s="249"/>
      <c r="B65" s="312"/>
      <c r="C65" s="312"/>
      <c r="D65" s="312"/>
      <c r="E65" s="312"/>
      <c r="F65" s="312"/>
      <c r="G65" s="312"/>
      <c r="H65" s="312"/>
      <c r="I65" s="312"/>
      <c r="J65" s="313"/>
    </row>
    <row r="66" spans="1:10">
      <c r="A66" s="250" t="s">
        <v>13</v>
      </c>
      <c r="B66" s="144"/>
      <c r="C66" s="144"/>
      <c r="D66" s="144"/>
      <c r="E66" s="144"/>
      <c r="F66" s="144"/>
      <c r="G66" s="144"/>
      <c r="H66" s="144">
        <f>[1]MercLab!V374</f>
        <v>0</v>
      </c>
      <c r="I66" s="144">
        <f>[1]MercLab!W374</f>
        <v>0</v>
      </c>
      <c r="J66" s="313"/>
    </row>
    <row r="67" spans="1:10">
      <c r="A67" s="243" t="s">
        <v>54</v>
      </c>
      <c r="B67" s="153">
        <f>[1]MercLab!Q375</f>
        <v>4.6681465580479733</v>
      </c>
      <c r="C67" s="316">
        <f t="shared" ref="C67:C76" si="8">AVERAGE(D67:F67)</f>
        <v>1.8173033610428853</v>
      </c>
      <c r="D67" s="153">
        <f>[1]MercLab!R375</f>
        <v>0</v>
      </c>
      <c r="E67" s="153">
        <f>[1]MercLab!S375</f>
        <v>5.4519100831286558</v>
      </c>
      <c r="F67" s="153">
        <f>[1]MercLab!T375</f>
        <v>0</v>
      </c>
      <c r="G67" s="153">
        <f>[1]MercLab!U375</f>
        <v>4.4373907710048064</v>
      </c>
      <c r="H67" s="153">
        <f>[1]MercLab!V375</f>
        <v>0</v>
      </c>
      <c r="I67" s="153">
        <f>[1]MercLab!W375</f>
        <v>0</v>
      </c>
      <c r="J67" s="313"/>
    </row>
    <row r="68" spans="1:10">
      <c r="A68" s="243" t="s">
        <v>73</v>
      </c>
      <c r="B68" s="153">
        <f>[1]MercLab!Q376</f>
        <v>6.5943388018847484</v>
      </c>
      <c r="C68" s="316">
        <f t="shared" si="8"/>
        <v>4</v>
      </c>
      <c r="D68" s="153">
        <f>[1]MercLab!R376</f>
        <v>0</v>
      </c>
      <c r="E68" s="153">
        <f>[1]MercLab!S376</f>
        <v>12</v>
      </c>
      <c r="F68" s="153">
        <f>[1]MercLab!T376</f>
        <v>0</v>
      </c>
      <c r="G68" s="153">
        <f>[1]MercLab!U376</f>
        <v>2</v>
      </c>
      <c r="H68" s="153">
        <f>[1]MercLab!V376</f>
        <v>0</v>
      </c>
      <c r="I68" s="153">
        <f>[1]MercLab!W376</f>
        <v>0</v>
      </c>
      <c r="J68" s="313"/>
    </row>
    <row r="69" spans="1:10">
      <c r="A69" s="243" t="s">
        <v>55</v>
      </c>
      <c r="B69" s="153">
        <f>[1]MercLab!Q377</f>
        <v>7.2948951090339378</v>
      </c>
      <c r="C69" s="316">
        <f t="shared" si="8"/>
        <v>3.006858638484426</v>
      </c>
      <c r="D69" s="153">
        <f>[1]MercLab!R377</f>
        <v>0</v>
      </c>
      <c r="E69" s="153">
        <f>[1]MercLab!S377</f>
        <v>9.0205759154532785</v>
      </c>
      <c r="F69" s="153">
        <f>[1]MercLab!T377</f>
        <v>0</v>
      </c>
      <c r="G69" s="153">
        <f>[1]MercLab!U377</f>
        <v>6.0433980413000734</v>
      </c>
      <c r="H69" s="153">
        <f>[1]MercLab!V377</f>
        <v>0</v>
      </c>
      <c r="I69" s="153">
        <f>[1]MercLab!W377</f>
        <v>0</v>
      </c>
      <c r="J69" s="313"/>
    </row>
    <row r="70" spans="1:10">
      <c r="A70" s="243" t="s">
        <v>56</v>
      </c>
      <c r="B70" s="153">
        <f>[1]MercLab!Q378</f>
        <v>13.240682743738587</v>
      </c>
      <c r="C70" s="316">
        <f t="shared" si="8"/>
        <v>8.61566846393929</v>
      </c>
      <c r="D70" s="153">
        <f>[1]MercLab!R378</f>
        <v>13.857142857142856</v>
      </c>
      <c r="E70" s="153">
        <f>[1]MercLab!S378</f>
        <v>11.989862534675014</v>
      </c>
      <c r="F70" s="153">
        <f>[1]MercLab!T378</f>
        <v>0</v>
      </c>
      <c r="G70" s="153">
        <f>[1]MercLab!U378</f>
        <v>0</v>
      </c>
      <c r="H70" s="153">
        <f>[1]MercLab!V378</f>
        <v>0</v>
      </c>
      <c r="I70" s="153">
        <f>[1]MercLab!W378</f>
        <v>0</v>
      </c>
      <c r="J70" s="313"/>
    </row>
    <row r="71" spans="1:10">
      <c r="A71" s="243" t="s">
        <v>74</v>
      </c>
      <c r="B71" s="153">
        <f>[1]MercLab!Q379</f>
        <v>11.251647117672524</v>
      </c>
      <c r="C71" s="316">
        <f t="shared" si="8"/>
        <v>3.9802277979092717</v>
      </c>
      <c r="D71" s="153">
        <f>[1]MercLab!R379</f>
        <v>0</v>
      </c>
      <c r="E71" s="153">
        <f>[1]MercLab!S379</f>
        <v>11.940683393727815</v>
      </c>
      <c r="F71" s="153">
        <f>[1]MercLab!T379</f>
        <v>0</v>
      </c>
      <c r="G71" s="153">
        <f>[1]MercLab!U379</f>
        <v>8.1995175755293221</v>
      </c>
      <c r="H71" s="153">
        <f>[1]MercLab!V379</f>
        <v>0</v>
      </c>
      <c r="I71" s="153">
        <f>[1]MercLab!W379</f>
        <v>0</v>
      </c>
      <c r="J71" s="313"/>
    </row>
    <row r="72" spans="1:10">
      <c r="A72" s="243" t="s">
        <v>83</v>
      </c>
      <c r="B72" s="153">
        <f>[1]MercLab!Q380</f>
        <v>7.5775942222827481</v>
      </c>
      <c r="C72" s="316">
        <f t="shared" si="8"/>
        <v>6.1361336149943853</v>
      </c>
      <c r="D72" s="153">
        <f>[1]MercLab!R380</f>
        <v>9</v>
      </c>
      <c r="E72" s="153">
        <f>[1]MercLab!S380</f>
        <v>9.408400844983154</v>
      </c>
      <c r="F72" s="153">
        <f>[1]MercLab!T380</f>
        <v>0</v>
      </c>
      <c r="G72" s="153">
        <f>[1]MercLab!U380</f>
        <v>6.7808734319636956</v>
      </c>
      <c r="H72" s="153">
        <f>[1]MercLab!V380</f>
        <v>0</v>
      </c>
      <c r="I72" s="153">
        <f>[1]MercLab!W380</f>
        <v>0</v>
      </c>
      <c r="J72" s="313"/>
    </row>
    <row r="73" spans="1:10">
      <c r="A73" s="243" t="s">
        <v>58</v>
      </c>
      <c r="B73" s="153">
        <f>[1]MercLab!Q381</f>
        <v>12.352001825890012</v>
      </c>
      <c r="C73" s="316">
        <f t="shared" si="8"/>
        <v>8.2072488192968311</v>
      </c>
      <c r="D73" s="153">
        <f>[1]MercLab!R381</f>
        <v>12.004328152128711</v>
      </c>
      <c r="E73" s="153">
        <f>[1]MercLab!S381</f>
        <v>12.617418305761783</v>
      </c>
      <c r="F73" s="153">
        <f>[1]MercLab!T381</f>
        <v>0</v>
      </c>
      <c r="G73" s="153">
        <f>[1]MercLab!U381</f>
        <v>11.504879854763841</v>
      </c>
      <c r="H73" s="153">
        <f>[1]MercLab!V381</f>
        <v>0</v>
      </c>
      <c r="I73" s="153">
        <f>[1]MercLab!W381</f>
        <v>0</v>
      </c>
      <c r="J73" s="313"/>
    </row>
    <row r="74" spans="1:10">
      <c r="A74" s="243" t="s">
        <v>57</v>
      </c>
      <c r="B74" s="153">
        <f>[1]MercLab!Q382</f>
        <v>12.91968129620734</v>
      </c>
      <c r="C74" s="316">
        <f t="shared" si="8"/>
        <v>9.1106254857360369</v>
      </c>
      <c r="D74" s="153">
        <f>[1]MercLab!R382</f>
        <v>15</v>
      </c>
      <c r="E74" s="153">
        <f>[1]MercLab!S382</f>
        <v>12.331876457208111</v>
      </c>
      <c r="F74" s="153">
        <f>[1]MercLab!T382</f>
        <v>0</v>
      </c>
      <c r="G74" s="153">
        <f>[1]MercLab!U382</f>
        <v>15.657442119113412</v>
      </c>
      <c r="H74" s="153">
        <f>[1]MercLab!V382</f>
        <v>0</v>
      </c>
      <c r="I74" s="153">
        <f>[1]MercLab!W382</f>
        <v>0</v>
      </c>
      <c r="J74" s="313"/>
    </row>
    <row r="75" spans="1:10">
      <c r="A75" s="243" t="s">
        <v>59</v>
      </c>
      <c r="B75" s="153">
        <f>[1]MercLab!Q383</f>
        <v>9.6243173141056406</v>
      </c>
      <c r="C75" s="316">
        <f t="shared" si="8"/>
        <v>9.7131873491900844</v>
      </c>
      <c r="D75" s="153">
        <f>[1]MercLab!R383</f>
        <v>12.608364213583108</v>
      </c>
      <c r="E75" s="153">
        <f>[1]MercLab!S383</f>
        <v>10.219357316866505</v>
      </c>
      <c r="F75" s="153">
        <f>[1]MercLab!T383</f>
        <v>6.311840517120638</v>
      </c>
      <c r="G75" s="153">
        <f>[1]MercLab!U383</f>
        <v>6.6010487854433766</v>
      </c>
      <c r="H75" s="153">
        <f>[1]MercLab!V383</f>
        <v>0</v>
      </c>
      <c r="I75" s="153">
        <f>[1]MercLab!W383</f>
        <v>0</v>
      </c>
      <c r="J75" s="313"/>
    </row>
    <row r="76" spans="1:10">
      <c r="A76" s="243" t="s">
        <v>60</v>
      </c>
      <c r="B76" s="153">
        <f>[1]MercLab!Q384</f>
        <v>13.901179205408779</v>
      </c>
      <c r="C76" s="316">
        <f t="shared" si="8"/>
        <v>5.0655220084408095</v>
      </c>
      <c r="D76" s="153">
        <f>[1]MercLab!R384</f>
        <v>0</v>
      </c>
      <c r="E76" s="153">
        <f>[1]MercLab!S384</f>
        <v>15.196566025322428</v>
      </c>
      <c r="F76" s="153">
        <f>[1]MercLab!T384</f>
        <v>0</v>
      </c>
      <c r="G76" s="153">
        <f>[1]MercLab!U384</f>
        <v>6</v>
      </c>
      <c r="H76" s="153">
        <f>[1]MercLab!V384</f>
        <v>0</v>
      </c>
      <c r="I76" s="153">
        <f>[1]MercLab!W384</f>
        <v>0</v>
      </c>
      <c r="J76" s="313"/>
    </row>
    <row r="77" spans="1:10">
      <c r="A77" s="226"/>
      <c r="B77" s="186"/>
      <c r="C77" s="186"/>
      <c r="D77" s="186"/>
      <c r="E77" s="186"/>
      <c r="F77" s="186"/>
      <c r="G77" s="186"/>
      <c r="H77" s="186"/>
      <c r="I77" s="186"/>
      <c r="J77" s="313"/>
    </row>
    <row r="78" spans="1:10">
      <c r="A78" s="250" t="s">
        <v>14</v>
      </c>
      <c r="B78" s="314"/>
      <c r="C78" s="314"/>
      <c r="D78" s="314"/>
      <c r="E78" s="314"/>
      <c r="F78" s="314"/>
      <c r="G78" s="314"/>
      <c r="H78" s="314"/>
      <c r="I78" s="314"/>
      <c r="J78" s="313"/>
    </row>
    <row r="79" spans="1:10">
      <c r="A79" s="243" t="s">
        <v>75</v>
      </c>
      <c r="B79" s="153">
        <f>[1]MercLab!Q387</f>
        <v>13.290863606242661</v>
      </c>
      <c r="C79" s="316">
        <f t="shared" ref="C79:C89" si="9">AVERAGE(D79:F79)</f>
        <v>8.8413544942948672</v>
      </c>
      <c r="D79" s="153">
        <f>[1]MercLab!R387</f>
        <v>13.469167492484107</v>
      </c>
      <c r="E79" s="153">
        <f>[1]MercLab!S387</f>
        <v>13.054895990400494</v>
      </c>
      <c r="F79" s="153">
        <f>[1]MercLab!T387</f>
        <v>0</v>
      </c>
      <c r="G79" s="153">
        <f>[1]MercLab!U387</f>
        <v>13.067480943673409</v>
      </c>
      <c r="H79" s="153">
        <f>[1]MercLab!V387</f>
        <v>0</v>
      </c>
      <c r="I79" s="153">
        <f>[1]MercLab!W387</f>
        <v>0</v>
      </c>
      <c r="J79" s="313"/>
    </row>
    <row r="80" spans="1:10">
      <c r="A80" s="243" t="s">
        <v>61</v>
      </c>
      <c r="B80" s="153">
        <f>[1]MercLab!Q388</f>
        <v>12.216325617182665</v>
      </c>
      <c r="C80" s="316">
        <f t="shared" si="9"/>
        <v>9.3022536716412443</v>
      </c>
      <c r="D80" s="153">
        <f>[1]MercLab!R388</f>
        <v>14.206044533941224</v>
      </c>
      <c r="E80" s="153">
        <f>[1]MercLab!S388</f>
        <v>13.700716480982509</v>
      </c>
      <c r="F80" s="153">
        <f>[1]MercLab!T388</f>
        <v>0</v>
      </c>
      <c r="G80" s="153">
        <f>[1]MercLab!U388</f>
        <v>10.045165193054466</v>
      </c>
      <c r="H80" s="153">
        <f>[1]MercLab!V388</f>
        <v>0</v>
      </c>
      <c r="I80" s="153">
        <f>[1]MercLab!W388</f>
        <v>0</v>
      </c>
      <c r="J80" s="313"/>
    </row>
    <row r="81" spans="1:10">
      <c r="A81" s="243" t="s">
        <v>62</v>
      </c>
      <c r="B81" s="153">
        <f>[1]MercLab!Q389</f>
        <v>12.291387101260909</v>
      </c>
      <c r="C81" s="316">
        <f t="shared" si="9"/>
        <v>8.2414042850568539</v>
      </c>
      <c r="D81" s="153">
        <f>[1]MercLab!R389</f>
        <v>12.553124735553615</v>
      </c>
      <c r="E81" s="153">
        <f>[1]MercLab!S389</f>
        <v>12.171088119616947</v>
      </c>
      <c r="F81" s="153">
        <f>[1]MercLab!T389</f>
        <v>0</v>
      </c>
      <c r="G81" s="153">
        <f>[1]MercLab!U389</f>
        <v>14.484292753688976</v>
      </c>
      <c r="H81" s="153">
        <f>[1]MercLab!V389</f>
        <v>0</v>
      </c>
      <c r="I81" s="153">
        <f>[1]MercLab!W389</f>
        <v>0</v>
      </c>
      <c r="J81" s="313"/>
    </row>
    <row r="82" spans="1:10">
      <c r="A82" s="243" t="s">
        <v>63</v>
      </c>
      <c r="B82" s="153">
        <f>[1]MercLab!Q390</f>
        <v>7.2173328336795404</v>
      </c>
      <c r="C82" s="316">
        <f t="shared" si="9"/>
        <v>8.1050774345300667</v>
      </c>
      <c r="D82" s="153">
        <f>[1]MercLab!R390</f>
        <v>14.333333333333334</v>
      </c>
      <c r="E82" s="153">
        <f>[1]MercLab!S390</f>
        <v>9.9818989702568643</v>
      </c>
      <c r="F82" s="153">
        <f>[1]MercLab!T390</f>
        <v>0</v>
      </c>
      <c r="G82" s="153">
        <f>[1]MercLab!U390</f>
        <v>6.4891426767060478</v>
      </c>
      <c r="H82" s="153">
        <f>[1]MercLab!V390</f>
        <v>0</v>
      </c>
      <c r="I82" s="153">
        <f>[1]MercLab!W390</f>
        <v>0</v>
      </c>
      <c r="J82" s="313"/>
    </row>
    <row r="83" spans="1:10">
      <c r="A83" s="243" t="s">
        <v>64</v>
      </c>
      <c r="B83" s="237">
        <f>[1]MercLab!Q391</f>
        <v>4.5824627237588453</v>
      </c>
      <c r="C83" s="316">
        <f t="shared" si="9"/>
        <v>1.7128398691769486</v>
      </c>
      <c r="D83" s="237">
        <f>[1]MercLab!R391</f>
        <v>0</v>
      </c>
      <c r="E83" s="237">
        <f>[1]MercLab!S391</f>
        <v>5.1385196075308457</v>
      </c>
      <c r="F83" s="237">
        <f>[1]MercLab!T391</f>
        <v>0</v>
      </c>
      <c r="G83" s="237">
        <f>[1]MercLab!U391</f>
        <v>4.4454700530913165</v>
      </c>
      <c r="H83" s="237">
        <f>[1]MercLab!V391</f>
        <v>0</v>
      </c>
      <c r="I83" s="237">
        <f>[1]MercLab!W391</f>
        <v>0</v>
      </c>
    </row>
    <row r="84" spans="1:10">
      <c r="A84" s="243" t="s">
        <v>65</v>
      </c>
      <c r="B84" s="237">
        <f>[1]MercLab!Q392</f>
        <v>8.0242561589507932</v>
      </c>
      <c r="C84" s="316">
        <f t="shared" si="9"/>
        <v>2.2788470119365218</v>
      </c>
      <c r="D84" s="237">
        <f>[1]MercLab!R392</f>
        <v>0</v>
      </c>
      <c r="E84" s="237">
        <f>[1]MercLab!S392</f>
        <v>6.8365410358095655</v>
      </c>
      <c r="F84" s="237">
        <f>[1]MercLab!T392</f>
        <v>0</v>
      </c>
      <c r="G84" s="237">
        <f>[1]MercLab!U392</f>
        <v>12</v>
      </c>
      <c r="H84" s="237">
        <f>[1]MercLab!V392</f>
        <v>0</v>
      </c>
      <c r="I84" s="237">
        <f>[1]MercLab!W392</f>
        <v>0</v>
      </c>
    </row>
    <row r="85" spans="1:10">
      <c r="A85" s="243" t="s">
        <v>77</v>
      </c>
      <c r="B85" s="237">
        <f>[1]MercLab!Q393</f>
        <v>7.4811783096967455</v>
      </c>
      <c r="C85" s="316">
        <f t="shared" si="9"/>
        <v>6.9355750587505058</v>
      </c>
      <c r="D85" s="237">
        <f>[1]MercLab!R393</f>
        <v>13</v>
      </c>
      <c r="E85" s="237">
        <f>[1]MercLab!S393</f>
        <v>7.8067251762515175</v>
      </c>
      <c r="F85" s="237">
        <f>[1]MercLab!T393</f>
        <v>0</v>
      </c>
      <c r="G85" s="237">
        <f>[1]MercLab!U393</f>
        <v>7.0183820478772407</v>
      </c>
      <c r="H85" s="237">
        <f>[1]MercLab!V393</f>
        <v>0</v>
      </c>
      <c r="I85" s="237">
        <f>[1]MercLab!W393</f>
        <v>0</v>
      </c>
    </row>
    <row r="86" spans="1:10">
      <c r="A86" s="243" t="s">
        <v>66</v>
      </c>
      <c r="B86" s="237">
        <f>[1]MercLab!Q394</f>
        <v>5.6516367402210781</v>
      </c>
      <c r="C86" s="316">
        <f t="shared" si="9"/>
        <v>2.3210390405692718</v>
      </c>
      <c r="D86" s="237">
        <f>[1]MercLab!R394</f>
        <v>0</v>
      </c>
      <c r="E86" s="237">
        <f>[1]MercLab!S394</f>
        <v>6.9631171217078149</v>
      </c>
      <c r="F86" s="237">
        <f>[1]MercLab!T394</f>
        <v>0</v>
      </c>
      <c r="G86" s="237">
        <f>[1]MercLab!U394</f>
        <v>5.3649694570178079</v>
      </c>
      <c r="H86" s="237">
        <f>[1]MercLab!V394</f>
        <v>0</v>
      </c>
      <c r="I86" s="237">
        <f>[1]MercLab!W394</f>
        <v>0</v>
      </c>
    </row>
    <row r="87" spans="1:10">
      <c r="A87" s="243" t="s">
        <v>67</v>
      </c>
      <c r="B87" s="237">
        <f>[1]MercLab!Q395</f>
        <v>7.1959829818159848</v>
      </c>
      <c r="C87" s="316">
        <f t="shared" si="9"/>
        <v>3.6305850975326011</v>
      </c>
      <c r="D87" s="237">
        <f>[1]MercLab!R395</f>
        <v>3.0014184948048226</v>
      </c>
      <c r="E87" s="237">
        <f>[1]MercLab!S395</f>
        <v>7.8903367977929806</v>
      </c>
      <c r="F87" s="237">
        <f>[1]MercLab!T395</f>
        <v>0</v>
      </c>
      <c r="G87" s="237">
        <f>[1]MercLab!U395</f>
        <v>7.4465686382902847</v>
      </c>
      <c r="H87" s="237">
        <f>[1]MercLab!V395</f>
        <v>0</v>
      </c>
      <c r="I87" s="237">
        <f>[1]MercLab!W395</f>
        <v>0</v>
      </c>
    </row>
    <row r="88" spans="1:10">
      <c r="A88" s="243" t="s">
        <v>76</v>
      </c>
      <c r="B88" s="237">
        <f>[1]MercLab!Q396</f>
        <v>6.4590672843566157</v>
      </c>
      <c r="C88" s="316">
        <f t="shared" si="9"/>
        <v>6.6234498316263855</v>
      </c>
      <c r="D88" s="237">
        <f>[1]MercLab!R396</f>
        <v>7.1134696919258946</v>
      </c>
      <c r="E88" s="237">
        <f>[1]MercLab!S396</f>
        <v>6.4450392858326238</v>
      </c>
      <c r="F88" s="237">
        <f>[1]MercLab!T396</f>
        <v>6.311840517120638</v>
      </c>
      <c r="G88" s="237">
        <f>[1]MercLab!U396</f>
        <v>6.4859229507665876</v>
      </c>
      <c r="H88" s="237">
        <f>[1]MercLab!V396</f>
        <v>0</v>
      </c>
      <c r="I88" s="237">
        <f>[1]MercLab!W396</f>
        <v>0</v>
      </c>
    </row>
    <row r="89" spans="1:10">
      <c r="A89" s="243" t="s">
        <v>60</v>
      </c>
      <c r="B89" s="237">
        <f>[1]MercLab!Q397</f>
        <v>10.64087132829196</v>
      </c>
      <c r="C89" s="316">
        <f t="shared" si="9"/>
        <v>2.711382086471906</v>
      </c>
      <c r="D89" s="237">
        <f>[1]MercLab!R397</f>
        <v>0</v>
      </c>
      <c r="E89" s="237">
        <f>[1]MercLab!S397</f>
        <v>8.1341462594157186</v>
      </c>
      <c r="F89" s="237">
        <f>[1]MercLab!T397</f>
        <v>0</v>
      </c>
      <c r="G89" s="237">
        <f>[1]MercLab!U397</f>
        <v>13.660215186197409</v>
      </c>
      <c r="H89" s="237">
        <f>[1]MercLab!V397</f>
        <v>0</v>
      </c>
      <c r="I89" s="237">
        <f>[1]MercLab!W397</f>
        <v>0</v>
      </c>
    </row>
    <row r="90" spans="1:10">
      <c r="A90" s="287"/>
      <c r="B90" s="298"/>
      <c r="C90" s="298"/>
      <c r="D90" s="298"/>
      <c r="E90" s="298"/>
      <c r="F90" s="298"/>
      <c r="G90" s="298"/>
      <c r="H90" s="298"/>
      <c r="I90" s="298"/>
    </row>
    <row r="91" spans="1:10">
      <c r="A91" s="245" t="str">
        <f>'C05'!A42</f>
        <v>Fuente: Instituto Nacional de Estadística (INE). XLIII Encuesta Permanente de Hogares de Propósitos Múltiples, mayo 2012.</v>
      </c>
      <c r="B91" s="244"/>
      <c r="C91" s="244"/>
      <c r="D91" s="244"/>
      <c r="E91" s="244"/>
      <c r="F91" s="244"/>
      <c r="G91" s="244"/>
      <c r="H91" s="244"/>
      <c r="I91" s="244"/>
    </row>
    <row r="92" spans="1:10">
      <c r="A92" s="245" t="str">
        <f>'C05'!A43</f>
        <v>(Promedio de salarios mínimos por rama)</v>
      </c>
      <c r="B92" s="244"/>
      <c r="C92" s="244"/>
      <c r="D92" s="244"/>
      <c r="E92" s="244"/>
      <c r="F92" s="244"/>
      <c r="G92" s="244"/>
      <c r="H92" s="244"/>
      <c r="I92" s="244"/>
    </row>
    <row r="93" spans="1:10">
      <c r="A93" s="245"/>
      <c r="B93" s="244"/>
      <c r="C93" s="244"/>
      <c r="D93" s="244"/>
      <c r="E93" s="244"/>
      <c r="F93" s="244"/>
      <c r="G93" s="244"/>
      <c r="H93" s="244"/>
      <c r="I93" s="244"/>
    </row>
    <row r="94" spans="1:10">
      <c r="A94" s="244"/>
      <c r="B94" s="244"/>
      <c r="C94" s="244"/>
      <c r="D94" s="244"/>
      <c r="E94" s="244"/>
      <c r="F94" s="244"/>
      <c r="G94" s="244"/>
      <c r="H94" s="244"/>
      <c r="I94" s="244"/>
    </row>
    <row r="95" spans="1:10">
      <c r="A95" s="244"/>
      <c r="B95" s="244"/>
      <c r="C95" s="244"/>
      <c r="D95" s="244"/>
      <c r="E95" s="244"/>
      <c r="F95" s="244"/>
      <c r="G95" s="244"/>
      <c r="H95" s="244"/>
      <c r="I95" s="244"/>
    </row>
    <row r="96" spans="1:10">
      <c r="A96" s="244"/>
      <c r="B96" s="244"/>
      <c r="C96" s="244"/>
      <c r="D96" s="244"/>
      <c r="E96" s="244"/>
      <c r="F96" s="244"/>
      <c r="G96" s="244"/>
      <c r="H96" s="244"/>
      <c r="I96" s="244"/>
    </row>
    <row r="97" spans="1:9">
      <c r="A97" s="244"/>
      <c r="B97" s="244"/>
      <c r="C97" s="244"/>
      <c r="D97" s="244"/>
      <c r="E97" s="244"/>
      <c r="F97" s="244"/>
      <c r="G97" s="244"/>
      <c r="H97" s="244"/>
      <c r="I97" s="244"/>
    </row>
    <row r="98" spans="1:9">
      <c r="A98" s="244"/>
      <c r="B98" s="244"/>
      <c r="C98" s="244"/>
      <c r="D98" s="244"/>
      <c r="E98" s="244"/>
      <c r="F98" s="244"/>
      <c r="G98" s="244"/>
      <c r="H98" s="244"/>
      <c r="I98" s="244"/>
    </row>
    <row r="99" spans="1:9">
      <c r="A99" s="244"/>
      <c r="B99" s="244"/>
      <c r="C99" s="244"/>
      <c r="D99" s="244"/>
      <c r="E99" s="244"/>
      <c r="F99" s="244"/>
      <c r="G99" s="244"/>
      <c r="H99" s="244"/>
      <c r="I99" s="244"/>
    </row>
    <row r="100" spans="1:9">
      <c r="A100" s="244"/>
      <c r="B100" s="244"/>
      <c r="C100" s="244"/>
      <c r="D100" s="244"/>
      <c r="E100" s="244"/>
      <c r="F100" s="244"/>
      <c r="G100" s="244"/>
      <c r="H100" s="244"/>
      <c r="I100" s="244"/>
    </row>
    <row r="101" spans="1:9">
      <c r="A101" s="244"/>
      <c r="B101" s="244"/>
      <c r="C101" s="244"/>
      <c r="D101" s="244"/>
      <c r="E101" s="244"/>
      <c r="F101" s="244"/>
      <c r="G101" s="244"/>
      <c r="H101" s="244"/>
      <c r="I101" s="244"/>
    </row>
    <row r="102" spans="1:9">
      <c r="A102" s="244"/>
      <c r="B102" s="244"/>
      <c r="C102" s="244"/>
      <c r="D102" s="244"/>
      <c r="E102" s="244"/>
      <c r="F102" s="244"/>
      <c r="G102" s="244"/>
      <c r="H102" s="244"/>
      <c r="I102" s="244"/>
    </row>
    <row r="103" spans="1:9">
      <c r="A103" s="244"/>
      <c r="B103" s="244"/>
      <c r="C103" s="244"/>
      <c r="D103" s="244"/>
      <c r="E103" s="244"/>
      <c r="F103" s="244"/>
      <c r="G103" s="244"/>
      <c r="H103" s="244"/>
      <c r="I103" s="244"/>
    </row>
    <row r="104" spans="1:9">
      <c r="A104" s="244"/>
      <c r="B104" s="244"/>
      <c r="C104" s="244"/>
      <c r="D104" s="244"/>
      <c r="E104" s="244"/>
      <c r="F104" s="244"/>
      <c r="G104" s="244"/>
      <c r="H104" s="244"/>
      <c r="I104" s="244"/>
    </row>
    <row r="105" spans="1:9">
      <c r="A105" s="244"/>
      <c r="B105" s="244"/>
      <c r="C105" s="244"/>
      <c r="D105" s="244"/>
      <c r="E105" s="244"/>
      <c r="F105" s="244"/>
      <c r="G105" s="244"/>
      <c r="H105" s="244"/>
      <c r="I105" s="244"/>
    </row>
    <row r="106" spans="1:9">
      <c r="A106" s="244"/>
      <c r="B106" s="244"/>
      <c r="C106" s="244"/>
      <c r="D106" s="244"/>
      <c r="E106" s="244"/>
      <c r="F106" s="244"/>
      <c r="G106" s="244"/>
      <c r="H106" s="244"/>
      <c r="I106" s="244"/>
    </row>
    <row r="107" spans="1:9">
      <c r="A107" s="244"/>
      <c r="B107" s="244"/>
      <c r="C107" s="244"/>
      <c r="D107" s="244"/>
      <c r="E107" s="244"/>
      <c r="F107" s="244"/>
      <c r="G107" s="244"/>
      <c r="H107" s="244"/>
      <c r="I107" s="244"/>
    </row>
    <row r="108" spans="1:9">
      <c r="A108" s="244"/>
      <c r="B108" s="244"/>
      <c r="C108" s="244"/>
      <c r="D108" s="244"/>
      <c r="E108" s="244"/>
      <c r="F108" s="244"/>
      <c r="G108" s="244"/>
      <c r="H108" s="244"/>
      <c r="I108" s="244"/>
    </row>
    <row r="109" spans="1:9">
      <c r="A109" s="244"/>
      <c r="B109" s="244"/>
      <c r="C109" s="244"/>
      <c r="D109" s="244"/>
      <c r="E109" s="244"/>
      <c r="F109" s="244"/>
      <c r="G109" s="244"/>
      <c r="H109" s="244"/>
      <c r="I109" s="244"/>
    </row>
    <row r="110" spans="1:9">
      <c r="A110" s="244"/>
      <c r="B110" s="244"/>
      <c r="C110" s="244"/>
      <c r="D110" s="244"/>
      <c r="E110" s="244"/>
      <c r="F110" s="244"/>
      <c r="G110" s="244"/>
      <c r="H110" s="244"/>
      <c r="I110" s="244"/>
    </row>
    <row r="111" spans="1:9">
      <c r="A111" s="244"/>
      <c r="B111" s="244"/>
      <c r="C111" s="244"/>
      <c r="D111" s="244"/>
      <c r="E111" s="244"/>
      <c r="F111" s="244"/>
      <c r="G111" s="244"/>
      <c r="H111" s="244"/>
      <c r="I111" s="244"/>
    </row>
    <row r="112" spans="1:9">
      <c r="A112" s="244"/>
      <c r="B112" s="244"/>
      <c r="C112" s="244"/>
      <c r="D112" s="244"/>
      <c r="E112" s="244"/>
      <c r="F112" s="244"/>
      <c r="G112" s="244"/>
      <c r="H112" s="244"/>
      <c r="I112" s="244"/>
    </row>
    <row r="113" spans="1:9">
      <c r="A113" s="244"/>
      <c r="B113" s="244"/>
      <c r="C113" s="244"/>
      <c r="D113" s="244"/>
      <c r="E113" s="244"/>
      <c r="F113" s="244"/>
      <c r="G113" s="244"/>
      <c r="H113" s="244"/>
      <c r="I113" s="244"/>
    </row>
    <row r="114" spans="1:9">
      <c r="A114" s="244"/>
      <c r="B114" s="244"/>
      <c r="C114" s="244"/>
      <c r="D114" s="244"/>
      <c r="E114" s="244"/>
      <c r="F114" s="244"/>
      <c r="G114" s="244"/>
      <c r="H114" s="244"/>
      <c r="I114" s="244"/>
    </row>
    <row r="115" spans="1:9">
      <c r="A115" s="244"/>
      <c r="B115" s="244"/>
      <c r="C115" s="244"/>
      <c r="D115" s="244"/>
      <c r="E115" s="244"/>
      <c r="F115" s="244"/>
      <c r="G115" s="244"/>
      <c r="H115" s="244"/>
      <c r="I115" s="244"/>
    </row>
    <row r="116" spans="1:9">
      <c r="A116" s="244"/>
      <c r="B116" s="244"/>
      <c r="C116" s="244"/>
      <c r="D116" s="244"/>
      <c r="E116" s="244"/>
      <c r="F116" s="244"/>
      <c r="G116" s="244"/>
      <c r="H116" s="244"/>
      <c r="I116" s="244"/>
    </row>
    <row r="117" spans="1:9">
      <c r="A117" s="244"/>
      <c r="B117" s="244"/>
      <c r="C117" s="244"/>
      <c r="D117" s="244"/>
      <c r="E117" s="244"/>
      <c r="F117" s="244"/>
      <c r="G117" s="244"/>
      <c r="H117" s="244"/>
      <c r="I117" s="244"/>
    </row>
    <row r="118" spans="1:9">
      <c r="A118" s="244"/>
      <c r="B118" s="244"/>
      <c r="C118" s="244"/>
      <c r="D118" s="244"/>
      <c r="E118" s="244"/>
      <c r="F118" s="244"/>
      <c r="G118" s="244"/>
      <c r="H118" s="244"/>
      <c r="I118" s="244"/>
    </row>
    <row r="119" spans="1:9">
      <c r="A119" s="244"/>
      <c r="B119" s="244"/>
      <c r="C119" s="244"/>
      <c r="D119" s="244"/>
      <c r="E119" s="244"/>
      <c r="F119" s="244"/>
      <c r="G119" s="244"/>
      <c r="H119" s="244"/>
      <c r="I119" s="244"/>
    </row>
    <row r="120" spans="1:9">
      <c r="A120" s="244"/>
      <c r="B120" s="244"/>
      <c r="C120" s="244"/>
      <c r="D120" s="244"/>
      <c r="E120" s="244"/>
      <c r="F120" s="244"/>
      <c r="G120" s="244"/>
      <c r="H120" s="244"/>
      <c r="I120" s="244"/>
    </row>
    <row r="121" spans="1:9">
      <c r="A121" s="244"/>
      <c r="B121" s="244"/>
      <c r="C121" s="244"/>
      <c r="D121" s="244"/>
      <c r="E121" s="244"/>
      <c r="F121" s="244"/>
      <c r="G121" s="244"/>
      <c r="H121" s="244"/>
      <c r="I121" s="244"/>
    </row>
    <row r="122" spans="1:9">
      <c r="A122" s="244"/>
      <c r="B122" s="244"/>
      <c r="C122" s="244"/>
      <c r="D122" s="244"/>
      <c r="E122" s="244"/>
      <c r="F122" s="244"/>
      <c r="G122" s="244"/>
      <c r="H122" s="244"/>
      <c r="I122" s="244"/>
    </row>
  </sheetData>
  <mergeCells count="18">
    <mergeCell ref="A2:I2"/>
    <mergeCell ref="A3:I3"/>
    <mergeCell ref="A5:A6"/>
    <mergeCell ref="B5:B6"/>
    <mergeCell ref="C5:F5"/>
    <mergeCell ref="G5:G6"/>
    <mergeCell ref="H5:H6"/>
    <mergeCell ref="I5:I6"/>
    <mergeCell ref="A4:I4"/>
    <mergeCell ref="A59:I59"/>
    <mergeCell ref="A57:I57"/>
    <mergeCell ref="A58:I58"/>
    <mergeCell ref="I61:I62"/>
    <mergeCell ref="A61:A62"/>
    <mergeCell ref="B61:B62"/>
    <mergeCell ref="C61:F61"/>
    <mergeCell ref="G61:G62"/>
    <mergeCell ref="H61:H62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ignoredErrors>
    <ignoredError sqref="C11 C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Portada</vt:lpstr>
      <vt:lpstr>C01</vt:lpstr>
      <vt:lpstr>C02</vt:lpstr>
      <vt:lpstr>C03</vt:lpstr>
      <vt:lpstr>C04</vt:lpstr>
      <vt:lpstr>C05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wbanegas</cp:lastModifiedBy>
  <cp:lastPrinted>2011-01-20T16:50:59Z</cp:lastPrinted>
  <dcterms:created xsi:type="dcterms:W3CDTF">2001-09-12T22:45:56Z</dcterms:created>
  <dcterms:modified xsi:type="dcterms:W3CDTF">2012-08-21T21:07:10Z</dcterms:modified>
</cp:coreProperties>
</file>