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 defaultThemeVersion="124226"/>
  <bookViews>
    <workbookView xWindow="1350" yWindow="870" windowWidth="14775" windowHeight="8775" tabRatio="592"/>
  </bookViews>
  <sheets>
    <sheet name="Portada" sheetId="9" r:id="rId1"/>
    <sheet name="C01" sheetId="21" r:id="rId2"/>
    <sheet name="C02" sheetId="24" r:id="rId3"/>
    <sheet name="C03" sheetId="15" r:id="rId4"/>
    <sheet name="C04" sheetId="16" r:id="rId5"/>
    <sheet name="C05" sheetId="25" r:id="rId6"/>
    <sheet name="C06" sheetId="26" r:id="rId7"/>
    <sheet name="C07" sheetId="27" r:id="rId8"/>
    <sheet name="C08" sheetId="28" r:id="rId9"/>
  </sheets>
  <externalReferences>
    <externalReference r:id="rId10"/>
    <externalReference r:id="rId11"/>
    <externalReference r:id="rId12"/>
    <externalReference r:id="rId13"/>
  </externalReferences>
  <calcPr calcId="124519" iterate="1" iterateCount="1000"/>
</workbook>
</file>

<file path=xl/calcChain.xml><?xml version="1.0" encoding="utf-8"?>
<calcChain xmlns="http://schemas.openxmlformats.org/spreadsheetml/2006/main">
  <c r="A42" i="21"/>
  <c r="A89" i="16" s="1"/>
  <c r="A52" i="15" l="1"/>
  <c r="A91" s="1"/>
  <c r="A42" i="25"/>
  <c r="A52" i="24"/>
  <c r="A51" i="16"/>
  <c r="P11" i="25"/>
  <c r="R11"/>
  <c r="M11"/>
  <c r="J11"/>
  <c r="G11"/>
  <c r="D11"/>
  <c r="R11" i="21"/>
  <c r="P11"/>
  <c r="M11"/>
  <c r="J11"/>
  <c r="G11"/>
  <c r="D11"/>
  <c r="A93" i="27" l="1"/>
  <c r="A53"/>
  <c r="A52" i="28"/>
  <c r="A91"/>
  <c r="A53" i="26"/>
  <c r="G87" i="16"/>
  <c r="F87"/>
  <c r="E87"/>
  <c r="D87"/>
  <c r="C87"/>
  <c r="B87"/>
  <c r="G86"/>
  <c r="F86"/>
  <c r="E86"/>
  <c r="D86"/>
  <c r="C86"/>
  <c r="B86"/>
  <c r="G85"/>
  <c r="F85"/>
  <c r="E85"/>
  <c r="D85"/>
  <c r="C85"/>
  <c r="B85"/>
  <c r="G84"/>
  <c r="F84"/>
  <c r="E84"/>
  <c r="D84"/>
  <c r="C84"/>
  <c r="B84"/>
  <c r="G83"/>
  <c r="F83"/>
  <c r="E83"/>
  <c r="D83"/>
  <c r="C83"/>
  <c r="B83"/>
  <c r="G82"/>
  <c r="F82"/>
  <c r="E82"/>
  <c r="D82"/>
  <c r="C82"/>
  <c r="B82"/>
  <c r="G81"/>
  <c r="F81"/>
  <c r="E81"/>
  <c r="D81"/>
  <c r="C81"/>
  <c r="B81"/>
  <c r="G80"/>
  <c r="F80"/>
  <c r="E80"/>
  <c r="D80"/>
  <c r="C80"/>
  <c r="B80"/>
  <c r="G79"/>
  <c r="F79"/>
  <c r="E79"/>
  <c r="D79"/>
  <c r="C79"/>
  <c r="B79"/>
  <c r="G78"/>
  <c r="F78"/>
  <c r="E78"/>
  <c r="D78"/>
  <c r="C78"/>
  <c r="B78"/>
  <c r="G77"/>
  <c r="F77"/>
  <c r="E77"/>
  <c r="D77"/>
  <c r="C77"/>
  <c r="B77"/>
  <c r="G74"/>
  <c r="F74"/>
  <c r="E74"/>
  <c r="D74"/>
  <c r="C74"/>
  <c r="B74"/>
  <c r="G73"/>
  <c r="F73"/>
  <c r="E73"/>
  <c r="D73"/>
  <c r="C73"/>
  <c r="B73"/>
  <c r="G72"/>
  <c r="F72"/>
  <c r="E72"/>
  <c r="D72"/>
  <c r="C72"/>
  <c r="B72"/>
  <c r="G71"/>
  <c r="F71"/>
  <c r="E71"/>
  <c r="D71"/>
  <c r="C71"/>
  <c r="B71"/>
  <c r="G70"/>
  <c r="F70"/>
  <c r="E70"/>
  <c r="D70"/>
  <c r="C70"/>
  <c r="B70"/>
  <c r="G69"/>
  <c r="F69"/>
  <c r="E69"/>
  <c r="D69"/>
  <c r="C69"/>
  <c r="B69"/>
  <c r="G68"/>
  <c r="F68"/>
  <c r="E68"/>
  <c r="D68"/>
  <c r="C68"/>
  <c r="B68"/>
  <c r="G67"/>
  <c r="F67"/>
  <c r="E67"/>
  <c r="D67"/>
  <c r="C67"/>
  <c r="B67"/>
  <c r="G66"/>
  <c r="F66"/>
  <c r="E66"/>
  <c r="D66"/>
  <c r="C66"/>
  <c r="B66"/>
  <c r="G65"/>
  <c r="F65"/>
  <c r="E65"/>
  <c r="D65"/>
  <c r="C65"/>
  <c r="B65"/>
  <c r="G49"/>
  <c r="F49"/>
  <c r="E49"/>
  <c r="D49"/>
  <c r="C49"/>
  <c r="B49"/>
  <c r="G48"/>
  <c r="F48"/>
  <c r="E48"/>
  <c r="D48"/>
  <c r="C48"/>
  <c r="B48"/>
  <c r="G47"/>
  <c r="F47"/>
  <c r="E47"/>
  <c r="D47"/>
  <c r="C47"/>
  <c r="B47"/>
  <c r="G46"/>
  <c r="F46"/>
  <c r="E46"/>
  <c r="D46"/>
  <c r="C46"/>
  <c r="B46"/>
  <c r="G43"/>
  <c r="F43"/>
  <c r="E43"/>
  <c r="D43"/>
  <c r="C43"/>
  <c r="B43"/>
  <c r="G42"/>
  <c r="F42"/>
  <c r="E42"/>
  <c r="D42"/>
  <c r="C42"/>
  <c r="B42"/>
  <c r="G41"/>
  <c r="F41"/>
  <c r="E41"/>
  <c r="D41"/>
  <c r="C41"/>
  <c r="B41"/>
  <c r="G40"/>
  <c r="F40"/>
  <c r="E40"/>
  <c r="D40"/>
  <c r="C40"/>
  <c r="B40"/>
  <c r="G39"/>
  <c r="F39"/>
  <c r="E39"/>
  <c r="D39"/>
  <c r="C39"/>
  <c r="B39"/>
  <c r="G38"/>
  <c r="F38"/>
  <c r="E38"/>
  <c r="D38"/>
  <c r="C38"/>
  <c r="B38"/>
  <c r="G37"/>
  <c r="F37"/>
  <c r="E37"/>
  <c r="D37"/>
  <c r="C37"/>
  <c r="B37"/>
  <c r="G36"/>
  <c r="F36"/>
  <c r="E36"/>
  <c r="D36"/>
  <c r="C36"/>
  <c r="B36"/>
  <c r="G33"/>
  <c r="F33"/>
  <c r="E33"/>
  <c r="D33"/>
  <c r="C33"/>
  <c r="B33"/>
  <c r="G32"/>
  <c r="F32"/>
  <c r="E32"/>
  <c r="D32"/>
  <c r="C32"/>
  <c r="B32"/>
  <c r="G31"/>
  <c r="F31"/>
  <c r="E31"/>
  <c r="D31"/>
  <c r="C31"/>
  <c r="B31"/>
  <c r="G30"/>
  <c r="F30"/>
  <c r="E30"/>
  <c r="D30"/>
  <c r="C30"/>
  <c r="B30"/>
  <c r="G29"/>
  <c r="F29"/>
  <c r="E29"/>
  <c r="D29"/>
  <c r="C29"/>
  <c r="B29"/>
  <c r="G28"/>
  <c r="F28"/>
  <c r="E28"/>
  <c r="D28"/>
  <c r="C28"/>
  <c r="B28"/>
  <c r="G27"/>
  <c r="F27"/>
  <c r="E27"/>
  <c r="D27"/>
  <c r="C27"/>
  <c r="B27"/>
  <c r="G26"/>
  <c r="F26"/>
  <c r="E26"/>
  <c r="D26"/>
  <c r="C26"/>
  <c r="B26"/>
  <c r="G25"/>
  <c r="F25"/>
  <c r="E25"/>
  <c r="D25"/>
  <c r="C25"/>
  <c r="B25"/>
  <c r="G22"/>
  <c r="F22"/>
  <c r="E22"/>
  <c r="D22"/>
  <c r="C22"/>
  <c r="B22"/>
  <c r="G21"/>
  <c r="F21"/>
  <c r="E21"/>
  <c r="D21"/>
  <c r="C21"/>
  <c r="B21"/>
  <c r="G20"/>
  <c r="F20"/>
  <c r="E20"/>
  <c r="D20"/>
  <c r="C20"/>
  <c r="B20"/>
  <c r="G19"/>
  <c r="F19"/>
  <c r="E19"/>
  <c r="D19"/>
  <c r="C19"/>
  <c r="B19"/>
  <c r="G18"/>
  <c r="F18"/>
  <c r="E18"/>
  <c r="D18"/>
  <c r="C18"/>
  <c r="B18"/>
  <c r="G15"/>
  <c r="F15"/>
  <c r="E15"/>
  <c r="D15"/>
  <c r="C15"/>
  <c r="B15"/>
  <c r="G14"/>
  <c r="F14"/>
  <c r="E14"/>
  <c r="D14"/>
  <c r="C14"/>
  <c r="B14"/>
  <c r="G13"/>
  <c r="F13"/>
  <c r="E13"/>
  <c r="D13"/>
  <c r="C13"/>
  <c r="B13"/>
  <c r="G12"/>
  <c r="F12"/>
  <c r="E12"/>
  <c r="D12"/>
  <c r="C12"/>
  <c r="B12"/>
  <c r="G11"/>
  <c r="F11"/>
  <c r="E11"/>
  <c r="D11"/>
  <c r="C11"/>
  <c r="B11"/>
  <c r="G8"/>
  <c r="F8"/>
  <c r="E8"/>
  <c r="D8"/>
  <c r="C8"/>
  <c r="B8"/>
  <c r="G89" i="15"/>
  <c r="F89"/>
  <c r="E89"/>
  <c r="D89"/>
  <c r="C89"/>
  <c r="B89"/>
  <c r="G88"/>
  <c r="F88"/>
  <c r="E88"/>
  <c r="D88"/>
  <c r="C88"/>
  <c r="B88"/>
  <c r="G87"/>
  <c r="F87"/>
  <c r="E87"/>
  <c r="D87"/>
  <c r="C87"/>
  <c r="B87"/>
  <c r="G86"/>
  <c r="F86"/>
  <c r="E86"/>
  <c r="D86"/>
  <c r="C86"/>
  <c r="B86"/>
  <c r="G85"/>
  <c r="F85"/>
  <c r="E85"/>
  <c r="D85"/>
  <c r="C85"/>
  <c r="B85"/>
  <c r="G84"/>
  <c r="F84"/>
  <c r="E84"/>
  <c r="D84"/>
  <c r="C84"/>
  <c r="B84"/>
  <c r="G83"/>
  <c r="F83"/>
  <c r="E83"/>
  <c r="D83"/>
  <c r="C83"/>
  <c r="B83"/>
  <c r="G82"/>
  <c r="F82"/>
  <c r="E82"/>
  <c r="D82"/>
  <c r="C82"/>
  <c r="B82"/>
  <c r="G81"/>
  <c r="F81"/>
  <c r="E81"/>
  <c r="D81"/>
  <c r="C81"/>
  <c r="B81"/>
  <c r="G80"/>
  <c r="F80"/>
  <c r="E80"/>
  <c r="D80"/>
  <c r="C80"/>
  <c r="B80"/>
  <c r="G79"/>
  <c r="F79"/>
  <c r="E79"/>
  <c r="D79"/>
  <c r="C79"/>
  <c r="B79"/>
  <c r="G76"/>
  <c r="F76"/>
  <c r="E76"/>
  <c r="D76"/>
  <c r="C76"/>
  <c r="B76"/>
  <c r="G75"/>
  <c r="F75"/>
  <c r="E75"/>
  <c r="D75"/>
  <c r="C75"/>
  <c r="B75"/>
  <c r="G74"/>
  <c r="F74"/>
  <c r="E74"/>
  <c r="D74"/>
  <c r="C74"/>
  <c r="B74"/>
  <c r="G73"/>
  <c r="F73"/>
  <c r="E73"/>
  <c r="D73"/>
  <c r="C73"/>
  <c r="B73"/>
  <c r="G72"/>
  <c r="F72"/>
  <c r="E72"/>
  <c r="D72"/>
  <c r="C72"/>
  <c r="B72"/>
  <c r="G71"/>
  <c r="F71"/>
  <c r="E71"/>
  <c r="D71"/>
  <c r="C71"/>
  <c r="B71"/>
  <c r="G70"/>
  <c r="F70"/>
  <c r="E70"/>
  <c r="D70"/>
  <c r="C70"/>
  <c r="B70"/>
  <c r="G69"/>
  <c r="F69"/>
  <c r="E69"/>
  <c r="D69"/>
  <c r="C69"/>
  <c r="B69"/>
  <c r="G68"/>
  <c r="F68"/>
  <c r="E68"/>
  <c r="D68"/>
  <c r="C68"/>
  <c r="B68"/>
  <c r="G67"/>
  <c r="F67"/>
  <c r="E67"/>
  <c r="D67"/>
  <c r="C67"/>
  <c r="B67"/>
  <c r="G50"/>
  <c r="F50"/>
  <c r="E50"/>
  <c r="D50"/>
  <c r="C50"/>
  <c r="B50"/>
  <c r="G49"/>
  <c r="F49"/>
  <c r="E49"/>
  <c r="D49"/>
  <c r="C49"/>
  <c r="B49"/>
  <c r="G48"/>
  <c r="F48"/>
  <c r="E48"/>
  <c r="D48"/>
  <c r="C48"/>
  <c r="B48"/>
  <c r="G47"/>
  <c r="F47"/>
  <c r="E47"/>
  <c r="D47"/>
  <c r="C47"/>
  <c r="B47"/>
  <c r="G44"/>
  <c r="F44"/>
  <c r="E44"/>
  <c r="D44"/>
  <c r="C44"/>
  <c r="B44"/>
  <c r="G43"/>
  <c r="F43"/>
  <c r="E43"/>
  <c r="D43"/>
  <c r="C43"/>
  <c r="B43"/>
  <c r="G42"/>
  <c r="F42"/>
  <c r="E42"/>
  <c r="D42"/>
  <c r="C42"/>
  <c r="B42"/>
  <c r="G41"/>
  <c r="F41"/>
  <c r="E41"/>
  <c r="D41"/>
  <c r="C41"/>
  <c r="B41"/>
  <c r="G40"/>
  <c r="F40"/>
  <c r="E40"/>
  <c r="D40"/>
  <c r="C40"/>
  <c r="B40"/>
  <c r="G39"/>
  <c r="F39"/>
  <c r="E39"/>
  <c r="D39"/>
  <c r="C39"/>
  <c r="B39"/>
  <c r="G38"/>
  <c r="F38"/>
  <c r="E38"/>
  <c r="D38"/>
  <c r="C38"/>
  <c r="B38"/>
  <c r="G37"/>
  <c r="F37"/>
  <c r="E37"/>
  <c r="D37"/>
  <c r="C37"/>
  <c r="B37"/>
  <c r="G34"/>
  <c r="F34"/>
  <c r="E34"/>
  <c r="D34"/>
  <c r="C34"/>
  <c r="B34"/>
  <c r="G33"/>
  <c r="F33"/>
  <c r="E33"/>
  <c r="D33"/>
  <c r="C33"/>
  <c r="B33"/>
  <c r="G32"/>
  <c r="F32"/>
  <c r="E32"/>
  <c r="D32"/>
  <c r="C32"/>
  <c r="B32"/>
  <c r="G31"/>
  <c r="F31"/>
  <c r="E31"/>
  <c r="D31"/>
  <c r="C31"/>
  <c r="B31"/>
  <c r="G30"/>
  <c r="F30"/>
  <c r="E30"/>
  <c r="D30"/>
  <c r="C30"/>
  <c r="B30"/>
  <c r="G29"/>
  <c r="F29"/>
  <c r="E29"/>
  <c r="D29"/>
  <c r="C29"/>
  <c r="B29"/>
  <c r="G28"/>
  <c r="F28"/>
  <c r="E28"/>
  <c r="D28"/>
  <c r="C28"/>
  <c r="B28"/>
  <c r="G27"/>
  <c r="F27"/>
  <c r="E27"/>
  <c r="D27"/>
  <c r="C27"/>
  <c r="B27"/>
  <c r="G26"/>
  <c r="F26"/>
  <c r="E26"/>
  <c r="D26"/>
  <c r="C26"/>
  <c r="B26"/>
  <c r="G23"/>
  <c r="F23"/>
  <c r="E23"/>
  <c r="D23"/>
  <c r="C23"/>
  <c r="B23"/>
  <c r="G22"/>
  <c r="F22"/>
  <c r="E22"/>
  <c r="D22"/>
  <c r="C22"/>
  <c r="B22"/>
  <c r="G21"/>
  <c r="F21"/>
  <c r="E21"/>
  <c r="D21"/>
  <c r="C21"/>
  <c r="B21"/>
  <c r="G20"/>
  <c r="F20"/>
  <c r="E20"/>
  <c r="D20"/>
  <c r="C20"/>
  <c r="B20"/>
  <c r="G19"/>
  <c r="F19"/>
  <c r="E19"/>
  <c r="D19"/>
  <c r="C19"/>
  <c r="B19"/>
  <c r="G16"/>
  <c r="F16"/>
  <c r="E16"/>
  <c r="D16"/>
  <c r="C16"/>
  <c r="B16"/>
  <c r="G15"/>
  <c r="F15"/>
  <c r="E15"/>
  <c r="D15"/>
  <c r="C15"/>
  <c r="B15"/>
  <c r="G14"/>
  <c r="F14"/>
  <c r="E14"/>
  <c r="D14"/>
  <c r="C14"/>
  <c r="B14"/>
  <c r="G13"/>
  <c r="F13"/>
  <c r="E13"/>
  <c r="D13"/>
  <c r="C13"/>
  <c r="B13"/>
  <c r="G12"/>
  <c r="F12"/>
  <c r="E12"/>
  <c r="D12"/>
  <c r="C12"/>
  <c r="B12"/>
  <c r="G9"/>
  <c r="F9"/>
  <c r="E9"/>
  <c r="D9"/>
  <c r="C9"/>
  <c r="B9"/>
  <c r="G89" i="28"/>
  <c r="F89"/>
  <c r="E89"/>
  <c r="D89"/>
  <c r="C89"/>
  <c r="B89"/>
  <c r="G88"/>
  <c r="F88"/>
  <c r="E88"/>
  <c r="D88"/>
  <c r="C88"/>
  <c r="B88"/>
  <c r="G87"/>
  <c r="F87"/>
  <c r="E87"/>
  <c r="D87"/>
  <c r="C87"/>
  <c r="B87"/>
  <c r="G86"/>
  <c r="F86"/>
  <c r="E86"/>
  <c r="D86"/>
  <c r="C86"/>
  <c r="B86"/>
  <c r="G85"/>
  <c r="F85"/>
  <c r="E85"/>
  <c r="D85"/>
  <c r="C85"/>
  <c r="B85"/>
  <c r="G84"/>
  <c r="F84"/>
  <c r="E84"/>
  <c r="D84"/>
  <c r="C84"/>
  <c r="B84"/>
  <c r="G83"/>
  <c r="F83"/>
  <c r="E83"/>
  <c r="D83"/>
  <c r="C83"/>
  <c r="B83"/>
  <c r="G82"/>
  <c r="F82"/>
  <c r="E82"/>
  <c r="D82"/>
  <c r="C82"/>
  <c r="B82"/>
  <c r="G81"/>
  <c r="F81"/>
  <c r="E81"/>
  <c r="D81"/>
  <c r="C81"/>
  <c r="B81"/>
  <c r="G80"/>
  <c r="F80"/>
  <c r="E80"/>
  <c r="D80"/>
  <c r="C80"/>
  <c r="B80"/>
  <c r="G79"/>
  <c r="F79"/>
  <c r="E79"/>
  <c r="D79"/>
  <c r="C79"/>
  <c r="B79"/>
  <c r="G77"/>
  <c r="F77"/>
  <c r="E77"/>
  <c r="D77"/>
  <c r="C77"/>
  <c r="B77"/>
  <c r="G76"/>
  <c r="F76"/>
  <c r="E76"/>
  <c r="D76"/>
  <c r="C76"/>
  <c r="B76"/>
  <c r="G75"/>
  <c r="F75"/>
  <c r="E75"/>
  <c r="D75"/>
  <c r="C75"/>
  <c r="B75"/>
  <c r="G74"/>
  <c r="F74"/>
  <c r="E74"/>
  <c r="D74"/>
  <c r="C74"/>
  <c r="B74"/>
  <c r="G73"/>
  <c r="F73"/>
  <c r="E73"/>
  <c r="D73"/>
  <c r="C73"/>
  <c r="B73"/>
  <c r="G72"/>
  <c r="F72"/>
  <c r="E72"/>
  <c r="D72"/>
  <c r="C72"/>
  <c r="B72"/>
  <c r="G71"/>
  <c r="F71"/>
  <c r="E71"/>
  <c r="D71"/>
  <c r="C71"/>
  <c r="B71"/>
  <c r="G70"/>
  <c r="F70"/>
  <c r="E70"/>
  <c r="D70"/>
  <c r="C70"/>
  <c r="B70"/>
  <c r="G69"/>
  <c r="F69"/>
  <c r="E69"/>
  <c r="D69"/>
  <c r="C69"/>
  <c r="B69"/>
  <c r="G68"/>
  <c r="F68"/>
  <c r="E68"/>
  <c r="D68"/>
  <c r="C68"/>
  <c r="B68"/>
  <c r="G67"/>
  <c r="F67"/>
  <c r="E67"/>
  <c r="D67"/>
  <c r="C67"/>
  <c r="B67"/>
  <c r="G50"/>
  <c r="F50"/>
  <c r="E50"/>
  <c r="D50"/>
  <c r="C50"/>
  <c r="B50"/>
  <c r="G49"/>
  <c r="F49"/>
  <c r="E49"/>
  <c r="D49"/>
  <c r="C49"/>
  <c r="B49"/>
  <c r="G48"/>
  <c r="F48"/>
  <c r="E48"/>
  <c r="D48"/>
  <c r="C48"/>
  <c r="B48"/>
  <c r="G47"/>
  <c r="F47"/>
  <c r="E47"/>
  <c r="D47"/>
  <c r="C47"/>
  <c r="B47"/>
  <c r="G44"/>
  <c r="F44"/>
  <c r="E44"/>
  <c r="D44"/>
  <c r="C44"/>
  <c r="B44"/>
  <c r="G43"/>
  <c r="F43"/>
  <c r="E43"/>
  <c r="D43"/>
  <c r="C43"/>
  <c r="B43"/>
  <c r="G42"/>
  <c r="F42"/>
  <c r="E42"/>
  <c r="D42"/>
  <c r="C42"/>
  <c r="B42"/>
  <c r="G41"/>
  <c r="F41"/>
  <c r="E41"/>
  <c r="D41"/>
  <c r="C41"/>
  <c r="B41"/>
  <c r="G40"/>
  <c r="F40"/>
  <c r="E40"/>
  <c r="D40"/>
  <c r="C40"/>
  <c r="B40"/>
  <c r="G39"/>
  <c r="F39"/>
  <c r="E39"/>
  <c r="D39"/>
  <c r="C39"/>
  <c r="B39"/>
  <c r="G38"/>
  <c r="F38"/>
  <c r="E38"/>
  <c r="D38"/>
  <c r="C38"/>
  <c r="B38"/>
  <c r="G37"/>
  <c r="F37"/>
  <c r="E37"/>
  <c r="D37"/>
  <c r="C37"/>
  <c r="B37"/>
  <c r="G33"/>
  <c r="F33"/>
  <c r="E33"/>
  <c r="D33"/>
  <c r="C33"/>
  <c r="B33"/>
  <c r="G32"/>
  <c r="F32"/>
  <c r="E32"/>
  <c r="D32"/>
  <c r="C32"/>
  <c r="B32"/>
  <c r="G31"/>
  <c r="F31"/>
  <c r="E31"/>
  <c r="D31"/>
  <c r="C31"/>
  <c r="B31"/>
  <c r="G30"/>
  <c r="F30"/>
  <c r="E30"/>
  <c r="D30"/>
  <c r="C30"/>
  <c r="B30"/>
  <c r="G29"/>
  <c r="F29"/>
  <c r="E29"/>
  <c r="D29"/>
  <c r="C29"/>
  <c r="B29"/>
  <c r="G28"/>
  <c r="F28"/>
  <c r="E28"/>
  <c r="D28"/>
  <c r="C28"/>
  <c r="B28"/>
  <c r="G27"/>
  <c r="F27"/>
  <c r="E27"/>
  <c r="D27"/>
  <c r="C27"/>
  <c r="B27"/>
  <c r="G26"/>
  <c r="F26"/>
  <c r="E26"/>
  <c r="D26"/>
  <c r="C26"/>
  <c r="B26"/>
  <c r="G25"/>
  <c r="F25"/>
  <c r="E25"/>
  <c r="D25"/>
  <c r="C25"/>
  <c r="B25"/>
  <c r="G22"/>
  <c r="F22"/>
  <c r="E22"/>
  <c r="D22"/>
  <c r="C22"/>
  <c r="B22"/>
  <c r="G21"/>
  <c r="F21"/>
  <c r="E21"/>
  <c r="D21"/>
  <c r="C21"/>
  <c r="B21"/>
  <c r="G20"/>
  <c r="F20"/>
  <c r="E20"/>
  <c r="D20"/>
  <c r="C20"/>
  <c r="B20"/>
  <c r="G19"/>
  <c r="F19"/>
  <c r="E19"/>
  <c r="D19"/>
  <c r="C19"/>
  <c r="B19"/>
  <c r="G18"/>
  <c r="F18"/>
  <c r="E18"/>
  <c r="D18"/>
  <c r="C18"/>
  <c r="B18"/>
  <c r="G15"/>
  <c r="F15"/>
  <c r="E15"/>
  <c r="D15"/>
  <c r="C15"/>
  <c r="B15"/>
  <c r="G14"/>
  <c r="F14"/>
  <c r="E14"/>
  <c r="D14"/>
  <c r="C14"/>
  <c r="B14"/>
  <c r="G13"/>
  <c r="F13"/>
  <c r="E13"/>
  <c r="D13"/>
  <c r="C13"/>
  <c r="B13"/>
  <c r="G12"/>
  <c r="F12"/>
  <c r="E12"/>
  <c r="D12"/>
  <c r="C12"/>
  <c r="B12"/>
  <c r="G11"/>
  <c r="F11"/>
  <c r="E11"/>
  <c r="D11"/>
  <c r="C11"/>
  <c r="B11"/>
  <c r="G8"/>
  <c r="G64" s="1"/>
  <c r="F8"/>
  <c r="F64" s="1"/>
  <c r="E8"/>
  <c r="E64" s="1"/>
  <c r="C8"/>
  <c r="C64" s="1"/>
  <c r="D8"/>
  <c r="D64" s="1"/>
  <c r="B8"/>
  <c r="G91" i="27"/>
  <c r="F91"/>
  <c r="E91"/>
  <c r="D91"/>
  <c r="C91"/>
  <c r="B91"/>
  <c r="G90"/>
  <c r="F90"/>
  <c r="E90"/>
  <c r="D90"/>
  <c r="C90"/>
  <c r="B90"/>
  <c r="G89"/>
  <c r="F89"/>
  <c r="E89"/>
  <c r="D89"/>
  <c r="C89"/>
  <c r="B89"/>
  <c r="G88"/>
  <c r="F88"/>
  <c r="E88"/>
  <c r="D88"/>
  <c r="C88"/>
  <c r="B88"/>
  <c r="G87"/>
  <c r="F87"/>
  <c r="E87"/>
  <c r="D87"/>
  <c r="C87"/>
  <c r="B87"/>
  <c r="G86"/>
  <c r="F86"/>
  <c r="E86"/>
  <c r="D86"/>
  <c r="C86"/>
  <c r="B86"/>
  <c r="G85"/>
  <c r="F85"/>
  <c r="E85"/>
  <c r="D85"/>
  <c r="C85"/>
  <c r="B85"/>
  <c r="G84"/>
  <c r="F84"/>
  <c r="E84"/>
  <c r="D84"/>
  <c r="C84"/>
  <c r="B84"/>
  <c r="G83"/>
  <c r="F83"/>
  <c r="E83"/>
  <c r="D83"/>
  <c r="C83"/>
  <c r="B83"/>
  <c r="G82"/>
  <c r="F82"/>
  <c r="E82"/>
  <c r="D82"/>
  <c r="C82"/>
  <c r="B82"/>
  <c r="G81"/>
  <c r="F81"/>
  <c r="E81"/>
  <c r="D81"/>
  <c r="C81"/>
  <c r="B81"/>
  <c r="G78"/>
  <c r="F78"/>
  <c r="E78"/>
  <c r="D78"/>
  <c r="C78"/>
  <c r="B78"/>
  <c r="G77"/>
  <c r="F77"/>
  <c r="E77"/>
  <c r="D77"/>
  <c r="C77"/>
  <c r="B77"/>
  <c r="G76"/>
  <c r="F76"/>
  <c r="E76"/>
  <c r="D76"/>
  <c r="C76"/>
  <c r="B76"/>
  <c r="G75"/>
  <c r="F75"/>
  <c r="E75"/>
  <c r="D75"/>
  <c r="C75"/>
  <c r="B75"/>
  <c r="G74"/>
  <c r="F74"/>
  <c r="E74"/>
  <c r="D74"/>
  <c r="C74"/>
  <c r="B74"/>
  <c r="G73"/>
  <c r="F73"/>
  <c r="E73"/>
  <c r="D73"/>
  <c r="C73"/>
  <c r="B73"/>
  <c r="G72"/>
  <c r="F72"/>
  <c r="E72"/>
  <c r="D72"/>
  <c r="C72"/>
  <c r="B72"/>
  <c r="G71"/>
  <c r="F71"/>
  <c r="E71"/>
  <c r="D71"/>
  <c r="C71"/>
  <c r="B71"/>
  <c r="G70"/>
  <c r="F70"/>
  <c r="E70"/>
  <c r="D70"/>
  <c r="C70"/>
  <c r="B70"/>
  <c r="G69"/>
  <c r="F69"/>
  <c r="E69"/>
  <c r="D69"/>
  <c r="C69"/>
  <c r="B69"/>
  <c r="G68"/>
  <c r="F68"/>
  <c r="E68"/>
  <c r="D68"/>
  <c r="C68"/>
  <c r="B68"/>
  <c r="G51"/>
  <c r="F51"/>
  <c r="E51"/>
  <c r="D51"/>
  <c r="C51"/>
  <c r="B51"/>
  <c r="G50"/>
  <c r="F50"/>
  <c r="E50"/>
  <c r="D50"/>
  <c r="C50"/>
  <c r="B50"/>
  <c r="G49"/>
  <c r="F49"/>
  <c r="E49"/>
  <c r="D49"/>
  <c r="C49"/>
  <c r="B49"/>
  <c r="G48"/>
  <c r="F48"/>
  <c r="E48"/>
  <c r="D48"/>
  <c r="C48"/>
  <c r="B48"/>
  <c r="G45"/>
  <c r="F45"/>
  <c r="E45"/>
  <c r="D45"/>
  <c r="C45"/>
  <c r="B45"/>
  <c r="G44"/>
  <c r="F44"/>
  <c r="E44"/>
  <c r="D44"/>
  <c r="C44"/>
  <c r="B44"/>
  <c r="G43"/>
  <c r="F43"/>
  <c r="E43"/>
  <c r="D43"/>
  <c r="C43"/>
  <c r="B43"/>
  <c r="G42"/>
  <c r="F42"/>
  <c r="E42"/>
  <c r="D42"/>
  <c r="C42"/>
  <c r="B42"/>
  <c r="G41"/>
  <c r="F41"/>
  <c r="E41"/>
  <c r="D41"/>
  <c r="C41"/>
  <c r="B41"/>
  <c r="G40"/>
  <c r="F40"/>
  <c r="E40"/>
  <c r="D40"/>
  <c r="C40"/>
  <c r="B40"/>
  <c r="G39"/>
  <c r="F39"/>
  <c r="E39"/>
  <c r="D39"/>
  <c r="C39"/>
  <c r="B39"/>
  <c r="G38"/>
  <c r="F38"/>
  <c r="E38"/>
  <c r="D38"/>
  <c r="C38"/>
  <c r="B38"/>
  <c r="G34"/>
  <c r="F34"/>
  <c r="E34"/>
  <c r="D34"/>
  <c r="C34"/>
  <c r="B34"/>
  <c r="G33"/>
  <c r="F33"/>
  <c r="E33"/>
  <c r="D33"/>
  <c r="C33"/>
  <c r="B33"/>
  <c r="G32"/>
  <c r="F32"/>
  <c r="E32"/>
  <c r="D32"/>
  <c r="C32"/>
  <c r="B32"/>
  <c r="G31"/>
  <c r="F31"/>
  <c r="E31"/>
  <c r="D31"/>
  <c r="C31"/>
  <c r="B31"/>
  <c r="G30"/>
  <c r="F30"/>
  <c r="E30"/>
  <c r="D30"/>
  <c r="C30"/>
  <c r="B30"/>
  <c r="G29"/>
  <c r="F29"/>
  <c r="E29"/>
  <c r="D29"/>
  <c r="C29"/>
  <c r="B29"/>
  <c r="G28"/>
  <c r="F28"/>
  <c r="E28"/>
  <c r="D28"/>
  <c r="C28"/>
  <c r="B28"/>
  <c r="G27"/>
  <c r="F27"/>
  <c r="E27"/>
  <c r="D27"/>
  <c r="C27"/>
  <c r="B27"/>
  <c r="G26"/>
  <c r="F26"/>
  <c r="E26"/>
  <c r="D26"/>
  <c r="C26"/>
  <c r="B26"/>
  <c r="G23"/>
  <c r="F23"/>
  <c r="E23"/>
  <c r="D23"/>
  <c r="C23"/>
  <c r="B23"/>
  <c r="G22"/>
  <c r="F22"/>
  <c r="E22"/>
  <c r="D22"/>
  <c r="C22"/>
  <c r="B22"/>
  <c r="G21"/>
  <c r="F21"/>
  <c r="E21"/>
  <c r="D21"/>
  <c r="C21"/>
  <c r="B21"/>
  <c r="G20"/>
  <c r="F20"/>
  <c r="E20"/>
  <c r="D20"/>
  <c r="C20"/>
  <c r="B20"/>
  <c r="G19"/>
  <c r="F19"/>
  <c r="E19"/>
  <c r="D19"/>
  <c r="C19"/>
  <c r="B19"/>
  <c r="G16"/>
  <c r="F16"/>
  <c r="E16"/>
  <c r="D16"/>
  <c r="C16"/>
  <c r="B16"/>
  <c r="G15"/>
  <c r="F15"/>
  <c r="E15"/>
  <c r="D15"/>
  <c r="C15"/>
  <c r="B15"/>
  <c r="G14"/>
  <c r="F14"/>
  <c r="E14"/>
  <c r="D14"/>
  <c r="C14"/>
  <c r="B14"/>
  <c r="G13"/>
  <c r="F13"/>
  <c r="E13"/>
  <c r="D13"/>
  <c r="C13"/>
  <c r="B13"/>
  <c r="G12"/>
  <c r="F12"/>
  <c r="E12"/>
  <c r="D12"/>
  <c r="C12"/>
  <c r="B12"/>
  <c r="G9"/>
  <c r="F9"/>
  <c r="E9"/>
  <c r="D9"/>
  <c r="C9"/>
  <c r="B9"/>
  <c r="S37" i="21" l="1"/>
  <c r="H47" i="28"/>
  <c r="I47"/>
  <c r="L9" i="26"/>
  <c r="J9"/>
  <c r="H9"/>
  <c r="F9"/>
  <c r="B9"/>
  <c r="N9" i="24"/>
  <c r="L9"/>
  <c r="J9"/>
  <c r="H9"/>
  <c r="F9"/>
  <c r="B9"/>
  <c r="D9" i="26" l="1"/>
  <c r="D9" i="24"/>
  <c r="A91" i="16" l="1"/>
  <c r="A43" i="25"/>
  <c r="A92" i="28" s="1"/>
  <c r="A90" i="16"/>
  <c r="A52"/>
  <c r="A95" i="24"/>
  <c r="I89" i="28"/>
  <c r="H89"/>
  <c r="I88"/>
  <c r="H88"/>
  <c r="I87"/>
  <c r="H87"/>
  <c r="I86"/>
  <c r="H86"/>
  <c r="I85"/>
  <c r="H85"/>
  <c r="I84"/>
  <c r="H84"/>
  <c r="I83"/>
  <c r="H83"/>
  <c r="I82"/>
  <c r="H82"/>
  <c r="I81"/>
  <c r="H81"/>
  <c r="I80"/>
  <c r="H80"/>
  <c r="I79"/>
  <c r="H79"/>
  <c r="I76"/>
  <c r="H76"/>
  <c r="I75"/>
  <c r="H75"/>
  <c r="I74"/>
  <c r="H74"/>
  <c r="I73"/>
  <c r="H73"/>
  <c r="I72"/>
  <c r="H72"/>
  <c r="I71"/>
  <c r="H71"/>
  <c r="I70"/>
  <c r="H70"/>
  <c r="I69"/>
  <c r="H69"/>
  <c r="I68"/>
  <c r="H68"/>
  <c r="I67"/>
  <c r="H67"/>
  <c r="I66"/>
  <c r="H66"/>
  <c r="I50"/>
  <c r="H50"/>
  <c r="I49"/>
  <c r="H49"/>
  <c r="I48"/>
  <c r="H48"/>
  <c r="I44"/>
  <c r="H44"/>
  <c r="I43"/>
  <c r="H43"/>
  <c r="I42"/>
  <c r="H42"/>
  <c r="I41"/>
  <c r="H41"/>
  <c r="I40"/>
  <c r="H40"/>
  <c r="I39"/>
  <c r="H39"/>
  <c r="I38"/>
  <c r="H38"/>
  <c r="I36"/>
  <c r="H36"/>
  <c r="I33"/>
  <c r="H33"/>
  <c r="I32"/>
  <c r="H32"/>
  <c r="I31"/>
  <c r="H31"/>
  <c r="I30"/>
  <c r="H30"/>
  <c r="I29"/>
  <c r="H29"/>
  <c r="I28"/>
  <c r="H28"/>
  <c r="I27"/>
  <c r="H27"/>
  <c r="I26"/>
  <c r="H26"/>
  <c r="I25"/>
  <c r="H25"/>
  <c r="I22"/>
  <c r="H22"/>
  <c r="I21"/>
  <c r="H21"/>
  <c r="I20"/>
  <c r="H20"/>
  <c r="I19"/>
  <c r="H19"/>
  <c r="I18"/>
  <c r="H18"/>
  <c r="I15"/>
  <c r="H15"/>
  <c r="I14"/>
  <c r="H14"/>
  <c r="I13"/>
  <c r="H13"/>
  <c r="I12"/>
  <c r="H12"/>
  <c r="I10"/>
  <c r="H10"/>
  <c r="I8"/>
  <c r="I64" s="1"/>
  <c r="H8"/>
  <c r="H64" s="1"/>
  <c r="B64"/>
  <c r="G65" i="27"/>
  <c r="F65"/>
  <c r="E65"/>
  <c r="D65"/>
  <c r="B65"/>
  <c r="A98" i="26"/>
  <c r="D95"/>
  <c r="B95"/>
  <c r="N94"/>
  <c r="L94"/>
  <c r="J94"/>
  <c r="H94"/>
  <c r="F94"/>
  <c r="B94"/>
  <c r="N93"/>
  <c r="L93"/>
  <c r="J93"/>
  <c r="H93"/>
  <c r="F93"/>
  <c r="B93"/>
  <c r="N92"/>
  <c r="L92"/>
  <c r="J92"/>
  <c r="H92"/>
  <c r="F92"/>
  <c r="B92"/>
  <c r="N91"/>
  <c r="L91"/>
  <c r="J91"/>
  <c r="H91"/>
  <c r="F91"/>
  <c r="B91"/>
  <c r="N90"/>
  <c r="L90"/>
  <c r="J90"/>
  <c r="H90"/>
  <c r="F90"/>
  <c r="B90"/>
  <c r="N89"/>
  <c r="L89"/>
  <c r="J89"/>
  <c r="H89"/>
  <c r="F89"/>
  <c r="B89"/>
  <c r="N88"/>
  <c r="L88"/>
  <c r="J88"/>
  <c r="H88"/>
  <c r="F88"/>
  <c r="B88"/>
  <c r="N87"/>
  <c r="L87"/>
  <c r="J87"/>
  <c r="H87"/>
  <c r="F87"/>
  <c r="B87"/>
  <c r="N86"/>
  <c r="L86"/>
  <c r="J86"/>
  <c r="H86"/>
  <c r="F86"/>
  <c r="B86"/>
  <c r="N85"/>
  <c r="L85"/>
  <c r="J85"/>
  <c r="H85"/>
  <c r="F85"/>
  <c r="B85"/>
  <c r="N84"/>
  <c r="L84"/>
  <c r="J84"/>
  <c r="H84"/>
  <c r="F84"/>
  <c r="B84"/>
  <c r="D82"/>
  <c r="N81"/>
  <c r="L81"/>
  <c r="J81"/>
  <c r="H81"/>
  <c r="F81"/>
  <c r="B81"/>
  <c r="N80"/>
  <c r="L80"/>
  <c r="J80"/>
  <c r="H80"/>
  <c r="F80"/>
  <c r="B80"/>
  <c r="N79"/>
  <c r="L79"/>
  <c r="J79"/>
  <c r="H79"/>
  <c r="F79"/>
  <c r="B79"/>
  <c r="N78"/>
  <c r="L78"/>
  <c r="J78"/>
  <c r="H78"/>
  <c r="F78"/>
  <c r="B78"/>
  <c r="N77"/>
  <c r="L77"/>
  <c r="J77"/>
  <c r="H77"/>
  <c r="F77"/>
  <c r="B77"/>
  <c r="N76"/>
  <c r="L76"/>
  <c r="J76"/>
  <c r="H76"/>
  <c r="F76"/>
  <c r="B76"/>
  <c r="N75"/>
  <c r="L75"/>
  <c r="J75"/>
  <c r="H75"/>
  <c r="F75"/>
  <c r="B75"/>
  <c r="N74"/>
  <c r="L74"/>
  <c r="J74"/>
  <c r="H74"/>
  <c r="F74"/>
  <c r="B74"/>
  <c r="N73"/>
  <c r="L73"/>
  <c r="J73"/>
  <c r="H73"/>
  <c r="F73"/>
  <c r="B73"/>
  <c r="N72"/>
  <c r="L72"/>
  <c r="J72"/>
  <c r="H72"/>
  <c r="F72"/>
  <c r="B72"/>
  <c r="N71"/>
  <c r="L71"/>
  <c r="J71"/>
  <c r="H71"/>
  <c r="F71"/>
  <c r="B71"/>
  <c r="D69"/>
  <c r="A54"/>
  <c r="N51"/>
  <c r="L51"/>
  <c r="J51"/>
  <c r="H51"/>
  <c r="F51"/>
  <c r="G51" s="1"/>
  <c r="B51"/>
  <c r="N50"/>
  <c r="L50"/>
  <c r="J50"/>
  <c r="H50"/>
  <c r="F50"/>
  <c r="G50" s="1"/>
  <c r="B50"/>
  <c r="N49"/>
  <c r="L49"/>
  <c r="J49"/>
  <c r="H49"/>
  <c r="F49"/>
  <c r="G49" s="1"/>
  <c r="B49"/>
  <c r="N48"/>
  <c r="L48"/>
  <c r="J48"/>
  <c r="H48"/>
  <c r="F48"/>
  <c r="G48" s="1"/>
  <c r="B48"/>
  <c r="N47"/>
  <c r="L47"/>
  <c r="J47"/>
  <c r="H47"/>
  <c r="F47"/>
  <c r="G47" s="1"/>
  <c r="B47"/>
  <c r="D45"/>
  <c r="N44"/>
  <c r="L44"/>
  <c r="J44"/>
  <c r="H44"/>
  <c r="F44"/>
  <c r="G44" s="1"/>
  <c r="B44"/>
  <c r="N43"/>
  <c r="L43"/>
  <c r="J43"/>
  <c r="H43"/>
  <c r="F43"/>
  <c r="G43" s="1"/>
  <c r="B43"/>
  <c r="N42"/>
  <c r="L42"/>
  <c r="J42"/>
  <c r="H42"/>
  <c r="F42"/>
  <c r="G42" s="1"/>
  <c r="B42"/>
  <c r="N41"/>
  <c r="L41"/>
  <c r="J41"/>
  <c r="H41"/>
  <c r="F41"/>
  <c r="G41" s="1"/>
  <c r="B41"/>
  <c r="N40"/>
  <c r="L40"/>
  <c r="J40"/>
  <c r="H40"/>
  <c r="F40"/>
  <c r="G40" s="1"/>
  <c r="B40"/>
  <c r="N39"/>
  <c r="L39"/>
  <c r="J39"/>
  <c r="H39"/>
  <c r="F39"/>
  <c r="B39"/>
  <c r="N38"/>
  <c r="L38"/>
  <c r="J38"/>
  <c r="H38"/>
  <c r="F38"/>
  <c r="B38"/>
  <c r="D35"/>
  <c r="N34"/>
  <c r="L34"/>
  <c r="J34"/>
  <c r="H34"/>
  <c r="F34"/>
  <c r="G34" s="1"/>
  <c r="B34"/>
  <c r="N33"/>
  <c r="L33"/>
  <c r="J33"/>
  <c r="H33"/>
  <c r="F33"/>
  <c r="G33" s="1"/>
  <c r="B33"/>
  <c r="N32"/>
  <c r="L32"/>
  <c r="J32"/>
  <c r="H32"/>
  <c r="F32"/>
  <c r="G32" s="1"/>
  <c r="B32"/>
  <c r="N31"/>
  <c r="L31"/>
  <c r="J31"/>
  <c r="H31"/>
  <c r="F31"/>
  <c r="G31" s="1"/>
  <c r="B31"/>
  <c r="N30"/>
  <c r="L30"/>
  <c r="J30"/>
  <c r="H30"/>
  <c r="F30"/>
  <c r="G30" s="1"/>
  <c r="B30"/>
  <c r="N29"/>
  <c r="L29"/>
  <c r="J29"/>
  <c r="H29"/>
  <c r="F29"/>
  <c r="G29" s="1"/>
  <c r="B29"/>
  <c r="N28"/>
  <c r="L28"/>
  <c r="J28"/>
  <c r="H28"/>
  <c r="F28"/>
  <c r="G28" s="1"/>
  <c r="B28"/>
  <c r="N27"/>
  <c r="L27"/>
  <c r="J27"/>
  <c r="H27"/>
  <c r="F27"/>
  <c r="G27" s="1"/>
  <c r="B27"/>
  <c r="N26"/>
  <c r="L26"/>
  <c r="J26"/>
  <c r="H26"/>
  <c r="F26"/>
  <c r="G26" s="1"/>
  <c r="B26"/>
  <c r="D24"/>
  <c r="N23"/>
  <c r="L23"/>
  <c r="J23"/>
  <c r="H23"/>
  <c r="F23"/>
  <c r="G23" s="1"/>
  <c r="B23"/>
  <c r="N22"/>
  <c r="L22"/>
  <c r="J22"/>
  <c r="H22"/>
  <c r="F22"/>
  <c r="G22" s="1"/>
  <c r="B22"/>
  <c r="N21"/>
  <c r="L21"/>
  <c r="J21"/>
  <c r="H21"/>
  <c r="F21"/>
  <c r="G21" s="1"/>
  <c r="B21"/>
  <c r="N20"/>
  <c r="L20"/>
  <c r="J20"/>
  <c r="H20"/>
  <c r="F20"/>
  <c r="G20" s="1"/>
  <c r="B20"/>
  <c r="N19"/>
  <c r="L19"/>
  <c r="J19"/>
  <c r="H19"/>
  <c r="F19"/>
  <c r="G19" s="1"/>
  <c r="B19"/>
  <c r="D17"/>
  <c r="N16"/>
  <c r="L16"/>
  <c r="J16"/>
  <c r="H16"/>
  <c r="F16"/>
  <c r="G16" s="1"/>
  <c r="B16"/>
  <c r="N15"/>
  <c r="L15"/>
  <c r="J15"/>
  <c r="H15"/>
  <c r="F15"/>
  <c r="G15" s="1"/>
  <c r="B15"/>
  <c r="N14"/>
  <c r="L14"/>
  <c r="J14"/>
  <c r="H14"/>
  <c r="F14"/>
  <c r="G14" s="1"/>
  <c r="B14"/>
  <c r="N13"/>
  <c r="L13"/>
  <c r="J13"/>
  <c r="H13"/>
  <c r="F13"/>
  <c r="G13" s="1"/>
  <c r="B13"/>
  <c r="R40" i="25"/>
  <c r="P40"/>
  <c r="N40"/>
  <c r="M40"/>
  <c r="K40"/>
  <c r="J40"/>
  <c r="H40"/>
  <c r="G40"/>
  <c r="E40"/>
  <c r="D40"/>
  <c r="B40"/>
  <c r="R39"/>
  <c r="P39"/>
  <c r="N39"/>
  <c r="M39"/>
  <c r="K39"/>
  <c r="J39"/>
  <c r="H39"/>
  <c r="G39"/>
  <c r="E39"/>
  <c r="D39"/>
  <c r="B39"/>
  <c r="R38"/>
  <c r="P38"/>
  <c r="N38"/>
  <c r="M38"/>
  <c r="K38"/>
  <c r="J38"/>
  <c r="H38"/>
  <c r="G38"/>
  <c r="E38"/>
  <c r="D38"/>
  <c r="B38"/>
  <c r="R37"/>
  <c r="P37"/>
  <c r="N37"/>
  <c r="M37"/>
  <c r="K37"/>
  <c r="J37"/>
  <c r="H37"/>
  <c r="G37"/>
  <c r="E37"/>
  <c r="D37"/>
  <c r="B37"/>
  <c r="R36"/>
  <c r="P36"/>
  <c r="N36"/>
  <c r="M36"/>
  <c r="K36"/>
  <c r="J36"/>
  <c r="H36"/>
  <c r="G36"/>
  <c r="E36"/>
  <c r="D36"/>
  <c r="B36"/>
  <c r="S38"/>
  <c r="AD35"/>
  <c r="AB35"/>
  <c r="Z35"/>
  <c r="Y35"/>
  <c r="W35"/>
  <c r="V35"/>
  <c r="T35"/>
  <c r="AD34"/>
  <c r="AB34"/>
  <c r="Z34"/>
  <c r="Y34"/>
  <c r="W34"/>
  <c r="V34"/>
  <c r="T34"/>
  <c r="AD33"/>
  <c r="AB33"/>
  <c r="Z33"/>
  <c r="Y33"/>
  <c r="W33"/>
  <c r="V33"/>
  <c r="T33"/>
  <c r="R33"/>
  <c r="P33"/>
  <c r="N33"/>
  <c r="M33"/>
  <c r="K33"/>
  <c r="J33"/>
  <c r="H33"/>
  <c r="G33"/>
  <c r="E33"/>
  <c r="D33"/>
  <c r="B33"/>
  <c r="AD32"/>
  <c r="AB32"/>
  <c r="Z32"/>
  <c r="Y32"/>
  <c r="W32"/>
  <c r="V32"/>
  <c r="T32"/>
  <c r="R32"/>
  <c r="P32"/>
  <c r="N32"/>
  <c r="M32"/>
  <c r="K32"/>
  <c r="J32"/>
  <c r="H32"/>
  <c r="G32"/>
  <c r="E32"/>
  <c r="D32"/>
  <c r="B32"/>
  <c r="AD31"/>
  <c r="AB31"/>
  <c r="Z31"/>
  <c r="Y31"/>
  <c r="W31"/>
  <c r="V31"/>
  <c r="T31"/>
  <c r="R31"/>
  <c r="P31"/>
  <c r="N31"/>
  <c r="M31"/>
  <c r="K31"/>
  <c r="J31"/>
  <c r="H31"/>
  <c r="G31"/>
  <c r="E31"/>
  <c r="D31"/>
  <c r="B31"/>
  <c r="AD30"/>
  <c r="AB30"/>
  <c r="Z30"/>
  <c r="Y30"/>
  <c r="W30"/>
  <c r="V30"/>
  <c r="T30"/>
  <c r="R30"/>
  <c r="P30"/>
  <c r="N30"/>
  <c r="M30"/>
  <c r="K30"/>
  <c r="J30"/>
  <c r="H30"/>
  <c r="G30"/>
  <c r="E30"/>
  <c r="D30"/>
  <c r="B30"/>
  <c r="AD29"/>
  <c r="AB29"/>
  <c r="Z29"/>
  <c r="Y29"/>
  <c r="W29"/>
  <c r="V29"/>
  <c r="T29"/>
  <c r="R29"/>
  <c r="P29"/>
  <c r="N29"/>
  <c r="M29"/>
  <c r="K29"/>
  <c r="J29"/>
  <c r="H29"/>
  <c r="G29"/>
  <c r="E29"/>
  <c r="D29"/>
  <c r="B29"/>
  <c r="AD28"/>
  <c r="AB28"/>
  <c r="Z28"/>
  <c r="Y28"/>
  <c r="W28"/>
  <c r="V28"/>
  <c r="T28"/>
  <c r="R28"/>
  <c r="P28"/>
  <c r="N28"/>
  <c r="M28"/>
  <c r="K28"/>
  <c r="J28"/>
  <c r="H28"/>
  <c r="G28"/>
  <c r="E28"/>
  <c r="D28"/>
  <c r="B28"/>
  <c r="AD27"/>
  <c r="AB27"/>
  <c r="Z27"/>
  <c r="Y27"/>
  <c r="W27"/>
  <c r="V27"/>
  <c r="T27"/>
  <c r="R27"/>
  <c r="P27"/>
  <c r="N27"/>
  <c r="M27"/>
  <c r="K27"/>
  <c r="J27"/>
  <c r="H27"/>
  <c r="G27"/>
  <c r="E27"/>
  <c r="D27"/>
  <c r="B27"/>
  <c r="AD26"/>
  <c r="AB26"/>
  <c r="Z26"/>
  <c r="Y26"/>
  <c r="W26"/>
  <c r="V26"/>
  <c r="T26"/>
  <c r="R26"/>
  <c r="P26"/>
  <c r="N26"/>
  <c r="M26"/>
  <c r="K26"/>
  <c r="J26"/>
  <c r="H26"/>
  <c r="G26"/>
  <c r="E26"/>
  <c r="D26"/>
  <c r="B26"/>
  <c r="AD25"/>
  <c r="AB25"/>
  <c r="Z25"/>
  <c r="Y25"/>
  <c r="W25"/>
  <c r="V25"/>
  <c r="T25"/>
  <c r="R25"/>
  <c r="P25"/>
  <c r="N25"/>
  <c r="M25"/>
  <c r="K25"/>
  <c r="J25"/>
  <c r="H25"/>
  <c r="G25"/>
  <c r="E25"/>
  <c r="D25"/>
  <c r="B25"/>
  <c r="AD24"/>
  <c r="AB24"/>
  <c r="Z24"/>
  <c r="Y24"/>
  <c r="W24"/>
  <c r="V24"/>
  <c r="T24"/>
  <c r="R22"/>
  <c r="P22"/>
  <c r="N22"/>
  <c r="M22"/>
  <c r="K22"/>
  <c r="J22"/>
  <c r="H22"/>
  <c r="G22"/>
  <c r="E22"/>
  <c r="D22"/>
  <c r="B22"/>
  <c r="AD21"/>
  <c r="AB21"/>
  <c r="Z21"/>
  <c r="Y21"/>
  <c r="W21"/>
  <c r="V21"/>
  <c r="T21"/>
  <c r="R21"/>
  <c r="P21"/>
  <c r="N21"/>
  <c r="M21"/>
  <c r="K21"/>
  <c r="J21"/>
  <c r="H21"/>
  <c r="G21"/>
  <c r="E21"/>
  <c r="D21"/>
  <c r="B21"/>
  <c r="AD20"/>
  <c r="AB20"/>
  <c r="Z20"/>
  <c r="Y20"/>
  <c r="W20"/>
  <c r="V20"/>
  <c r="T20"/>
  <c r="R20"/>
  <c r="P20"/>
  <c r="N20"/>
  <c r="M20"/>
  <c r="K20"/>
  <c r="J20"/>
  <c r="H20"/>
  <c r="G20"/>
  <c r="E20"/>
  <c r="D20"/>
  <c r="B20"/>
  <c r="AD19"/>
  <c r="AB19"/>
  <c r="Z19"/>
  <c r="Y19"/>
  <c r="W19"/>
  <c r="V19"/>
  <c r="T19"/>
  <c r="R19"/>
  <c r="P19"/>
  <c r="N19"/>
  <c r="M19"/>
  <c r="K19"/>
  <c r="J19"/>
  <c r="H19"/>
  <c r="G19"/>
  <c r="E19"/>
  <c r="D19"/>
  <c r="B19"/>
  <c r="AD18"/>
  <c r="AB18"/>
  <c r="Z18"/>
  <c r="Y18"/>
  <c r="W18"/>
  <c r="V18"/>
  <c r="T18"/>
  <c r="R18"/>
  <c r="P18"/>
  <c r="N18"/>
  <c r="M18"/>
  <c r="K18"/>
  <c r="J18"/>
  <c r="H18"/>
  <c r="G18"/>
  <c r="E18"/>
  <c r="D18"/>
  <c r="B18"/>
  <c r="AD17"/>
  <c r="AB17"/>
  <c r="Z17"/>
  <c r="Y17"/>
  <c r="W17"/>
  <c r="V17"/>
  <c r="T17"/>
  <c r="AD16"/>
  <c r="AB16"/>
  <c r="Z16"/>
  <c r="Y16"/>
  <c r="W16"/>
  <c r="V16"/>
  <c r="T16"/>
  <c r="AD15"/>
  <c r="AB15"/>
  <c r="Z15"/>
  <c r="Y15"/>
  <c r="W15"/>
  <c r="V15"/>
  <c r="T15"/>
  <c r="R15"/>
  <c r="P15"/>
  <c r="N15"/>
  <c r="M15"/>
  <c r="K15"/>
  <c r="J15"/>
  <c r="H15"/>
  <c r="G15"/>
  <c r="E15"/>
  <c r="D15"/>
  <c r="B15"/>
  <c r="AD14"/>
  <c r="AB14"/>
  <c r="Z14"/>
  <c r="Y14"/>
  <c r="W14"/>
  <c r="V14"/>
  <c r="T14"/>
  <c r="R14"/>
  <c r="P14"/>
  <c r="N14"/>
  <c r="M14"/>
  <c r="K14"/>
  <c r="J14"/>
  <c r="H14"/>
  <c r="G14"/>
  <c r="E14"/>
  <c r="D14"/>
  <c r="B14"/>
  <c r="AD13"/>
  <c r="AB13"/>
  <c r="Z13"/>
  <c r="Y13"/>
  <c r="W13"/>
  <c r="V13"/>
  <c r="T13"/>
  <c r="R13"/>
  <c r="P13"/>
  <c r="N13"/>
  <c r="M13"/>
  <c r="K13"/>
  <c r="J13"/>
  <c r="H13"/>
  <c r="G13"/>
  <c r="E13"/>
  <c r="D13"/>
  <c r="B13"/>
  <c r="AD12"/>
  <c r="AB12"/>
  <c r="Z12"/>
  <c r="Y12"/>
  <c r="W12"/>
  <c r="V12"/>
  <c r="T12"/>
  <c r="R12"/>
  <c r="P12"/>
  <c r="N12"/>
  <c r="M12"/>
  <c r="K12"/>
  <c r="J12"/>
  <c r="H12"/>
  <c r="G12"/>
  <c r="E12"/>
  <c r="D12"/>
  <c r="B12"/>
  <c r="AD11"/>
  <c r="AB11"/>
  <c r="Z11"/>
  <c r="Y11"/>
  <c r="W11"/>
  <c r="V11"/>
  <c r="T11"/>
  <c r="R8"/>
  <c r="AD8" s="1"/>
  <c r="P8"/>
  <c r="AB8" s="1"/>
  <c r="N8"/>
  <c r="M8"/>
  <c r="Y8" s="1"/>
  <c r="K8"/>
  <c r="W8" s="1"/>
  <c r="J8"/>
  <c r="V8" s="1"/>
  <c r="H8"/>
  <c r="G8"/>
  <c r="E8"/>
  <c r="D8"/>
  <c r="B8"/>
  <c r="I87" i="16"/>
  <c r="H87"/>
  <c r="I86"/>
  <c r="H86"/>
  <c r="I85"/>
  <c r="H85"/>
  <c r="I84"/>
  <c r="H84"/>
  <c r="I83"/>
  <c r="H83"/>
  <c r="I82"/>
  <c r="H82"/>
  <c r="I81"/>
  <c r="H81"/>
  <c r="I80"/>
  <c r="H80"/>
  <c r="I79"/>
  <c r="H79"/>
  <c r="I78"/>
  <c r="H78"/>
  <c r="I77"/>
  <c r="H77"/>
  <c r="I74"/>
  <c r="H74"/>
  <c r="I73"/>
  <c r="H73"/>
  <c r="I72"/>
  <c r="H72"/>
  <c r="I71"/>
  <c r="H71"/>
  <c r="I70"/>
  <c r="H70"/>
  <c r="I69"/>
  <c r="H69"/>
  <c r="I68"/>
  <c r="H68"/>
  <c r="I67"/>
  <c r="H67"/>
  <c r="I66"/>
  <c r="H66"/>
  <c r="I65"/>
  <c r="H65"/>
  <c r="I49"/>
  <c r="H49"/>
  <c r="I48"/>
  <c r="H48"/>
  <c r="I47"/>
  <c r="H47"/>
  <c r="I46"/>
  <c r="H46"/>
  <c r="I43"/>
  <c r="H43"/>
  <c r="I42"/>
  <c r="H42"/>
  <c r="I41"/>
  <c r="H41"/>
  <c r="I40"/>
  <c r="H40"/>
  <c r="I39"/>
  <c r="H39"/>
  <c r="I38"/>
  <c r="H38"/>
  <c r="I37"/>
  <c r="H37"/>
  <c r="I33"/>
  <c r="H33"/>
  <c r="I32"/>
  <c r="H32"/>
  <c r="I31"/>
  <c r="H31"/>
  <c r="I30"/>
  <c r="H30"/>
  <c r="I29"/>
  <c r="H29"/>
  <c r="I28"/>
  <c r="H28"/>
  <c r="I27"/>
  <c r="H27"/>
  <c r="I26"/>
  <c r="H26"/>
  <c r="I25"/>
  <c r="H25"/>
  <c r="I22"/>
  <c r="H22"/>
  <c r="I21"/>
  <c r="H21"/>
  <c r="I20"/>
  <c r="H20"/>
  <c r="I19"/>
  <c r="H19"/>
  <c r="I18"/>
  <c r="H18"/>
  <c r="I15"/>
  <c r="H15"/>
  <c r="I14"/>
  <c r="H14"/>
  <c r="I13"/>
  <c r="H13"/>
  <c r="I12"/>
  <c r="H12"/>
  <c r="I10"/>
  <c r="H10"/>
  <c r="I8"/>
  <c r="I62" s="1"/>
  <c r="H8"/>
  <c r="H62" s="1"/>
  <c r="G62"/>
  <c r="F62"/>
  <c r="E62"/>
  <c r="D62"/>
  <c r="B62"/>
  <c r="G64" i="15"/>
  <c r="F64"/>
  <c r="E64"/>
  <c r="D64"/>
  <c r="B64"/>
  <c r="N93" i="24"/>
  <c r="L93"/>
  <c r="J93"/>
  <c r="H93"/>
  <c r="F93"/>
  <c r="N92"/>
  <c r="L92"/>
  <c r="J92"/>
  <c r="H92"/>
  <c r="F92"/>
  <c r="N91"/>
  <c r="L91"/>
  <c r="J91"/>
  <c r="H91"/>
  <c r="F91"/>
  <c r="N90"/>
  <c r="L90"/>
  <c r="J90"/>
  <c r="H90"/>
  <c r="F90"/>
  <c r="N89"/>
  <c r="L89"/>
  <c r="J89"/>
  <c r="H89"/>
  <c r="F89"/>
  <c r="N88"/>
  <c r="L88"/>
  <c r="J88"/>
  <c r="H88"/>
  <c r="F88"/>
  <c r="N87"/>
  <c r="L87"/>
  <c r="J87"/>
  <c r="H87"/>
  <c r="F87"/>
  <c r="N86"/>
  <c r="L86"/>
  <c r="J86"/>
  <c r="H86"/>
  <c r="F86"/>
  <c r="N85"/>
  <c r="L85"/>
  <c r="J85"/>
  <c r="H85"/>
  <c r="F85"/>
  <c r="N84"/>
  <c r="L84"/>
  <c r="J84"/>
  <c r="H84"/>
  <c r="F84"/>
  <c r="N83"/>
  <c r="L83"/>
  <c r="J83"/>
  <c r="H83"/>
  <c r="F83"/>
  <c r="N80"/>
  <c r="L80"/>
  <c r="J80"/>
  <c r="H80"/>
  <c r="F80"/>
  <c r="N79"/>
  <c r="L79"/>
  <c r="J79"/>
  <c r="H79"/>
  <c r="F79"/>
  <c r="N78"/>
  <c r="L78"/>
  <c r="J78"/>
  <c r="H78"/>
  <c r="F78"/>
  <c r="N77"/>
  <c r="L77"/>
  <c r="J77"/>
  <c r="H77"/>
  <c r="F77"/>
  <c r="N76"/>
  <c r="L76"/>
  <c r="J76"/>
  <c r="H76"/>
  <c r="F76"/>
  <c r="N75"/>
  <c r="L75"/>
  <c r="J75"/>
  <c r="H75"/>
  <c r="F75"/>
  <c r="N74"/>
  <c r="L74"/>
  <c r="J74"/>
  <c r="H74"/>
  <c r="F74"/>
  <c r="N73"/>
  <c r="L73"/>
  <c r="J73"/>
  <c r="H73"/>
  <c r="F73"/>
  <c r="N72"/>
  <c r="L72"/>
  <c r="J72"/>
  <c r="H72"/>
  <c r="F72"/>
  <c r="N71"/>
  <c r="L71"/>
  <c r="J71"/>
  <c r="H71"/>
  <c r="F71"/>
  <c r="B93"/>
  <c r="B92"/>
  <c r="B91"/>
  <c r="B90"/>
  <c r="B89"/>
  <c r="B88"/>
  <c r="B87"/>
  <c r="B86"/>
  <c r="B85"/>
  <c r="B84"/>
  <c r="B83"/>
  <c r="B80"/>
  <c r="B79"/>
  <c r="B78"/>
  <c r="B77"/>
  <c r="B76"/>
  <c r="B75"/>
  <c r="B74"/>
  <c r="B73"/>
  <c r="B72"/>
  <c r="B71"/>
  <c r="N50"/>
  <c r="L50"/>
  <c r="M50" s="1"/>
  <c r="J50"/>
  <c r="H50"/>
  <c r="F50"/>
  <c r="G50" s="1"/>
  <c r="N49"/>
  <c r="L49"/>
  <c r="J49"/>
  <c r="H49"/>
  <c r="I49" s="1"/>
  <c r="F49"/>
  <c r="N48"/>
  <c r="L48"/>
  <c r="M48" s="1"/>
  <c r="J48"/>
  <c r="H48"/>
  <c r="F48"/>
  <c r="G48" s="1"/>
  <c r="N47"/>
  <c r="L47"/>
  <c r="M47" s="1"/>
  <c r="J47"/>
  <c r="H47"/>
  <c r="I47" s="1"/>
  <c r="F47"/>
  <c r="G47" s="1"/>
  <c r="N44"/>
  <c r="L44"/>
  <c r="M44" s="1"/>
  <c r="J44"/>
  <c r="H44"/>
  <c r="F44"/>
  <c r="G44" s="1"/>
  <c r="N43"/>
  <c r="L43"/>
  <c r="J43"/>
  <c r="H43"/>
  <c r="I43" s="1"/>
  <c r="F43"/>
  <c r="N42"/>
  <c r="L42"/>
  <c r="M42" s="1"/>
  <c r="J42"/>
  <c r="H42"/>
  <c r="I42" s="1"/>
  <c r="F42"/>
  <c r="G42" s="1"/>
  <c r="N41"/>
  <c r="L41"/>
  <c r="M41" s="1"/>
  <c r="J41"/>
  <c r="H41"/>
  <c r="I41" s="1"/>
  <c r="F41"/>
  <c r="G41" s="1"/>
  <c r="N40"/>
  <c r="L40"/>
  <c r="J40"/>
  <c r="H40"/>
  <c r="F40"/>
  <c r="G40" s="1"/>
  <c r="N39"/>
  <c r="L39"/>
  <c r="M39" s="1"/>
  <c r="J39"/>
  <c r="H39"/>
  <c r="I39" s="1"/>
  <c r="F39"/>
  <c r="N38"/>
  <c r="L38"/>
  <c r="J38"/>
  <c r="H38"/>
  <c r="F38"/>
  <c r="G38" s="1"/>
  <c r="N36"/>
  <c r="L36"/>
  <c r="M36" s="1"/>
  <c r="J36"/>
  <c r="H36"/>
  <c r="I36" s="1"/>
  <c r="F36"/>
  <c r="G36" s="1"/>
  <c r="N34"/>
  <c r="L34"/>
  <c r="M34" s="1"/>
  <c r="J34"/>
  <c r="H34"/>
  <c r="F34"/>
  <c r="G34" s="1"/>
  <c r="N33"/>
  <c r="L33"/>
  <c r="M33" s="1"/>
  <c r="J33"/>
  <c r="H33"/>
  <c r="I33" s="1"/>
  <c r="F33"/>
  <c r="N32"/>
  <c r="L32"/>
  <c r="J32"/>
  <c r="H32"/>
  <c r="I32" s="1"/>
  <c r="F32"/>
  <c r="G32" s="1"/>
  <c r="N31"/>
  <c r="L31"/>
  <c r="M31" s="1"/>
  <c r="J31"/>
  <c r="H31"/>
  <c r="I31" s="1"/>
  <c r="F31"/>
  <c r="G31" s="1"/>
  <c r="N30"/>
  <c r="L30"/>
  <c r="M30" s="1"/>
  <c r="J30"/>
  <c r="H30"/>
  <c r="F30"/>
  <c r="G30" s="1"/>
  <c r="N29"/>
  <c r="L29"/>
  <c r="M29" s="1"/>
  <c r="J29"/>
  <c r="H29"/>
  <c r="I29" s="1"/>
  <c r="F29"/>
  <c r="N28"/>
  <c r="L28"/>
  <c r="M28" s="1"/>
  <c r="J28"/>
  <c r="H28"/>
  <c r="F28"/>
  <c r="G28" s="1"/>
  <c r="N27"/>
  <c r="L27"/>
  <c r="J27"/>
  <c r="H27"/>
  <c r="I27" s="1"/>
  <c r="F27"/>
  <c r="N26"/>
  <c r="L26"/>
  <c r="M26" s="1"/>
  <c r="J26"/>
  <c r="H26"/>
  <c r="I26" s="1"/>
  <c r="F26"/>
  <c r="G26" s="1"/>
  <c r="N23"/>
  <c r="L23"/>
  <c r="J23"/>
  <c r="H23"/>
  <c r="I23" s="1"/>
  <c r="F23"/>
  <c r="N22"/>
  <c r="L22"/>
  <c r="M22" s="1"/>
  <c r="J22"/>
  <c r="H22"/>
  <c r="F22"/>
  <c r="G22" s="1"/>
  <c r="N21"/>
  <c r="L21"/>
  <c r="M21" s="1"/>
  <c r="J21"/>
  <c r="H21"/>
  <c r="I21" s="1"/>
  <c r="F21"/>
  <c r="G21" s="1"/>
  <c r="N20"/>
  <c r="L20"/>
  <c r="M20" s="1"/>
  <c r="J20"/>
  <c r="H20"/>
  <c r="F20"/>
  <c r="G20" s="1"/>
  <c r="N19"/>
  <c r="L19"/>
  <c r="M19" s="1"/>
  <c r="J19"/>
  <c r="H19"/>
  <c r="I19" s="1"/>
  <c r="F19"/>
  <c r="G19" s="1"/>
  <c r="N16"/>
  <c r="L16"/>
  <c r="M16" s="1"/>
  <c r="J16"/>
  <c r="H16"/>
  <c r="I16" s="1"/>
  <c r="F16"/>
  <c r="G16" s="1"/>
  <c r="N15"/>
  <c r="L15"/>
  <c r="M15" s="1"/>
  <c r="J15"/>
  <c r="H15"/>
  <c r="I15" s="1"/>
  <c r="F15"/>
  <c r="N14"/>
  <c r="L14"/>
  <c r="M14" s="1"/>
  <c r="J14"/>
  <c r="H14"/>
  <c r="F14"/>
  <c r="G14" s="1"/>
  <c r="N13"/>
  <c r="L13"/>
  <c r="J13"/>
  <c r="H13"/>
  <c r="I13" s="1"/>
  <c r="F13"/>
  <c r="G13" s="1"/>
  <c r="B50"/>
  <c r="B49"/>
  <c r="B48"/>
  <c r="B47"/>
  <c r="B44"/>
  <c r="B43"/>
  <c r="B42"/>
  <c r="B41"/>
  <c r="B40"/>
  <c r="B39"/>
  <c r="B38"/>
  <c r="B36"/>
  <c r="B34"/>
  <c r="B33"/>
  <c r="B32"/>
  <c r="B31"/>
  <c r="B30"/>
  <c r="B29"/>
  <c r="B28"/>
  <c r="B27"/>
  <c r="B26"/>
  <c r="B23"/>
  <c r="B22"/>
  <c r="B21"/>
  <c r="B20"/>
  <c r="B19"/>
  <c r="B16"/>
  <c r="B15"/>
  <c r="B14"/>
  <c r="B13"/>
  <c r="R40" i="21"/>
  <c r="P40"/>
  <c r="N40"/>
  <c r="M40"/>
  <c r="K40"/>
  <c r="J40"/>
  <c r="H40"/>
  <c r="G40"/>
  <c r="E40"/>
  <c r="D40"/>
  <c r="B40"/>
  <c r="R39"/>
  <c r="P39"/>
  <c r="N39"/>
  <c r="M39"/>
  <c r="K39"/>
  <c r="J39"/>
  <c r="H39"/>
  <c r="G39"/>
  <c r="E39"/>
  <c r="D39"/>
  <c r="B39"/>
  <c r="R38"/>
  <c r="P38"/>
  <c r="N38"/>
  <c r="M38"/>
  <c r="K38"/>
  <c r="J38"/>
  <c r="H38"/>
  <c r="G38"/>
  <c r="E38"/>
  <c r="D38"/>
  <c r="B38"/>
  <c r="R37"/>
  <c r="P37"/>
  <c r="N37"/>
  <c r="M37"/>
  <c r="K37"/>
  <c r="J37"/>
  <c r="H37"/>
  <c r="G37"/>
  <c r="E37"/>
  <c r="D37"/>
  <c r="B37"/>
  <c r="R36"/>
  <c r="P36"/>
  <c r="N36"/>
  <c r="M36"/>
  <c r="K36"/>
  <c r="J36"/>
  <c r="H36"/>
  <c r="G36"/>
  <c r="E36"/>
  <c r="D36"/>
  <c r="B36"/>
  <c r="AD35"/>
  <c r="AB35"/>
  <c r="Z35"/>
  <c r="Y35"/>
  <c r="W35"/>
  <c r="V35"/>
  <c r="T35"/>
  <c r="AD34"/>
  <c r="AB34"/>
  <c r="Z34"/>
  <c r="Y34"/>
  <c r="W34"/>
  <c r="V34"/>
  <c r="T34"/>
  <c r="AD33"/>
  <c r="AB33"/>
  <c r="Z33"/>
  <c r="Y33"/>
  <c r="W33"/>
  <c r="V33"/>
  <c r="T33"/>
  <c r="R33"/>
  <c r="P33"/>
  <c r="N33"/>
  <c r="M33"/>
  <c r="K33"/>
  <c r="J33"/>
  <c r="H33"/>
  <c r="G33"/>
  <c r="E33"/>
  <c r="D33"/>
  <c r="B33"/>
  <c r="AD32"/>
  <c r="AB32"/>
  <c r="Z32"/>
  <c r="Y32"/>
  <c r="W32"/>
  <c r="V32"/>
  <c r="T32"/>
  <c r="R32"/>
  <c r="P32"/>
  <c r="N32"/>
  <c r="M32"/>
  <c r="K32"/>
  <c r="J32"/>
  <c r="H32"/>
  <c r="G32"/>
  <c r="E32"/>
  <c r="D32"/>
  <c r="B32"/>
  <c r="AD31"/>
  <c r="AB31"/>
  <c r="Z31"/>
  <c r="Y31"/>
  <c r="W31"/>
  <c r="V31"/>
  <c r="T31"/>
  <c r="R31"/>
  <c r="P31"/>
  <c r="N31"/>
  <c r="M31"/>
  <c r="K31"/>
  <c r="J31"/>
  <c r="H31"/>
  <c r="G31"/>
  <c r="E31"/>
  <c r="D31"/>
  <c r="B31"/>
  <c r="AD30"/>
  <c r="AB30"/>
  <c r="Z30"/>
  <c r="Y30"/>
  <c r="W30"/>
  <c r="V30"/>
  <c r="T30"/>
  <c r="R30"/>
  <c r="P30"/>
  <c r="N30"/>
  <c r="M30"/>
  <c r="K30"/>
  <c r="J30"/>
  <c r="H30"/>
  <c r="G30"/>
  <c r="E30"/>
  <c r="D30"/>
  <c r="B30"/>
  <c r="AD29"/>
  <c r="AB29"/>
  <c r="Z29"/>
  <c r="Y29"/>
  <c r="W29"/>
  <c r="V29"/>
  <c r="T29"/>
  <c r="R29"/>
  <c r="P29"/>
  <c r="N29"/>
  <c r="M29"/>
  <c r="K29"/>
  <c r="J29"/>
  <c r="H29"/>
  <c r="G29"/>
  <c r="E29"/>
  <c r="D29"/>
  <c r="B29"/>
  <c r="AD28"/>
  <c r="AB28"/>
  <c r="Z28"/>
  <c r="Y28"/>
  <c r="W28"/>
  <c r="V28"/>
  <c r="T28"/>
  <c r="R28"/>
  <c r="P28"/>
  <c r="N28"/>
  <c r="M28"/>
  <c r="K28"/>
  <c r="J28"/>
  <c r="H28"/>
  <c r="G28"/>
  <c r="E28"/>
  <c r="D28"/>
  <c r="B28"/>
  <c r="AD27"/>
  <c r="AB27"/>
  <c r="Z27"/>
  <c r="Y27"/>
  <c r="W27"/>
  <c r="V27"/>
  <c r="T27"/>
  <c r="R27"/>
  <c r="P27"/>
  <c r="N27"/>
  <c r="M27"/>
  <c r="K27"/>
  <c r="J27"/>
  <c r="H27"/>
  <c r="G27"/>
  <c r="E27"/>
  <c r="D27"/>
  <c r="B27"/>
  <c r="AD26"/>
  <c r="AB26"/>
  <c r="Z26"/>
  <c r="Y26"/>
  <c r="W26"/>
  <c r="V26"/>
  <c r="T26"/>
  <c r="R26"/>
  <c r="P26"/>
  <c r="N26"/>
  <c r="M26"/>
  <c r="K26"/>
  <c r="J26"/>
  <c r="H26"/>
  <c r="G26"/>
  <c r="E26"/>
  <c r="D26"/>
  <c r="B26"/>
  <c r="AD25"/>
  <c r="AB25"/>
  <c r="Z25"/>
  <c r="Y25"/>
  <c r="W25"/>
  <c r="V25"/>
  <c r="T25"/>
  <c r="R25"/>
  <c r="P25"/>
  <c r="N25"/>
  <c r="M25"/>
  <c r="K25"/>
  <c r="J25"/>
  <c r="H25"/>
  <c r="G25"/>
  <c r="E25"/>
  <c r="D25"/>
  <c r="B25"/>
  <c r="AD24"/>
  <c r="AB24"/>
  <c r="Z24"/>
  <c r="Y24"/>
  <c r="W24"/>
  <c r="V24"/>
  <c r="T24"/>
  <c r="R22"/>
  <c r="P22"/>
  <c r="N22"/>
  <c r="M22"/>
  <c r="K22"/>
  <c r="J22"/>
  <c r="H22"/>
  <c r="G22"/>
  <c r="E22"/>
  <c r="D22"/>
  <c r="B22"/>
  <c r="AD21"/>
  <c r="AB21"/>
  <c r="Z21"/>
  <c r="Y21"/>
  <c r="W21"/>
  <c r="V21"/>
  <c r="T21"/>
  <c r="R21"/>
  <c r="P21"/>
  <c r="N21"/>
  <c r="M21"/>
  <c r="K21"/>
  <c r="J21"/>
  <c r="H21"/>
  <c r="G21"/>
  <c r="E21"/>
  <c r="D21"/>
  <c r="B21"/>
  <c r="AD20"/>
  <c r="AB20"/>
  <c r="Z20"/>
  <c r="Y20"/>
  <c r="W20"/>
  <c r="V20"/>
  <c r="T20"/>
  <c r="R20"/>
  <c r="P20"/>
  <c r="N20"/>
  <c r="M20"/>
  <c r="K20"/>
  <c r="J20"/>
  <c r="H20"/>
  <c r="G20"/>
  <c r="E20"/>
  <c r="D20"/>
  <c r="B20"/>
  <c r="AD19"/>
  <c r="AB19"/>
  <c r="Z19"/>
  <c r="Y19"/>
  <c r="W19"/>
  <c r="V19"/>
  <c r="T19"/>
  <c r="R19"/>
  <c r="P19"/>
  <c r="N19"/>
  <c r="M19"/>
  <c r="K19"/>
  <c r="J19"/>
  <c r="H19"/>
  <c r="G19"/>
  <c r="E19"/>
  <c r="D19"/>
  <c r="B19"/>
  <c r="AD18"/>
  <c r="AB18"/>
  <c r="Z18"/>
  <c r="Y18"/>
  <c r="W18"/>
  <c r="V18"/>
  <c r="T18"/>
  <c r="R18"/>
  <c r="P18"/>
  <c r="N18"/>
  <c r="M18"/>
  <c r="K18"/>
  <c r="J18"/>
  <c r="H18"/>
  <c r="G18"/>
  <c r="E18"/>
  <c r="D18"/>
  <c r="B18"/>
  <c r="AD17"/>
  <c r="AB17"/>
  <c r="Z17"/>
  <c r="Y17"/>
  <c r="W17"/>
  <c r="V17"/>
  <c r="T17"/>
  <c r="AD16"/>
  <c r="AB16"/>
  <c r="Z16"/>
  <c r="Y16"/>
  <c r="W16"/>
  <c r="V16"/>
  <c r="T16"/>
  <c r="AD15"/>
  <c r="AB15"/>
  <c r="Z15"/>
  <c r="Y15"/>
  <c r="W15"/>
  <c r="V15"/>
  <c r="T15"/>
  <c r="R15"/>
  <c r="P15"/>
  <c r="N15"/>
  <c r="M15"/>
  <c r="K15"/>
  <c r="J15"/>
  <c r="H15"/>
  <c r="G15"/>
  <c r="E15"/>
  <c r="D15"/>
  <c r="B15"/>
  <c r="AD14"/>
  <c r="AB14"/>
  <c r="Z14"/>
  <c r="Y14"/>
  <c r="W14"/>
  <c r="V14"/>
  <c r="T14"/>
  <c r="R14"/>
  <c r="P14"/>
  <c r="N14"/>
  <c r="M14"/>
  <c r="K14"/>
  <c r="J14"/>
  <c r="H14"/>
  <c r="G14"/>
  <c r="E14"/>
  <c r="D14"/>
  <c r="B14"/>
  <c r="AD13"/>
  <c r="AB13"/>
  <c r="Z13"/>
  <c r="Y13"/>
  <c r="W13"/>
  <c r="V13"/>
  <c r="T13"/>
  <c r="R13"/>
  <c r="P13"/>
  <c r="N13"/>
  <c r="M13"/>
  <c r="K13"/>
  <c r="J13"/>
  <c r="H13"/>
  <c r="G13"/>
  <c r="E13"/>
  <c r="D13"/>
  <c r="B13"/>
  <c r="AD12"/>
  <c r="AB12"/>
  <c r="Z12"/>
  <c r="Y12"/>
  <c r="W12"/>
  <c r="V12"/>
  <c r="T12"/>
  <c r="R12"/>
  <c r="P12"/>
  <c r="N12"/>
  <c r="M12"/>
  <c r="K12"/>
  <c r="J12"/>
  <c r="H12"/>
  <c r="G12"/>
  <c r="E12"/>
  <c r="D12"/>
  <c r="B12"/>
  <c r="AD11"/>
  <c r="AB11"/>
  <c r="Z11"/>
  <c r="Y11"/>
  <c r="W11"/>
  <c r="V11"/>
  <c r="T11"/>
  <c r="R8"/>
  <c r="AD8" s="1"/>
  <c r="P8"/>
  <c r="AB8" s="1"/>
  <c r="N8"/>
  <c r="M8"/>
  <c r="Y8" s="1"/>
  <c r="K8"/>
  <c r="W8" s="1"/>
  <c r="J8"/>
  <c r="V8" s="1"/>
  <c r="H8"/>
  <c r="G8"/>
  <c r="E8"/>
  <c r="F28" s="1"/>
  <c r="D8"/>
  <c r="B8"/>
  <c r="D81" i="24"/>
  <c r="D69"/>
  <c r="D45"/>
  <c r="D35"/>
  <c r="D24"/>
  <c r="D17"/>
  <c r="A53" i="15"/>
  <c r="A92"/>
  <c r="A53" i="24"/>
  <c r="A96"/>
  <c r="S38" i="21"/>
  <c r="L68" i="24"/>
  <c r="H68"/>
  <c r="F68"/>
  <c r="F68" i="26"/>
  <c r="A94" i="27"/>
  <c r="A54"/>
  <c r="Q19" i="21" l="1"/>
  <c r="Q25"/>
  <c r="Q29"/>
  <c r="Q33"/>
  <c r="Q36"/>
  <c r="AC12" i="25"/>
  <c r="AC25"/>
  <c r="AC29"/>
  <c r="AC33"/>
  <c r="Q38"/>
  <c r="C19"/>
  <c r="G73" i="26"/>
  <c r="I84" i="24"/>
  <c r="D79" i="26"/>
  <c r="H11" i="21"/>
  <c r="I11" s="1"/>
  <c r="C19"/>
  <c r="O36"/>
  <c r="D74" i="26"/>
  <c r="D88"/>
  <c r="L12"/>
  <c r="M12" s="1"/>
  <c r="N37"/>
  <c r="F38" i="21"/>
  <c r="F18"/>
  <c r="B12" i="24"/>
  <c r="C12" s="1"/>
  <c r="D80"/>
  <c r="F13" i="21"/>
  <c r="C14"/>
  <c r="F14"/>
  <c r="Q14"/>
  <c r="AC16"/>
  <c r="F20"/>
  <c r="C21"/>
  <c r="F21"/>
  <c r="Q21"/>
  <c r="F26"/>
  <c r="C27"/>
  <c r="F27"/>
  <c r="O27"/>
  <c r="F30"/>
  <c r="C31"/>
  <c r="F31"/>
  <c r="Q31"/>
  <c r="F40"/>
  <c r="O40"/>
  <c r="AC14" i="25"/>
  <c r="AC17"/>
  <c r="AC21"/>
  <c r="AC27"/>
  <c r="AC31"/>
  <c r="B37" i="26"/>
  <c r="C37" s="1"/>
  <c r="G91" i="24"/>
  <c r="I15" i="25"/>
  <c r="I18"/>
  <c r="D47" i="26"/>
  <c r="N12"/>
  <c r="F40" i="25"/>
  <c r="AC28"/>
  <c r="Q40"/>
  <c r="C12" i="21"/>
  <c r="O18"/>
  <c r="C33"/>
  <c r="Q30"/>
  <c r="D76" i="24"/>
  <c r="AC18" i="25"/>
  <c r="AC20"/>
  <c r="AC30"/>
  <c r="AC32"/>
  <c r="L18" i="21"/>
  <c r="C38"/>
  <c r="Z8"/>
  <c r="AA26" s="1"/>
  <c r="L28"/>
  <c r="F22"/>
  <c r="O29"/>
  <c r="F32"/>
  <c r="AC19" i="25"/>
  <c r="L15" i="21"/>
  <c r="C25"/>
  <c r="I37" i="25"/>
  <c r="F12"/>
  <c r="G75" i="24"/>
  <c r="H36" i="16"/>
  <c r="L18" i="25"/>
  <c r="AC11"/>
  <c r="AC24"/>
  <c r="AC35"/>
  <c r="L32" i="21"/>
  <c r="L38"/>
  <c r="G71" i="24"/>
  <c r="O28" i="21"/>
  <c r="Q40"/>
  <c r="D15" i="24"/>
  <c r="D27"/>
  <c r="D74"/>
  <c r="D84"/>
  <c r="D92"/>
  <c r="D39" i="26"/>
  <c r="L22" i="21"/>
  <c r="G79" i="24"/>
  <c r="AC15" i="25"/>
  <c r="F12" i="26"/>
  <c r="G12" s="1"/>
  <c r="F15" i="21"/>
  <c r="L33"/>
  <c r="O38"/>
  <c r="L28" i="25"/>
  <c r="B11" i="21"/>
  <c r="C11" s="1"/>
  <c r="L29"/>
  <c r="L38" i="25"/>
  <c r="I38"/>
  <c r="C13" i="21"/>
  <c r="F19"/>
  <c r="C20"/>
  <c r="L21"/>
  <c r="F25"/>
  <c r="C26"/>
  <c r="L27"/>
  <c r="F29"/>
  <c r="C30"/>
  <c r="O30"/>
  <c r="L31"/>
  <c r="F33"/>
  <c r="AC34"/>
  <c r="F36"/>
  <c r="L40"/>
  <c r="N37" i="24"/>
  <c r="O37" s="1"/>
  <c r="D89"/>
  <c r="AC26" i="25"/>
  <c r="Q36"/>
  <c r="H37" i="26"/>
  <c r="I37" s="1"/>
  <c r="D42"/>
  <c r="L30" i="21"/>
  <c r="L14"/>
  <c r="I36" i="25"/>
  <c r="L13" i="21"/>
  <c r="O15"/>
  <c r="L19"/>
  <c r="Q27"/>
  <c r="O21"/>
  <c r="C39" i="25"/>
  <c r="O39"/>
  <c r="Q22"/>
  <c r="F27"/>
  <c r="L70" i="26"/>
  <c r="C18" i="21"/>
  <c r="L25"/>
  <c r="C28"/>
  <c r="O19"/>
  <c r="C15"/>
  <c r="C22"/>
  <c r="L36"/>
  <c r="T8"/>
  <c r="U11" s="1"/>
  <c r="I31"/>
  <c r="I12"/>
  <c r="I36"/>
  <c r="I14"/>
  <c r="I20"/>
  <c r="I19"/>
  <c r="I40"/>
  <c r="I21"/>
  <c r="F12"/>
  <c r="E11"/>
  <c r="F11" s="1"/>
  <c r="O13"/>
  <c r="Q13"/>
  <c r="I15"/>
  <c r="I18"/>
  <c r="Q20"/>
  <c r="O20"/>
  <c r="I22"/>
  <c r="Q26"/>
  <c r="O26"/>
  <c r="I28"/>
  <c r="I32"/>
  <c r="I38"/>
  <c r="I25"/>
  <c r="I29"/>
  <c r="I33"/>
  <c r="I26"/>
  <c r="Q22"/>
  <c r="Q28"/>
  <c r="I30"/>
  <c r="K11"/>
  <c r="L11" s="1"/>
  <c r="I13"/>
  <c r="Q18"/>
  <c r="Q32"/>
  <c r="I27"/>
  <c r="Q15"/>
  <c r="Q38"/>
  <c r="Z8" i="25"/>
  <c r="AA12" s="1"/>
  <c r="O33" i="21"/>
  <c r="L20"/>
  <c r="D13" i="24"/>
  <c r="L12" i="21"/>
  <c r="B37" i="24"/>
  <c r="C37" s="1"/>
  <c r="D14"/>
  <c r="D34"/>
  <c r="J37"/>
  <c r="K37" s="1"/>
  <c r="D44"/>
  <c r="D73"/>
  <c r="D78"/>
  <c r="D83"/>
  <c r="D88"/>
  <c r="D91"/>
  <c r="C64" i="15"/>
  <c r="H12" i="26"/>
  <c r="I12" s="1"/>
  <c r="J37"/>
  <c r="K37" s="1"/>
  <c r="D76"/>
  <c r="D86"/>
  <c r="O31" i="21"/>
  <c r="O22"/>
  <c r="Q8"/>
  <c r="AC8" s="1"/>
  <c r="C36"/>
  <c r="J12" i="26"/>
  <c r="K12" s="1"/>
  <c r="L37"/>
  <c r="M37" s="1"/>
  <c r="C40" i="21"/>
  <c r="C32"/>
  <c r="D23" i="24"/>
  <c r="D28"/>
  <c r="D33"/>
  <c r="H37"/>
  <c r="I37" s="1"/>
  <c r="D43"/>
  <c r="D48"/>
  <c r="D72"/>
  <c r="D75"/>
  <c r="D85"/>
  <c r="D90"/>
  <c r="D93"/>
  <c r="D29" i="26"/>
  <c r="D33"/>
  <c r="D89"/>
  <c r="D15"/>
  <c r="D32"/>
  <c r="C29" i="21"/>
  <c r="O25"/>
  <c r="O14"/>
  <c r="L26"/>
  <c r="D30" i="24"/>
  <c r="L37"/>
  <c r="M37" s="1"/>
  <c r="D50"/>
  <c r="O25" i="25"/>
  <c r="O32" i="21"/>
  <c r="O12"/>
  <c r="Q12"/>
  <c r="D19" i="24"/>
  <c r="N11" i="21"/>
  <c r="O11" s="1"/>
  <c r="N68" i="26"/>
  <c r="G89" i="24"/>
  <c r="J12"/>
  <c r="K12" s="1"/>
  <c r="D20"/>
  <c r="D40"/>
  <c r="D77"/>
  <c r="D87"/>
  <c r="M92"/>
  <c r="N12"/>
  <c r="O12" s="1"/>
  <c r="D22"/>
  <c r="D29"/>
  <c r="D39"/>
  <c r="D49"/>
  <c r="D71"/>
  <c r="D79"/>
  <c r="D86"/>
  <c r="B12" i="26"/>
  <c r="C12" s="1"/>
  <c r="D27"/>
  <c r="D31"/>
  <c r="F37"/>
  <c r="G37" s="1"/>
  <c r="D81"/>
  <c r="D87"/>
  <c r="H37" i="28"/>
  <c r="I13" i="25"/>
  <c r="L14"/>
  <c r="O19"/>
  <c r="L21"/>
  <c r="F22"/>
  <c r="I28"/>
  <c r="C29"/>
  <c r="Q29"/>
  <c r="L31"/>
  <c r="L32"/>
  <c r="F33"/>
  <c r="Q37"/>
  <c r="D50" i="26"/>
  <c r="D43"/>
  <c r="S37" i="25"/>
  <c r="I40"/>
  <c r="O29"/>
  <c r="I38" i="24"/>
  <c r="I44"/>
  <c r="I28"/>
  <c r="I20"/>
  <c r="I48"/>
  <c r="D42"/>
  <c r="D72" i="26"/>
  <c r="O37" i="21"/>
  <c r="I39"/>
  <c r="G76" i="26"/>
  <c r="AC14" i="21"/>
  <c r="AC18"/>
  <c r="G80" i="24"/>
  <c r="Q12" i="25"/>
  <c r="C13"/>
  <c r="F14"/>
  <c r="I14"/>
  <c r="Q14"/>
  <c r="Q18"/>
  <c r="L19"/>
  <c r="F20"/>
  <c r="O21"/>
  <c r="I22"/>
  <c r="C25"/>
  <c r="F25"/>
  <c r="L26"/>
  <c r="Q27"/>
  <c r="F29"/>
  <c r="L30"/>
  <c r="Q31"/>
  <c r="I32"/>
  <c r="I33"/>
  <c r="L33"/>
  <c r="AC34"/>
  <c r="C37"/>
  <c r="L37"/>
  <c r="L39"/>
  <c r="D71" i="26"/>
  <c r="D77"/>
  <c r="G93" i="24"/>
  <c r="I86"/>
  <c r="G88"/>
  <c r="D21"/>
  <c r="D40" i="26"/>
  <c r="G39"/>
  <c r="O14" i="25"/>
  <c r="G38" i="26"/>
  <c r="O38" i="25"/>
  <c r="Q8"/>
  <c r="AC8" s="1"/>
  <c r="F38"/>
  <c r="O27"/>
  <c r="O31"/>
  <c r="D22" i="26"/>
  <c r="D20"/>
  <c r="D41" i="24"/>
  <c r="G27"/>
  <c r="G29"/>
  <c r="G23"/>
  <c r="D31"/>
  <c r="D47"/>
  <c r="D36"/>
  <c r="C39" i="21"/>
  <c r="F39"/>
  <c r="L39"/>
  <c r="I11" i="16"/>
  <c r="H11"/>
  <c r="I36"/>
  <c r="D16" i="26"/>
  <c r="D19"/>
  <c r="D23"/>
  <c r="D26"/>
  <c r="D28"/>
  <c r="D30"/>
  <c r="D34"/>
  <c r="D48"/>
  <c r="D49"/>
  <c r="D51"/>
  <c r="D73"/>
  <c r="D75"/>
  <c r="D78"/>
  <c r="D80"/>
  <c r="D84"/>
  <c r="D85"/>
  <c r="D90"/>
  <c r="D92"/>
  <c r="I37" i="28"/>
  <c r="I76" i="24"/>
  <c r="I79"/>
  <c r="M76"/>
  <c r="I88"/>
  <c r="I85"/>
  <c r="I78"/>
  <c r="I92"/>
  <c r="M83"/>
  <c r="M86"/>
  <c r="G71" i="26"/>
  <c r="M72" i="24"/>
  <c r="M80"/>
  <c r="M90"/>
  <c r="AC12" i="21"/>
  <c r="AC20"/>
  <c r="AC25"/>
  <c r="AC27"/>
  <c r="AC29"/>
  <c r="AC31"/>
  <c r="AC33"/>
  <c r="AC35"/>
  <c r="Q37"/>
  <c r="I71" i="24"/>
  <c r="M73"/>
  <c r="M91"/>
  <c r="L12" i="25"/>
  <c r="O12"/>
  <c r="F13"/>
  <c r="L13"/>
  <c r="O13"/>
  <c r="C14"/>
  <c r="C15"/>
  <c r="F15"/>
  <c r="L15"/>
  <c r="Q15"/>
  <c r="F18"/>
  <c r="O18"/>
  <c r="F19"/>
  <c r="I20"/>
  <c r="L20"/>
  <c r="Q20"/>
  <c r="C21"/>
  <c r="F21"/>
  <c r="L22"/>
  <c r="O22"/>
  <c r="L25"/>
  <c r="F26"/>
  <c r="I26"/>
  <c r="Q26"/>
  <c r="C27"/>
  <c r="L27"/>
  <c r="F28"/>
  <c r="Q28"/>
  <c r="L29"/>
  <c r="F30"/>
  <c r="I30"/>
  <c r="Q30"/>
  <c r="C31"/>
  <c r="F31"/>
  <c r="F32"/>
  <c r="Q32"/>
  <c r="C33"/>
  <c r="Q33"/>
  <c r="F37"/>
  <c r="O37"/>
  <c r="F39"/>
  <c r="I39"/>
  <c r="Q39"/>
  <c r="G87" i="26"/>
  <c r="G90" i="24"/>
  <c r="I74"/>
  <c r="I72"/>
  <c r="I80"/>
  <c r="I77"/>
  <c r="I90"/>
  <c r="I87"/>
  <c r="G72"/>
  <c r="G92"/>
  <c r="D21" i="26"/>
  <c r="E21" s="1"/>
  <c r="G74" i="24"/>
  <c r="G83"/>
  <c r="G73"/>
  <c r="D41" i="26"/>
  <c r="A97"/>
  <c r="G87" i="24"/>
  <c r="G85"/>
  <c r="C65" i="27"/>
  <c r="O15" i="25"/>
  <c r="O40"/>
  <c r="O36"/>
  <c r="O33"/>
  <c r="C40"/>
  <c r="C36"/>
  <c r="T8"/>
  <c r="U28" s="1"/>
  <c r="L36"/>
  <c r="L40"/>
  <c r="F36"/>
  <c r="C38"/>
  <c r="O20"/>
  <c r="O26"/>
  <c r="O28"/>
  <c r="O30"/>
  <c r="D38" i="26"/>
  <c r="I93" i="24"/>
  <c r="L12"/>
  <c r="M12" s="1"/>
  <c r="H12"/>
  <c r="I12" s="1"/>
  <c r="I22"/>
  <c r="I50"/>
  <c r="I30"/>
  <c r="G43"/>
  <c r="D38"/>
  <c r="D32"/>
  <c r="F37" i="21"/>
  <c r="I37"/>
  <c r="L37"/>
  <c r="AC11"/>
  <c r="AC13"/>
  <c r="AC15"/>
  <c r="AC17"/>
  <c r="AC19"/>
  <c r="AC21"/>
  <c r="AC24"/>
  <c r="AC26"/>
  <c r="AC28"/>
  <c r="AC30"/>
  <c r="AC32"/>
  <c r="Q39"/>
  <c r="I75" i="24"/>
  <c r="G76"/>
  <c r="M77"/>
  <c r="G84"/>
  <c r="M87"/>
  <c r="I89"/>
  <c r="C12" i="25"/>
  <c r="I12"/>
  <c r="Q13"/>
  <c r="AC16"/>
  <c r="Q19"/>
  <c r="Q21"/>
  <c r="Q25"/>
  <c r="G77" i="26"/>
  <c r="G78"/>
  <c r="D16" i="24"/>
  <c r="O32" i="25"/>
  <c r="I19"/>
  <c r="I21"/>
  <c r="I25"/>
  <c r="I27"/>
  <c r="I29"/>
  <c r="I31"/>
  <c r="C18"/>
  <c r="C20"/>
  <c r="C22"/>
  <c r="C26"/>
  <c r="C28"/>
  <c r="C30"/>
  <c r="C32"/>
  <c r="M38" i="24"/>
  <c r="G78"/>
  <c r="I83"/>
  <c r="I73"/>
  <c r="I91"/>
  <c r="F12"/>
  <c r="G12" s="1"/>
  <c r="D26"/>
  <c r="I40"/>
  <c r="I14"/>
  <c r="I34"/>
  <c r="G15"/>
  <c r="G33"/>
  <c r="G39"/>
  <c r="G49"/>
  <c r="O39" i="21"/>
  <c r="F37" i="24"/>
  <c r="D94" i="26"/>
  <c r="C62" i="16"/>
  <c r="A53" i="28"/>
  <c r="G86" i="24"/>
  <c r="C37" i="21"/>
  <c r="G72" i="26"/>
  <c r="G80"/>
  <c r="G79"/>
  <c r="G95"/>
  <c r="G91"/>
  <c r="AC13" i="25"/>
  <c r="M49" i="24"/>
  <c r="M40"/>
  <c r="M27"/>
  <c r="M13"/>
  <c r="M32"/>
  <c r="B11" i="25"/>
  <c r="C11" s="1"/>
  <c r="E11"/>
  <c r="F11" s="1"/>
  <c r="H11"/>
  <c r="I11" s="1"/>
  <c r="K11"/>
  <c r="L11" s="1"/>
  <c r="N11"/>
  <c r="M43" i="24"/>
  <c r="M23"/>
  <c r="D91" i="26"/>
  <c r="D93"/>
  <c r="I11" i="28"/>
  <c r="M9" i="24"/>
  <c r="M68" s="1"/>
  <c r="C48"/>
  <c r="I9"/>
  <c r="I68" s="1"/>
  <c r="C30"/>
  <c r="C26"/>
  <c r="C20"/>
  <c r="C38"/>
  <c r="C13"/>
  <c r="C29"/>
  <c r="C41"/>
  <c r="C44"/>
  <c r="C14"/>
  <c r="C15"/>
  <c r="C43"/>
  <c r="C27"/>
  <c r="C47"/>
  <c r="C21"/>
  <c r="C28"/>
  <c r="C31"/>
  <c r="C23"/>
  <c r="C40"/>
  <c r="C42"/>
  <c r="C34"/>
  <c r="C39"/>
  <c r="C32"/>
  <c r="C16"/>
  <c r="B68"/>
  <c r="G9"/>
  <c r="G68" s="1"/>
  <c r="C33"/>
  <c r="C50"/>
  <c r="C49"/>
  <c r="C19"/>
  <c r="C36"/>
  <c r="C22"/>
  <c r="H11" i="28"/>
  <c r="X16" i="21"/>
  <c r="X27"/>
  <c r="X11"/>
  <c r="X20"/>
  <c r="X31"/>
  <c r="X15"/>
  <c r="X26"/>
  <c r="X35"/>
  <c r="X19"/>
  <c r="X30"/>
  <c r="X14"/>
  <c r="X25"/>
  <c r="X34"/>
  <c r="X18"/>
  <c r="X29"/>
  <c r="X13"/>
  <c r="X24"/>
  <c r="X33"/>
  <c r="X17"/>
  <c r="X28"/>
  <c r="X12"/>
  <c r="X21"/>
  <c r="X32"/>
  <c r="C27" i="26"/>
  <c r="C19"/>
  <c r="C43"/>
  <c r="C31"/>
  <c r="C32"/>
  <c r="C13"/>
  <c r="C48"/>
  <c r="C42"/>
  <c r="C30"/>
  <c r="C20"/>
  <c r="C33"/>
  <c r="C26"/>
  <c r="C28"/>
  <c r="C34"/>
  <c r="C15"/>
  <c r="C49"/>
  <c r="C44"/>
  <c r="C29"/>
  <c r="C38"/>
  <c r="C39"/>
  <c r="C21"/>
  <c r="C22"/>
  <c r="C41"/>
  <c r="C50"/>
  <c r="C16"/>
  <c r="B68"/>
  <c r="C40"/>
  <c r="C47"/>
  <c r="G9"/>
  <c r="G68" s="1"/>
  <c r="C23"/>
  <c r="C51"/>
  <c r="C14"/>
  <c r="O16" i="24"/>
  <c r="O50"/>
  <c r="O15"/>
  <c r="O49"/>
  <c r="O19"/>
  <c r="O34"/>
  <c r="O28"/>
  <c r="O13"/>
  <c r="O36"/>
  <c r="O48"/>
  <c r="O9"/>
  <c r="O68" s="1"/>
  <c r="O23"/>
  <c r="O38"/>
  <c r="O33"/>
  <c r="O39"/>
  <c r="N68"/>
  <c r="O40"/>
  <c r="O20"/>
  <c r="O26"/>
  <c r="O27"/>
  <c r="O29"/>
  <c r="O41"/>
  <c r="O43"/>
  <c r="O30"/>
  <c r="O44"/>
  <c r="O42"/>
  <c r="O47"/>
  <c r="O21"/>
  <c r="O32"/>
  <c r="O22"/>
  <c r="O31"/>
  <c r="O14"/>
  <c r="X33" i="25"/>
  <c r="X35"/>
  <c r="X29"/>
  <c r="X28"/>
  <c r="X21"/>
  <c r="X20"/>
  <c r="X11"/>
  <c r="X13"/>
  <c r="X15"/>
  <c r="X31"/>
  <c r="X30"/>
  <c r="X25"/>
  <c r="X24"/>
  <c r="X17"/>
  <c r="X16"/>
  <c r="X14"/>
  <c r="X34"/>
  <c r="X32"/>
  <c r="X27"/>
  <c r="X26"/>
  <c r="X19"/>
  <c r="X18"/>
  <c r="X12"/>
  <c r="G85" i="26"/>
  <c r="G89"/>
  <c r="G93"/>
  <c r="G81"/>
  <c r="G77" i="24"/>
  <c r="D13" i="26"/>
  <c r="E13" s="1"/>
  <c r="D14"/>
  <c r="D44"/>
  <c r="E44" s="1"/>
  <c r="I39"/>
  <c r="I19"/>
  <c r="I22"/>
  <c r="I13"/>
  <c r="I41"/>
  <c r="I20"/>
  <c r="I16"/>
  <c r="I44"/>
  <c r="I31"/>
  <c r="I48"/>
  <c r="I26"/>
  <c r="I42"/>
  <c r="I33"/>
  <c r="I47"/>
  <c r="I27"/>
  <c r="I40"/>
  <c r="I9"/>
  <c r="I68" s="1"/>
  <c r="I21"/>
  <c r="I50"/>
  <c r="I28"/>
  <c r="I38"/>
  <c r="I23"/>
  <c r="I49"/>
  <c r="I29"/>
  <c r="I15"/>
  <c r="I43"/>
  <c r="I30"/>
  <c r="I34"/>
  <c r="I14"/>
  <c r="I51"/>
  <c r="H68"/>
  <c r="I32"/>
  <c r="M51"/>
  <c r="M32"/>
  <c r="M41"/>
  <c r="M34"/>
  <c r="M43"/>
  <c r="M16"/>
  <c r="M22"/>
  <c r="M39"/>
  <c r="M27"/>
  <c r="M31"/>
  <c r="M26"/>
  <c r="M33"/>
  <c r="M29"/>
  <c r="M21"/>
  <c r="M28"/>
  <c r="M9"/>
  <c r="M68" s="1"/>
  <c r="M23"/>
  <c r="L68"/>
  <c r="M15"/>
  <c r="M30"/>
  <c r="M14"/>
  <c r="M20"/>
  <c r="M44"/>
  <c r="M19"/>
  <c r="M13"/>
  <c r="M47"/>
  <c r="M40"/>
  <c r="M48"/>
  <c r="M42"/>
  <c r="M49"/>
  <c r="M50"/>
  <c r="M38"/>
  <c r="K44" i="24"/>
  <c r="K23"/>
  <c r="K39"/>
  <c r="K40"/>
  <c r="K50"/>
  <c r="K26"/>
  <c r="J68"/>
  <c r="K27"/>
  <c r="K41"/>
  <c r="K43"/>
  <c r="K33"/>
  <c r="K29"/>
  <c r="K48"/>
  <c r="K30"/>
  <c r="K38"/>
  <c r="K31"/>
  <c r="K9"/>
  <c r="K68" s="1"/>
  <c r="K32"/>
  <c r="K14"/>
  <c r="K49"/>
  <c r="K19"/>
  <c r="K47"/>
  <c r="K16"/>
  <c r="K34"/>
  <c r="K13"/>
  <c r="K21"/>
  <c r="K28"/>
  <c r="K15"/>
  <c r="K22"/>
  <c r="K36"/>
  <c r="K20"/>
  <c r="K42"/>
  <c r="K13" i="26"/>
  <c r="K40"/>
  <c r="K20"/>
  <c r="K26"/>
  <c r="K43"/>
  <c r="K49"/>
  <c r="K27"/>
  <c r="K41"/>
  <c r="K32"/>
  <c r="K48"/>
  <c r="K28"/>
  <c r="K39"/>
  <c r="K34"/>
  <c r="K51"/>
  <c r="K29"/>
  <c r="K9"/>
  <c r="K68" s="1"/>
  <c r="K22"/>
  <c r="K50"/>
  <c r="K30"/>
  <c r="K31"/>
  <c r="K15"/>
  <c r="K42"/>
  <c r="K19"/>
  <c r="K33"/>
  <c r="K16"/>
  <c r="K44"/>
  <c r="J68"/>
  <c r="K23"/>
  <c r="K14"/>
  <c r="K38"/>
  <c r="K47"/>
  <c r="K21"/>
  <c r="G75"/>
  <c r="G84"/>
  <c r="G86"/>
  <c r="G88"/>
  <c r="G90"/>
  <c r="G92"/>
  <c r="G94"/>
  <c r="G74"/>
  <c r="M71" i="24"/>
  <c r="M75"/>
  <c r="M79"/>
  <c r="M85"/>
  <c r="M89"/>
  <c r="M93"/>
  <c r="M74"/>
  <c r="M78"/>
  <c r="M84"/>
  <c r="M88"/>
  <c r="N9" i="26" l="1"/>
  <c r="O9" s="1"/>
  <c r="AA16" i="21"/>
  <c r="U34"/>
  <c r="AA25"/>
  <c r="U15"/>
  <c r="U20"/>
  <c r="O68" i="26"/>
  <c r="U31" i="21"/>
  <c r="U26"/>
  <c r="AA11"/>
  <c r="L8"/>
  <c r="X8" s="1"/>
  <c r="U33"/>
  <c r="U12"/>
  <c r="U17"/>
  <c r="U28"/>
  <c r="U35"/>
  <c r="I8" i="25"/>
  <c r="U8" s="1"/>
  <c r="U19" i="21"/>
  <c r="U27"/>
  <c r="U30"/>
  <c r="U16"/>
  <c r="AA19"/>
  <c r="U21"/>
  <c r="U29"/>
  <c r="U32"/>
  <c r="U13"/>
  <c r="U18"/>
  <c r="U24"/>
  <c r="AA33"/>
  <c r="AA14"/>
  <c r="U25"/>
  <c r="U14"/>
  <c r="AA29"/>
  <c r="AA24"/>
  <c r="I8"/>
  <c r="U8" s="1"/>
  <c r="AA28" i="25"/>
  <c r="AA29"/>
  <c r="AA18"/>
  <c r="AA30"/>
  <c r="AA33"/>
  <c r="AA21"/>
  <c r="AA20"/>
  <c r="AA32"/>
  <c r="AA11"/>
  <c r="AA34"/>
  <c r="AA26"/>
  <c r="AA19"/>
  <c r="AA13" i="21"/>
  <c r="AA21"/>
  <c r="AA18"/>
  <c r="AA28"/>
  <c r="AA15"/>
  <c r="AA34"/>
  <c r="AA31"/>
  <c r="AA27"/>
  <c r="AA12"/>
  <c r="AA32"/>
  <c r="AA30"/>
  <c r="AA17"/>
  <c r="AA35"/>
  <c r="AA20"/>
  <c r="C8"/>
  <c r="O12" i="26"/>
  <c r="F8" i="21"/>
  <c r="AA13" i="25"/>
  <c r="AA31"/>
  <c r="AA27"/>
  <c r="Q11"/>
  <c r="D37" i="26"/>
  <c r="E37" s="1"/>
  <c r="U19" i="25"/>
  <c r="L8"/>
  <c r="X8" s="1"/>
  <c r="U31"/>
  <c r="D12" i="24"/>
  <c r="E12" s="1"/>
  <c r="O37" i="26"/>
  <c r="O41"/>
  <c r="U20" i="25"/>
  <c r="AA24"/>
  <c r="AA25"/>
  <c r="U14"/>
  <c r="C8"/>
  <c r="AA14"/>
  <c r="Q11" i="21"/>
  <c r="AA16" i="25"/>
  <c r="AA15"/>
  <c r="U25"/>
  <c r="O33" i="26"/>
  <c r="AA35" i="25"/>
  <c r="O16" i="26"/>
  <c r="U17" i="25"/>
  <c r="AA17"/>
  <c r="U34"/>
  <c r="U16"/>
  <c r="U27"/>
  <c r="U35"/>
  <c r="U26"/>
  <c r="U33"/>
  <c r="U12"/>
  <c r="O42" i="26"/>
  <c r="O44"/>
  <c r="O50"/>
  <c r="O49"/>
  <c r="O19"/>
  <c r="O29"/>
  <c r="O27"/>
  <c r="O11" i="25"/>
  <c r="O8" s="1"/>
  <c r="AA8" s="1"/>
  <c r="F8"/>
  <c r="U11"/>
  <c r="U18"/>
  <c r="U30"/>
  <c r="U13"/>
  <c r="U32"/>
  <c r="U29"/>
  <c r="U21"/>
  <c r="U15"/>
  <c r="U24"/>
  <c r="M69" i="26"/>
  <c r="G37" i="24"/>
  <c r="D37"/>
  <c r="E37" s="1"/>
  <c r="D12" i="26"/>
  <c r="E12" s="1"/>
  <c r="E14"/>
  <c r="C80" i="24"/>
  <c r="C76"/>
  <c r="C77"/>
  <c r="C88"/>
  <c r="C75"/>
  <c r="C71"/>
  <c r="C79"/>
  <c r="C91"/>
  <c r="C73"/>
  <c r="C72"/>
  <c r="C90"/>
  <c r="C87"/>
  <c r="C85"/>
  <c r="C92"/>
  <c r="C86"/>
  <c r="C83"/>
  <c r="C89"/>
  <c r="C78"/>
  <c r="C74"/>
  <c r="C84"/>
  <c r="C93"/>
  <c r="O8" i="21"/>
  <c r="AA8" s="1"/>
  <c r="O72" i="24"/>
  <c r="O80"/>
  <c r="O89"/>
  <c r="O79"/>
  <c r="O71"/>
  <c r="O92"/>
  <c r="O78"/>
  <c r="O86"/>
  <c r="O87"/>
  <c r="O90"/>
  <c r="O73"/>
  <c r="O88"/>
  <c r="O83"/>
  <c r="O91"/>
  <c r="O85"/>
  <c r="O74"/>
  <c r="O93"/>
  <c r="O76"/>
  <c r="O75"/>
  <c r="O77"/>
  <c r="O84"/>
  <c r="C74" i="26"/>
  <c r="C89"/>
  <c r="C80"/>
  <c r="C84"/>
  <c r="C94"/>
  <c r="C86"/>
  <c r="C85"/>
  <c r="C71"/>
  <c r="C77"/>
  <c r="C72"/>
  <c r="C78"/>
  <c r="C81"/>
  <c r="C92"/>
  <c r="C91"/>
  <c r="C75"/>
  <c r="C95"/>
  <c r="C93"/>
  <c r="C88"/>
  <c r="C79"/>
  <c r="C73"/>
  <c r="C76"/>
  <c r="C90"/>
  <c r="C87"/>
  <c r="K76"/>
  <c r="K92"/>
  <c r="K84"/>
  <c r="K74"/>
  <c r="K75"/>
  <c r="K88"/>
  <c r="K73"/>
  <c r="K79"/>
  <c r="K87"/>
  <c r="K72"/>
  <c r="K94"/>
  <c r="K86"/>
  <c r="K71"/>
  <c r="K93"/>
  <c r="K85"/>
  <c r="K95"/>
  <c r="K90"/>
  <c r="K78"/>
  <c r="K77"/>
  <c r="K91"/>
  <c r="K80"/>
  <c r="K81"/>
  <c r="K89"/>
  <c r="E15" i="24"/>
  <c r="E28"/>
  <c r="E42"/>
  <c r="E29"/>
  <c r="E32"/>
  <c r="E49"/>
  <c r="E23"/>
  <c r="E14"/>
  <c r="E21"/>
  <c r="E47"/>
  <c r="E38"/>
  <c r="E33"/>
  <c r="E27"/>
  <c r="E44"/>
  <c r="E9"/>
  <c r="E13"/>
  <c r="E41"/>
  <c r="E43"/>
  <c r="E40"/>
  <c r="E34"/>
  <c r="E36"/>
  <c r="E26"/>
  <c r="E30"/>
  <c r="E19"/>
  <c r="E22"/>
  <c r="D68"/>
  <c r="E31"/>
  <c r="E39"/>
  <c r="E48"/>
  <c r="E16"/>
  <c r="E20"/>
  <c r="E50"/>
  <c r="M95" i="26"/>
  <c r="M71"/>
  <c r="M84"/>
  <c r="M81"/>
  <c r="M74"/>
  <c r="M86"/>
  <c r="M91"/>
  <c r="M79"/>
  <c r="M80"/>
  <c r="M93"/>
  <c r="M75"/>
  <c r="M72"/>
  <c r="M92"/>
  <c r="M89"/>
  <c r="M77"/>
  <c r="M88"/>
  <c r="M85"/>
  <c r="M87"/>
  <c r="M78"/>
  <c r="M94"/>
  <c r="M76"/>
  <c r="M73"/>
  <c r="M90"/>
  <c r="I79"/>
  <c r="I89"/>
  <c r="I71"/>
  <c r="I85"/>
  <c r="I77"/>
  <c r="I90"/>
  <c r="I74"/>
  <c r="I75"/>
  <c r="I91"/>
  <c r="I78"/>
  <c r="I81"/>
  <c r="I88"/>
  <c r="I80"/>
  <c r="I93"/>
  <c r="I76"/>
  <c r="I94"/>
  <c r="I86"/>
  <c r="I72"/>
  <c r="I95"/>
  <c r="I87"/>
  <c r="I73"/>
  <c r="I92"/>
  <c r="I84"/>
  <c r="E30"/>
  <c r="E43"/>
  <c r="E9"/>
  <c r="D68"/>
  <c r="E39"/>
  <c r="E34"/>
  <c r="E19"/>
  <c r="E51"/>
  <c r="E32"/>
  <c r="E48"/>
  <c r="E31"/>
  <c r="E22"/>
  <c r="E50"/>
  <c r="E33"/>
  <c r="E27"/>
  <c r="E40"/>
  <c r="E16"/>
  <c r="E15"/>
  <c r="E29"/>
  <c r="E41"/>
  <c r="E23"/>
  <c r="E20"/>
  <c r="E42"/>
  <c r="E26"/>
  <c r="E49"/>
  <c r="E38"/>
  <c r="E28"/>
  <c r="E47"/>
  <c r="O80"/>
  <c r="O90"/>
  <c r="O79"/>
  <c r="O81"/>
  <c r="O88"/>
  <c r="O77"/>
  <c r="O76"/>
  <c r="O94"/>
  <c r="O85"/>
  <c r="O84"/>
  <c r="O73"/>
  <c r="O93"/>
  <c r="O89"/>
  <c r="O75"/>
  <c r="O78"/>
  <c r="O87"/>
  <c r="O71"/>
  <c r="O92"/>
  <c r="O95"/>
  <c r="O72"/>
  <c r="O74"/>
  <c r="O91"/>
  <c r="O86"/>
  <c r="K73" i="24"/>
  <c r="K76"/>
  <c r="K74"/>
  <c r="K77"/>
  <c r="K80"/>
  <c r="K89"/>
  <c r="K92"/>
  <c r="K90"/>
  <c r="K84"/>
  <c r="K79"/>
  <c r="K87"/>
  <c r="K75"/>
  <c r="K85"/>
  <c r="K93"/>
  <c r="K72"/>
  <c r="K86"/>
  <c r="K71"/>
  <c r="K78"/>
  <c r="K91"/>
  <c r="K88"/>
  <c r="K83"/>
  <c r="O20" i="26" l="1"/>
  <c r="O51"/>
  <c r="O30"/>
  <c r="O31"/>
  <c r="O34"/>
  <c r="O14"/>
  <c r="O26"/>
  <c r="O23"/>
  <c r="O39"/>
  <c r="O13"/>
  <c r="O40"/>
  <c r="O47"/>
  <c r="O43"/>
  <c r="O38"/>
  <c r="O28"/>
  <c r="O48"/>
  <c r="O22"/>
  <c r="O15"/>
  <c r="O32"/>
  <c r="O21"/>
  <c r="E77"/>
  <c r="E71"/>
  <c r="E84"/>
  <c r="E72"/>
  <c r="E95"/>
  <c r="E94"/>
  <c r="E74"/>
  <c r="E93"/>
  <c r="E80"/>
  <c r="E86"/>
  <c r="E92"/>
  <c r="E73"/>
  <c r="E88"/>
  <c r="E90"/>
  <c r="E91"/>
  <c r="E89"/>
  <c r="E87"/>
  <c r="E78"/>
  <c r="E81"/>
  <c r="E85"/>
  <c r="E76"/>
  <c r="E79"/>
  <c r="E75"/>
  <c r="E92" i="24"/>
  <c r="E76"/>
  <c r="E72"/>
  <c r="E88"/>
  <c r="E86"/>
  <c r="E90"/>
  <c r="E83"/>
  <c r="E87"/>
  <c r="E79"/>
  <c r="E74"/>
  <c r="E75"/>
  <c r="E93"/>
  <c r="E89"/>
  <c r="E84"/>
  <c r="E73"/>
  <c r="E80"/>
  <c r="E78"/>
  <c r="E71"/>
  <c r="E77"/>
  <c r="E85"/>
  <c r="E91"/>
  <c r="C9" i="26"/>
  <c r="C68" s="1"/>
  <c r="E68"/>
  <c r="C9" i="24"/>
  <c r="C68" s="1"/>
  <c r="E68"/>
</calcChain>
</file>

<file path=xl/sharedStrings.xml><?xml version="1.0" encoding="utf-8"?>
<sst xmlns="http://schemas.openxmlformats.org/spreadsheetml/2006/main" count="827" uniqueCount="129">
  <si>
    <t>Total</t>
  </si>
  <si>
    <t>Cuenta propia</t>
  </si>
  <si>
    <t>Trab. fam. no remu.</t>
  </si>
  <si>
    <t>Total Asalariados</t>
  </si>
  <si>
    <t>No.</t>
  </si>
  <si>
    <t>Total Ocupados</t>
  </si>
  <si>
    <t>Asalariados</t>
  </si>
  <si>
    <t xml:space="preserve">No. </t>
  </si>
  <si>
    <t xml:space="preserve">Total </t>
  </si>
  <si>
    <t>Privado</t>
  </si>
  <si>
    <t>Dominios</t>
  </si>
  <si>
    <t>Nivel Educativo</t>
  </si>
  <si>
    <t>Rama de Actividad</t>
  </si>
  <si>
    <t>Rama de Actividad (1 dig.)</t>
  </si>
  <si>
    <t>Ocupación a (1 Dig.)</t>
  </si>
  <si>
    <t>Ocupación (1 Dig.)</t>
  </si>
  <si>
    <t>Rango de Edad</t>
  </si>
  <si>
    <t>....... Continuación</t>
  </si>
  <si>
    <t>Rama de Actividad (1 Dig.)</t>
  </si>
  <si>
    <t>Población en Edad de Trabajar (PET)</t>
  </si>
  <si>
    <t>Población Total</t>
  </si>
  <si>
    <t>TDA</t>
  </si>
  <si>
    <t>MBT</t>
  </si>
  <si>
    <t>Ocupados</t>
  </si>
  <si>
    <t>Desocupados</t>
  </si>
  <si>
    <t>AEP</t>
  </si>
  <si>
    <t>Ingreso Promedio</t>
  </si>
  <si>
    <t>Declaran Ingresos</t>
  </si>
  <si>
    <t>Cuenta Propia</t>
  </si>
  <si>
    <t>No Declaran.</t>
  </si>
  <si>
    <t>Media</t>
  </si>
  <si>
    <t>Categorías</t>
  </si>
  <si>
    <t>Población Económicamente Activa (PEA)</t>
  </si>
  <si>
    <t>Ocupación Principal</t>
  </si>
  <si>
    <t>Nivel  Educativo</t>
  </si>
  <si>
    <t>Dominio</t>
  </si>
  <si>
    <t>Trab. Fam. no Remu.</t>
  </si>
  <si>
    <t>Sin Nivel</t>
  </si>
  <si>
    <t>Primaria</t>
  </si>
  <si>
    <t>Secundaria</t>
  </si>
  <si>
    <t>Superior</t>
  </si>
  <si>
    <t>De 10 a 11 años</t>
  </si>
  <si>
    <t>De 12 a 14 años</t>
  </si>
  <si>
    <t>De 15 a 18 años</t>
  </si>
  <si>
    <t>De 19 a 24 años</t>
  </si>
  <si>
    <t>De 25 a 29 años</t>
  </si>
  <si>
    <t>No sabe, no responde</t>
  </si>
  <si>
    <t>De 30 a 35 años</t>
  </si>
  <si>
    <t>De 36 a 44 años</t>
  </si>
  <si>
    <t>De 45 a 59 años</t>
  </si>
  <si>
    <t>Terciaria</t>
  </si>
  <si>
    <t>Distrito Central</t>
  </si>
  <si>
    <t>San Pedro Sula</t>
  </si>
  <si>
    <t>Rural</t>
  </si>
  <si>
    <t>Agricultura, Silvicultura, Caza y Pesca</t>
  </si>
  <si>
    <t>Industria manufacturera</t>
  </si>
  <si>
    <t>Electricidad, gas y agua</t>
  </si>
  <si>
    <t>Estab. finac. seguros, Bienes inmuebles y servicios</t>
  </si>
  <si>
    <t>Transp. almac. y comunicaciones</t>
  </si>
  <si>
    <t>Servicios Comunales, Sociales y Personales</t>
  </si>
  <si>
    <t>No sabe, No responde</t>
  </si>
  <si>
    <t>Directores Gerentes y Administ. Grales.</t>
  </si>
  <si>
    <t xml:space="preserve"> Empleados de Oficina</t>
  </si>
  <si>
    <t>Comerciantes y Vendedores</t>
  </si>
  <si>
    <t>Agricultores, Ganaderos y Trab. Agrop.</t>
  </si>
  <si>
    <t>Conductores de Transporte</t>
  </si>
  <si>
    <t>Trab. Area Grafica, Quim., Alimentos, etc.</t>
  </si>
  <si>
    <t>Operador de Carga y Almacenaje</t>
  </si>
  <si>
    <t xml:space="preserve"> Urbano</t>
  </si>
  <si>
    <t>Urbano</t>
  </si>
  <si>
    <t>Nivel educativo /2</t>
  </si>
  <si>
    <t>Total Nacional</t>
  </si>
  <si>
    <t xml:space="preserve">Total Nacional </t>
  </si>
  <si>
    <t>Explotación de minas y canteras</t>
  </si>
  <si>
    <t>Construcción</t>
  </si>
  <si>
    <t>Profesionales, Técnicos y PEOA</t>
  </si>
  <si>
    <t>Ocupación de los Servicios</t>
  </si>
  <si>
    <t>Trab. Ind. Textil, Albañilería, Mecánica, etc.</t>
  </si>
  <si>
    <t>AEP= Años de Estudio Promedio</t>
  </si>
  <si>
    <t>TDA= Tasa de Desempleo Abierto</t>
  </si>
  <si>
    <t>MBT= Meses promedio en Busca de Trabajo</t>
  </si>
  <si>
    <t>nivel educativo, rango de edad, sexo, número de salarios mínimos, rama de actividad y ocupación</t>
  </si>
  <si>
    <t>Comercio por Mayor/Menor, Hoteles / restaurantes</t>
  </si>
  <si>
    <t xml:space="preserve">número de salarios mínimos, rama de actividad y ocupación </t>
  </si>
  <si>
    <t>Comercio por Mayor / menor, Hoteles / restaurantes</t>
  </si>
  <si>
    <t xml:space="preserve">No sabe, No responde </t>
  </si>
  <si>
    <t>Ocupación Principal, Lps/Mes/Persona</t>
  </si>
  <si>
    <t>% 1/</t>
  </si>
  <si>
    <t>1/ Porcentaje por columna</t>
  </si>
  <si>
    <t>2/ El nivel educativo incluye la población menor de cinco años</t>
  </si>
  <si>
    <t>1/ Porcentaje por columnas</t>
  </si>
  <si>
    <t>2/ Porcentaje  por filas</t>
  </si>
  <si>
    <t>Empleados de Oficina</t>
  </si>
  <si>
    <t>Resto urbano</t>
  </si>
  <si>
    <t>De 60 años y más</t>
  </si>
  <si>
    <t>Busca trabajo por primera vez</t>
  </si>
  <si>
    <t>3/ No. de salarios mínimos (personas que declaran ingresos) y trabajan 36 Hrs. o mas</t>
  </si>
  <si>
    <t>Menos de un salario</t>
  </si>
  <si>
    <t>De 1 a 2 salarios</t>
  </si>
  <si>
    <t>De 2 a 3 salarios</t>
  </si>
  <si>
    <t>De 3 a 4 salarios</t>
  </si>
  <si>
    <t>De 4 salarios y más</t>
  </si>
  <si>
    <t>No. de Salarios Mínimos 3/</t>
  </si>
  <si>
    <t>Total  Nacional 2/</t>
  </si>
  <si>
    <t>No. de Salarios Mínimos 1/</t>
  </si>
  <si>
    <t>1/ No. de salarios mínimos (personas que declaran ingresos) y trabajan 36 Hrs. o mas</t>
  </si>
  <si>
    <t>Menos de 1 salario y trab &lt;36 horas</t>
  </si>
  <si>
    <t>Menos de 1 salario y trab &gt;=36 horas</t>
  </si>
  <si>
    <t>Menos de 1 salario y no decl. horas</t>
  </si>
  <si>
    <t>Público</t>
  </si>
  <si>
    <t>Doméstico</t>
  </si>
  <si>
    <t>Hombres</t>
  </si>
  <si>
    <t>Mujeres</t>
  </si>
  <si>
    <t>Nivel educativo</t>
  </si>
  <si>
    <t>Cuadro No. 1. Tasa de Desempleo Abierto (TDA) de la Población en Edad de Trabajar (PET) y Población Económicamente Activa (PEA),</t>
  </si>
  <si>
    <t>Total Nacional 2/</t>
  </si>
  <si>
    <t>(Promedio de salarios mínimos por rama)</t>
  </si>
  <si>
    <t>según dominio,  nivel educativo, rango de edad, rama de actividad y ocupación</t>
  </si>
  <si>
    <t>Cuadro No. 2. Personas ocupadas por categoría ocupacional, según dominio, nivel educativo, rango de edad, sexo,</t>
  </si>
  <si>
    <t xml:space="preserve">Cuadro No. 2. Personas ocupadas por categoría ocupacional, según dominio, nivel educativo, rango de edad, </t>
  </si>
  <si>
    <t>Cuadro No. 3. Ingreso promedio de las personas ocupadas por categoría  ocupacional, según dominio,</t>
  </si>
  <si>
    <t>nivel educativo, rango de edad, número de salarios mínimos, rama de actividad y ocupación</t>
  </si>
  <si>
    <t>Cuadro No. 4. Años de estudio promedio de las personas ocupadas por categoría ocupacional, según dominio, nivel educativo,</t>
  </si>
  <si>
    <t>rangos de edad, número de salarios mínimos devengados, rama de actividad y ocupación</t>
  </si>
  <si>
    <t>Cuadro No. 5. Tasa de Desempleo Abierto (TDA) de la Población en Edad de Trabajar (PET) y Población Económicamente Activa (PEA),</t>
  </si>
  <si>
    <t xml:space="preserve">Cuadro No. 6. Personas ocupadas por categoría ocupacional, según dominio, nivel educativo, rango de edad,  </t>
  </si>
  <si>
    <t>Cuadro No. 6. Personas ocupadas por categoría ocupacional, según dominio, nivel educativo, rango de edad,</t>
  </si>
  <si>
    <t>Cuadro No. 7. Ingreso promedio de las personas ocupadas por categoría  ocupacional, según dominio,</t>
  </si>
  <si>
    <t>Cuadro No. 8. Años de estudio promedio de las personas ocupadas por categoría ocupacional, según dominio, nivel educativo,</t>
  </si>
</sst>
</file>

<file path=xl/styles.xml><?xml version="1.0" encoding="utf-8"?>
<styleSheet xmlns="http://schemas.openxmlformats.org/spreadsheetml/2006/main">
  <numFmts count="8">
    <numFmt numFmtId="164" formatCode="_(* #,##0.00_);_(* \(#,##0.00\);_(* &quot;-&quot;??_);_(@_)"/>
    <numFmt numFmtId="165" formatCode="_-* #,##0_-;\-* #,##0_-;_-* &quot;-&quot;_-;_-@_-"/>
    <numFmt numFmtId="166" formatCode="_-* #,##0.00_-;\-* #,##0.00_-;_-* &quot;-&quot;??_-;_-@_-"/>
    <numFmt numFmtId="167" formatCode="_-* #,##0.0_-;\-* #,##0.0_-;_-* &quot;-&quot;??_-;_-@_-"/>
    <numFmt numFmtId="168" formatCode="_-* #,##0_-;\-* #,##0_-;_-* &quot;-&quot;??_-;_-@_-"/>
    <numFmt numFmtId="169" formatCode="_-* #,##0.0_-;\-* #,##0.0_-;_-* &quot;-&quot;?_-;_-@_-"/>
    <numFmt numFmtId="170" formatCode="0.0"/>
    <numFmt numFmtId="171" formatCode="_-[$€]* #,##0.00_-;\-[$€]* #,##0.00_-;_-[$€]* &quot;-&quot;??_-;_-@_-"/>
  </numFmts>
  <fonts count="13">
    <font>
      <sz val="8"/>
      <name val="Arial"/>
    </font>
    <font>
      <sz val="8"/>
      <name val="Arial"/>
      <family val="2"/>
    </font>
    <font>
      <b/>
      <sz val="8"/>
      <name val="Arial"/>
      <family val="2"/>
    </font>
    <font>
      <b/>
      <sz val="7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u val="singleAccounting"/>
      <sz val="8"/>
      <name val="Arial"/>
      <family val="2"/>
    </font>
    <font>
      <b/>
      <u/>
      <sz val="8"/>
      <name val="Arial"/>
      <family val="2"/>
    </font>
    <font>
      <sz val="10"/>
      <name val="Arial"/>
      <family val="2"/>
    </font>
    <font>
      <sz val="8"/>
      <color indexed="23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171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1" fillId="0" borderId="0" applyFont="0" applyFill="0" applyBorder="0" applyAlignment="0" applyProtection="0"/>
    <xf numFmtId="164" fontId="10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0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</cellStyleXfs>
  <cellXfs count="383">
    <xf numFmtId="0" fontId="0" fillId="0" borderId="0" xfId="0"/>
    <xf numFmtId="168" fontId="0" fillId="0" borderId="0" xfId="2" applyNumberFormat="1" applyFont="1"/>
    <xf numFmtId="0" fontId="3" fillId="0" borderId="0" xfId="0" applyFont="1" applyFill="1" applyBorder="1" applyAlignment="1">
      <alignment horizontal="left" indent="1"/>
    </xf>
    <xf numFmtId="0" fontId="2" fillId="0" borderId="0" xfId="0" applyFont="1" applyAlignment="1">
      <alignment horizontal="center"/>
    </xf>
    <xf numFmtId="168" fontId="2" fillId="0" borderId="0" xfId="2" applyNumberFormat="1" applyFont="1" applyBorder="1"/>
    <xf numFmtId="0" fontId="3" fillId="0" borderId="0" xfId="0" applyFont="1"/>
    <xf numFmtId="168" fontId="2" fillId="0" borderId="0" xfId="2" applyNumberFormat="1" applyFont="1" applyBorder="1" applyAlignment="1">
      <alignment horizontal="center"/>
    </xf>
    <xf numFmtId="168" fontId="2" fillId="0" borderId="0" xfId="2" applyNumberFormat="1" applyFont="1" applyBorder="1" applyAlignment="1">
      <alignment horizontal="center" vertical="center" wrapText="1"/>
    </xf>
    <xf numFmtId="168" fontId="0" fillId="0" borderId="0" xfId="2" applyNumberFormat="1" applyFont="1" applyFill="1"/>
    <xf numFmtId="168" fontId="0" fillId="0" borderId="0" xfId="0" applyNumberFormat="1"/>
    <xf numFmtId="168" fontId="0" fillId="0" borderId="0" xfId="2" applyNumberFormat="1" applyFont="1" applyBorder="1" applyAlignment="1">
      <alignment horizontal="left" indent="1"/>
    </xf>
    <xf numFmtId="167" fontId="2" fillId="0" borderId="1" xfId="2" applyNumberFormat="1" applyFont="1" applyBorder="1" applyAlignment="1">
      <alignment horizontal="center"/>
    </xf>
    <xf numFmtId="167" fontId="0" fillId="0" borderId="2" xfId="2" applyNumberFormat="1" applyFont="1" applyBorder="1"/>
    <xf numFmtId="0" fontId="2" fillId="0" borderId="0" xfId="15" applyFont="1" applyAlignment="1">
      <alignment horizontal="center"/>
    </xf>
    <xf numFmtId="0" fontId="5" fillId="0" borderId="0" xfId="15" applyFont="1" applyAlignment="1">
      <alignment horizontal="center"/>
    </xf>
    <xf numFmtId="0" fontId="3" fillId="0" borderId="0" xfId="15" applyFont="1" applyFill="1" applyBorder="1" applyAlignment="1">
      <alignment horizontal="left" indent="1"/>
    </xf>
    <xf numFmtId="167" fontId="2" fillId="0" borderId="2" xfId="2" applyNumberFormat="1" applyFont="1" applyBorder="1" applyAlignment="1">
      <alignment horizontal="center" vertical="center" wrapText="1"/>
    </xf>
    <xf numFmtId="0" fontId="2" fillId="0" borderId="0" xfId="15" applyFont="1" applyBorder="1"/>
    <xf numFmtId="0" fontId="2" fillId="0" borderId="0" xfId="0" applyFont="1" applyBorder="1" applyAlignment="1">
      <alignment horizontal="left" vertical="center" wrapText="1" indent="1"/>
    </xf>
    <xf numFmtId="0" fontId="2" fillId="0" borderId="0" xfId="0" applyFont="1" applyBorder="1" applyAlignment="1">
      <alignment horizontal="left" indent="1"/>
    </xf>
    <xf numFmtId="169" fontId="0" fillId="0" borderId="0" xfId="0" applyNumberFormat="1"/>
    <xf numFmtId="169" fontId="0" fillId="0" borderId="2" xfId="2" applyNumberFormat="1" applyFont="1" applyBorder="1"/>
    <xf numFmtId="169" fontId="0" fillId="0" borderId="0" xfId="2" applyNumberFormat="1" applyFont="1" applyBorder="1"/>
    <xf numFmtId="169" fontId="2" fillId="0" borderId="1" xfId="2" applyNumberFormat="1" applyFont="1" applyBorder="1" applyAlignment="1">
      <alignment horizontal="center"/>
    </xf>
    <xf numFmtId="168" fontId="2" fillId="0" borderId="0" xfId="2" applyNumberFormat="1" applyFont="1" applyFill="1" applyBorder="1"/>
    <xf numFmtId="0" fontId="0" fillId="0" borderId="0" xfId="0" applyFill="1"/>
    <xf numFmtId="168" fontId="0" fillId="0" borderId="0" xfId="2" applyNumberFormat="1" applyFont="1" applyFill="1" applyBorder="1"/>
    <xf numFmtId="169" fontId="2" fillId="0" borderId="0" xfId="2" applyNumberFormat="1" applyFont="1" applyFill="1" applyBorder="1" applyAlignment="1">
      <alignment horizontal="center"/>
    </xf>
    <xf numFmtId="168" fontId="2" fillId="0" borderId="1" xfId="2" applyNumberFormat="1" applyFont="1" applyBorder="1" applyAlignment="1">
      <alignment horizontal="center" vertical="center" wrapText="1"/>
    </xf>
    <xf numFmtId="168" fontId="2" fillId="0" borderId="0" xfId="8" applyNumberFormat="1" applyFont="1" applyFill="1" applyBorder="1"/>
    <xf numFmtId="0" fontId="3" fillId="0" borderId="0" xfId="13" applyFont="1" applyFill="1" applyBorder="1" applyAlignment="1">
      <alignment horizontal="left" indent="1"/>
    </xf>
    <xf numFmtId="168" fontId="2" fillId="0" borderId="0" xfId="2" applyNumberFormat="1" applyFont="1" applyBorder="1" applyAlignment="1">
      <alignment horizontal="left" vertical="justify"/>
    </xf>
    <xf numFmtId="167" fontId="0" fillId="0" borderId="0" xfId="2" applyNumberFormat="1" applyFont="1" applyFill="1" applyBorder="1"/>
    <xf numFmtId="170" fontId="2" fillId="0" borderId="0" xfId="15" applyNumberFormat="1" applyFont="1" applyBorder="1"/>
    <xf numFmtId="170" fontId="2" fillId="0" borderId="0" xfId="0" applyNumberFormat="1" applyFont="1" applyBorder="1" applyAlignment="1">
      <alignment horizontal="left" indent="1"/>
    </xf>
    <xf numFmtId="170" fontId="4" fillId="0" borderId="0" xfId="8" applyNumberFormat="1" applyFont="1" applyBorder="1" applyAlignment="1">
      <alignment horizontal="left" indent="2"/>
    </xf>
    <xf numFmtId="170" fontId="4" fillId="0" borderId="0" xfId="8" applyNumberFormat="1" applyFont="1" applyBorder="1" applyAlignment="1">
      <alignment horizontal="left" indent="3"/>
    </xf>
    <xf numFmtId="170" fontId="3" fillId="0" borderId="0" xfId="15" applyNumberFormat="1" applyFont="1" applyFill="1" applyBorder="1" applyAlignment="1">
      <alignment horizontal="left" indent="1"/>
    </xf>
    <xf numFmtId="170" fontId="2" fillId="0" borderId="0" xfId="15" applyNumberFormat="1" applyFont="1" applyAlignment="1">
      <alignment horizontal="center"/>
    </xf>
    <xf numFmtId="170" fontId="2" fillId="0" borderId="2" xfId="2" applyNumberFormat="1" applyFont="1" applyBorder="1" applyAlignment="1">
      <alignment horizontal="center" vertical="center" wrapText="1"/>
    </xf>
    <xf numFmtId="170" fontId="2" fillId="0" borderId="1" xfId="2" applyNumberFormat="1" applyFont="1" applyBorder="1" applyAlignment="1">
      <alignment horizontal="center"/>
    </xf>
    <xf numFmtId="170" fontId="2" fillId="0" borderId="2" xfId="2" applyNumberFormat="1" applyFont="1" applyBorder="1" applyAlignment="1">
      <alignment horizontal="center"/>
    </xf>
    <xf numFmtId="170" fontId="2" fillId="0" borderId="0" xfId="2" applyNumberFormat="1" applyFont="1" applyBorder="1"/>
    <xf numFmtId="170" fontId="2" fillId="0" borderId="0" xfId="2" applyNumberFormat="1" applyFont="1" applyBorder="1" applyAlignment="1">
      <alignment horizontal="left" indent="1"/>
    </xf>
    <xf numFmtId="170" fontId="0" fillId="0" borderId="0" xfId="2" applyNumberFormat="1" applyFont="1" applyBorder="1" applyAlignment="1">
      <alignment horizontal="left" indent="2"/>
    </xf>
    <xf numFmtId="169" fontId="0" fillId="0" borderId="0" xfId="0" applyNumberFormat="1" applyFill="1"/>
    <xf numFmtId="0" fontId="2" fillId="0" borderId="0" xfId="0" applyFont="1" applyFill="1" applyBorder="1" applyAlignment="1"/>
    <xf numFmtId="0" fontId="2" fillId="0" borderId="0" xfId="0" applyFont="1" applyFill="1"/>
    <xf numFmtId="170" fontId="0" fillId="0" borderId="0" xfId="0" applyNumberFormat="1" applyFill="1" applyBorder="1"/>
    <xf numFmtId="0" fontId="2" fillId="0" borderId="0" xfId="0" applyFont="1" applyFill="1" applyBorder="1" applyAlignment="1">
      <alignment horizontal="left" indent="1"/>
    </xf>
    <xf numFmtId="168" fontId="0" fillId="0" borderId="0" xfId="2" applyNumberFormat="1" applyFont="1" applyFill="1" applyBorder="1" applyAlignment="1">
      <alignment horizontal="left" indent="2"/>
    </xf>
    <xf numFmtId="168" fontId="0" fillId="0" borderId="0" xfId="2" applyNumberFormat="1" applyFont="1" applyFill="1" applyBorder="1" applyAlignment="1">
      <alignment horizontal="left" indent="1"/>
    </xf>
    <xf numFmtId="169" fontId="0" fillId="0" borderId="0" xfId="2" applyNumberFormat="1" applyFont="1" applyFill="1" applyBorder="1" applyAlignment="1">
      <alignment horizontal="center"/>
    </xf>
    <xf numFmtId="168" fontId="0" fillId="0" borderId="0" xfId="2" applyNumberFormat="1" applyFont="1" applyFill="1" applyBorder="1" applyAlignment="1">
      <alignment horizontal="left" indent="3"/>
    </xf>
    <xf numFmtId="0" fontId="0" fillId="0" borderId="0" xfId="0" applyFill="1" applyBorder="1"/>
    <xf numFmtId="168" fontId="4" fillId="0" borderId="0" xfId="8" applyNumberFormat="1" applyFont="1" applyFill="1" applyBorder="1" applyAlignment="1">
      <alignment horizontal="left" indent="2"/>
    </xf>
    <xf numFmtId="168" fontId="4" fillId="0" borderId="0" xfId="8" applyNumberFormat="1" applyFont="1" applyFill="1" applyBorder="1" applyAlignment="1">
      <alignment horizontal="left" indent="3"/>
    </xf>
    <xf numFmtId="0" fontId="2" fillId="0" borderId="0" xfId="0" applyFont="1" applyFill="1" applyBorder="1" applyAlignment="1">
      <alignment horizontal="left" vertical="center" wrapText="1" indent="1"/>
    </xf>
    <xf numFmtId="167" fontId="2" fillId="0" borderId="0" xfId="2" applyNumberFormat="1" applyFont="1" applyFill="1" applyBorder="1"/>
    <xf numFmtId="0" fontId="2" fillId="0" borderId="0" xfId="0" applyFont="1" applyBorder="1" applyAlignment="1">
      <alignment vertical="center" wrapText="1"/>
    </xf>
    <xf numFmtId="168" fontId="4" fillId="0" borderId="0" xfId="2" applyNumberFormat="1" applyFont="1" applyFill="1" applyBorder="1"/>
    <xf numFmtId="167" fontId="4" fillId="0" borderId="0" xfId="2" applyNumberFormat="1" applyFont="1" applyFill="1" applyBorder="1"/>
    <xf numFmtId="0" fontId="1" fillId="0" borderId="0" xfId="13" applyFill="1"/>
    <xf numFmtId="0" fontId="2" fillId="0" borderId="1" xfId="13" applyFont="1" applyFill="1" applyBorder="1" applyAlignment="1">
      <alignment horizontal="center" vertical="justify"/>
    </xf>
    <xf numFmtId="169" fontId="2" fillId="0" borderId="1" xfId="13" applyNumberFormat="1" applyFont="1" applyFill="1" applyBorder="1" applyAlignment="1">
      <alignment horizontal="center" vertical="justify"/>
    </xf>
    <xf numFmtId="168" fontId="2" fillId="0" borderId="0" xfId="8" applyNumberFormat="1" applyFont="1" applyFill="1" applyBorder="1" applyAlignment="1">
      <alignment horizontal="left"/>
    </xf>
    <xf numFmtId="168" fontId="2" fillId="0" borderId="0" xfId="8" applyNumberFormat="1" applyFont="1" applyFill="1" applyBorder="1" applyAlignment="1">
      <alignment horizontal="left" indent="1"/>
    </xf>
    <xf numFmtId="0" fontId="2" fillId="0" borderId="0" xfId="13" applyFont="1" applyFill="1"/>
    <xf numFmtId="169" fontId="1" fillId="0" borderId="0" xfId="13" applyNumberFormat="1" applyFill="1"/>
    <xf numFmtId="168" fontId="2" fillId="0" borderId="0" xfId="11" applyNumberFormat="1" applyFont="1" applyFill="1" applyBorder="1"/>
    <xf numFmtId="168" fontId="1" fillId="0" borderId="0" xfId="8" applyNumberFormat="1" applyFill="1"/>
    <xf numFmtId="169" fontId="1" fillId="0" borderId="0" xfId="8" applyNumberFormat="1" applyFill="1"/>
    <xf numFmtId="167" fontId="1" fillId="0" borderId="0" xfId="8" applyNumberFormat="1" applyFill="1"/>
    <xf numFmtId="168" fontId="2" fillId="0" borderId="0" xfId="8" applyNumberFormat="1" applyFont="1" applyFill="1" applyAlignment="1">
      <alignment horizontal="center"/>
    </xf>
    <xf numFmtId="167" fontId="1" fillId="0" borderId="0" xfId="13" applyNumberFormat="1" applyFill="1"/>
    <xf numFmtId="0" fontId="2" fillId="0" borderId="0" xfId="13" applyFont="1" applyFill="1" applyAlignment="1">
      <alignment horizontal="center"/>
    </xf>
    <xf numFmtId="168" fontId="2" fillId="0" borderId="0" xfId="0" applyNumberFormat="1" applyFont="1" applyFill="1" applyBorder="1"/>
    <xf numFmtId="169" fontId="2" fillId="0" borderId="1" xfId="2" applyNumberFormat="1" applyFont="1" applyFill="1" applyBorder="1" applyAlignment="1">
      <alignment horizontal="center"/>
    </xf>
    <xf numFmtId="168" fontId="0" fillId="0" borderId="0" xfId="0" applyNumberFormat="1" applyFill="1"/>
    <xf numFmtId="167" fontId="2" fillId="0" borderId="1" xfId="2" applyNumberFormat="1" applyFont="1" applyFill="1" applyBorder="1" applyAlignment="1">
      <alignment horizontal="center"/>
    </xf>
    <xf numFmtId="169" fontId="0" fillId="0" borderId="2" xfId="2" applyNumberFormat="1" applyFont="1" applyFill="1" applyBorder="1"/>
    <xf numFmtId="167" fontId="2" fillId="0" borderId="0" xfId="2" applyNumberFormat="1" applyFont="1" applyFill="1" applyBorder="1" applyAlignment="1">
      <alignment horizontal="right"/>
    </xf>
    <xf numFmtId="168" fontId="2" fillId="0" borderId="0" xfId="2" applyNumberFormat="1" applyFont="1" applyFill="1" applyBorder="1" applyAlignment="1">
      <alignment horizontal="right"/>
    </xf>
    <xf numFmtId="167" fontId="0" fillId="0" borderId="0" xfId="2" applyNumberFormat="1" applyFont="1" applyFill="1" applyBorder="1" applyAlignment="1">
      <alignment horizontal="right"/>
    </xf>
    <xf numFmtId="167" fontId="4" fillId="0" borderId="0" xfId="2" applyNumberFormat="1" applyFont="1" applyFill="1" applyBorder="1" applyAlignment="1">
      <alignment horizontal="right"/>
    </xf>
    <xf numFmtId="168" fontId="4" fillId="0" borderId="0" xfId="2" applyNumberFormat="1" applyFont="1" applyFill="1" applyBorder="1" applyAlignment="1">
      <alignment horizontal="right"/>
    </xf>
    <xf numFmtId="168" fontId="2" fillId="0" borderId="0" xfId="2" applyNumberFormat="1" applyFont="1" applyBorder="1" applyAlignment="1">
      <alignment horizontal="right" vertical="justify"/>
    </xf>
    <xf numFmtId="168" fontId="2" fillId="0" borderId="0" xfId="2" applyNumberFormat="1" applyFont="1" applyBorder="1" applyAlignment="1">
      <alignment horizontal="right"/>
    </xf>
    <xf numFmtId="167" fontId="0" fillId="0" borderId="0" xfId="2" applyNumberFormat="1" applyFont="1" applyFill="1" applyAlignment="1">
      <alignment horizontal="right"/>
    </xf>
    <xf numFmtId="167" fontId="2" fillId="0" borderId="0" xfId="2" applyNumberFormat="1" applyFont="1" applyBorder="1" applyAlignment="1">
      <alignment horizontal="right"/>
    </xf>
    <xf numFmtId="167" fontId="4" fillId="0" borderId="0" xfId="2" applyNumberFormat="1" applyFont="1" applyBorder="1" applyAlignment="1">
      <alignment horizontal="right"/>
    </xf>
    <xf numFmtId="167" fontId="0" fillId="0" borderId="0" xfId="2" applyNumberFormat="1" applyFont="1" applyFill="1"/>
    <xf numFmtId="168" fontId="2" fillId="0" borderId="0" xfId="2" applyNumberFormat="1" applyFont="1" applyFill="1" applyBorder="1" applyAlignment="1">
      <alignment horizontal="left" indent="1"/>
    </xf>
    <xf numFmtId="168" fontId="2" fillId="0" borderId="0" xfId="2" applyNumberFormat="1" applyFont="1" applyFill="1"/>
    <xf numFmtId="168" fontId="4" fillId="0" borderId="0" xfId="2" applyNumberFormat="1" applyFont="1" applyFill="1" applyBorder="1" applyAlignment="1">
      <alignment horizontal="left" indent="1"/>
    </xf>
    <xf numFmtId="168" fontId="4" fillId="0" borderId="0" xfId="2" applyNumberFormat="1" applyFont="1" applyFill="1"/>
    <xf numFmtId="167" fontId="4" fillId="0" borderId="0" xfId="2" applyNumberFormat="1" applyFont="1" applyFill="1"/>
    <xf numFmtId="168" fontId="0" fillId="0" borderId="0" xfId="2" applyNumberFormat="1" applyFont="1" applyBorder="1" applyAlignment="1">
      <alignment horizontal="left" indent="2"/>
    </xf>
    <xf numFmtId="170" fontId="2" fillId="0" borderId="0" xfId="15" applyNumberFormat="1" applyFont="1" applyBorder="1" applyAlignment="1">
      <alignment horizontal="left" indent="1"/>
    </xf>
    <xf numFmtId="170" fontId="2" fillId="0" borderId="0" xfId="2" applyNumberFormat="1" applyFont="1" applyBorder="1" applyAlignment="1">
      <alignment horizontal="left" vertical="justify"/>
    </xf>
    <xf numFmtId="167" fontId="4" fillId="0" borderId="0" xfId="2" applyNumberFormat="1" applyFont="1"/>
    <xf numFmtId="168" fontId="9" fillId="2" borderId="0" xfId="2" applyNumberFormat="1" applyFont="1" applyFill="1" applyBorder="1" applyAlignment="1">
      <alignment horizontal="right"/>
    </xf>
    <xf numFmtId="167" fontId="9" fillId="2" borderId="0" xfId="2" applyNumberFormat="1" applyFont="1" applyFill="1" applyBorder="1" applyAlignment="1">
      <alignment horizontal="right"/>
    </xf>
    <xf numFmtId="167" fontId="2" fillId="0" borderId="0" xfId="2" applyNumberFormat="1" applyFont="1"/>
    <xf numFmtId="167" fontId="2" fillId="3" borderId="0" xfId="2" applyNumberFormat="1" applyFont="1" applyFill="1"/>
    <xf numFmtId="0" fontId="11" fillId="0" borderId="2" xfId="13" applyFont="1" applyFill="1" applyBorder="1"/>
    <xf numFmtId="168" fontId="11" fillId="0" borderId="2" xfId="13" applyNumberFormat="1" applyFont="1" applyFill="1" applyBorder="1"/>
    <xf numFmtId="169" fontId="11" fillId="0" borderId="2" xfId="13" applyNumberFormat="1" applyFont="1" applyFill="1" applyBorder="1"/>
    <xf numFmtId="168" fontId="11" fillId="0" borderId="0" xfId="2" applyNumberFormat="1" applyFont="1" applyFill="1"/>
    <xf numFmtId="168" fontId="11" fillId="0" borderId="0" xfId="8" applyNumberFormat="1" applyFont="1" applyFill="1" applyBorder="1" applyAlignment="1">
      <alignment horizontal="left" indent="2"/>
    </xf>
    <xf numFmtId="0" fontId="11" fillId="0" borderId="0" xfId="13" applyFont="1" applyFill="1"/>
    <xf numFmtId="169" fontId="11" fillId="0" borderId="0" xfId="8" applyNumberFormat="1" applyFont="1" applyFill="1" applyBorder="1"/>
    <xf numFmtId="168" fontId="11" fillId="0" borderId="0" xfId="8" applyNumberFormat="1" applyFont="1" applyFill="1" applyBorder="1"/>
    <xf numFmtId="167" fontId="11" fillId="0" borderId="0" xfId="8" applyNumberFormat="1" applyFont="1" applyFill="1" applyBorder="1"/>
    <xf numFmtId="168" fontId="11" fillId="0" borderId="0" xfId="8" applyNumberFormat="1" applyFont="1" applyFill="1"/>
    <xf numFmtId="169" fontId="11" fillId="0" borderId="0" xfId="8" applyNumberFormat="1" applyFont="1" applyFill="1"/>
    <xf numFmtId="167" fontId="11" fillId="0" borderId="0" xfId="8" applyNumberFormat="1" applyFont="1" applyFill="1"/>
    <xf numFmtId="169" fontId="11" fillId="0" borderId="0" xfId="13" applyNumberFormat="1" applyFont="1" applyFill="1"/>
    <xf numFmtId="168" fontId="11" fillId="0" borderId="2" xfId="8" applyNumberFormat="1" applyFont="1" applyFill="1" applyBorder="1"/>
    <xf numFmtId="169" fontId="11" fillId="0" borderId="2" xfId="8" applyNumberFormat="1" applyFont="1" applyFill="1" applyBorder="1"/>
    <xf numFmtId="167" fontId="11" fillId="0" borderId="0" xfId="13" applyNumberFormat="1" applyFont="1" applyFill="1"/>
    <xf numFmtId="0" fontId="11" fillId="0" borderId="0" xfId="15" applyFont="1"/>
    <xf numFmtId="0" fontId="11" fillId="0" borderId="2" xfId="15" applyFont="1" applyBorder="1"/>
    <xf numFmtId="168" fontId="11" fillId="0" borderId="0" xfId="2" applyNumberFormat="1" applyFont="1" applyBorder="1"/>
    <xf numFmtId="168" fontId="11" fillId="0" borderId="0" xfId="2" applyNumberFormat="1" applyFont="1"/>
    <xf numFmtId="0" fontId="11" fillId="0" borderId="0" xfId="15" applyFont="1" applyBorder="1"/>
    <xf numFmtId="167" fontId="11" fillId="0" borderId="2" xfId="2" applyNumberFormat="1" applyFont="1" applyBorder="1"/>
    <xf numFmtId="170" fontId="11" fillId="0" borderId="0" xfId="15" applyNumberFormat="1" applyFont="1" applyBorder="1"/>
    <xf numFmtId="167" fontId="11" fillId="0" borderId="0" xfId="2" applyNumberFormat="1" applyFont="1"/>
    <xf numFmtId="170" fontId="11" fillId="0" borderId="0" xfId="2" applyNumberFormat="1" applyFont="1" applyBorder="1" applyAlignment="1">
      <alignment horizontal="left" indent="2"/>
    </xf>
    <xf numFmtId="170" fontId="11" fillId="0" borderId="0" xfId="2" applyNumberFormat="1" applyFont="1" applyBorder="1" applyAlignment="1">
      <alignment horizontal="left" indent="3"/>
    </xf>
    <xf numFmtId="170" fontId="11" fillId="0" borderId="0" xfId="15" applyNumberFormat="1" applyFont="1" applyAlignment="1">
      <alignment horizontal="left" indent="1"/>
    </xf>
    <xf numFmtId="170" fontId="11" fillId="0" borderId="0" xfId="15" applyNumberFormat="1" applyFont="1"/>
    <xf numFmtId="167" fontId="2" fillId="0" borderId="1" xfId="6" applyNumberFormat="1" applyFont="1" applyBorder="1" applyAlignment="1">
      <alignment horizontal="center"/>
    </xf>
    <xf numFmtId="169" fontId="2" fillId="0" borderId="1" xfId="6" applyNumberFormat="1" applyFont="1" applyBorder="1" applyAlignment="1">
      <alignment horizontal="center"/>
    </xf>
    <xf numFmtId="167" fontId="2" fillId="0" borderId="1" xfId="6" applyNumberFormat="1" applyFont="1" applyFill="1" applyBorder="1" applyAlignment="1">
      <alignment horizontal="center"/>
    </xf>
    <xf numFmtId="169" fontId="2" fillId="0" borderId="1" xfId="6" applyNumberFormat="1" applyFont="1" applyFill="1" applyBorder="1" applyAlignment="1">
      <alignment horizontal="center"/>
    </xf>
    <xf numFmtId="167" fontId="0" fillId="0" borderId="2" xfId="6" applyNumberFormat="1" applyFont="1" applyBorder="1"/>
    <xf numFmtId="169" fontId="0" fillId="0" borderId="2" xfId="6" applyNumberFormat="1" applyFont="1" applyBorder="1"/>
    <xf numFmtId="169" fontId="0" fillId="0" borderId="2" xfId="6" applyNumberFormat="1" applyFont="1" applyFill="1" applyBorder="1"/>
    <xf numFmtId="167" fontId="2" fillId="0" borderId="0" xfId="6" applyNumberFormat="1" applyFont="1" applyFill="1" applyBorder="1" applyAlignment="1">
      <alignment horizontal="left" indent="1"/>
    </xf>
    <xf numFmtId="168" fontId="2" fillId="0" borderId="0" xfId="6" applyNumberFormat="1" applyFont="1" applyFill="1" applyBorder="1" applyAlignment="1">
      <alignment horizontal="right"/>
    </xf>
    <xf numFmtId="167" fontId="2" fillId="0" borderId="0" xfId="6" applyNumberFormat="1" applyFont="1" applyFill="1" applyBorder="1" applyAlignment="1">
      <alignment horizontal="right"/>
    </xf>
    <xf numFmtId="168" fontId="2" fillId="0" borderId="0" xfId="6" applyNumberFormat="1" applyFont="1" applyFill="1" applyBorder="1"/>
    <xf numFmtId="167" fontId="2" fillId="0" borderId="0" xfId="6" applyNumberFormat="1" applyFont="1" applyFill="1" applyBorder="1"/>
    <xf numFmtId="168" fontId="0" fillId="0" borderId="0" xfId="6" applyNumberFormat="1" applyFont="1"/>
    <xf numFmtId="168" fontId="0" fillId="0" borderId="0" xfId="6" applyNumberFormat="1" applyFont="1" applyFill="1"/>
    <xf numFmtId="167" fontId="0" fillId="0" borderId="0" xfId="6" applyNumberFormat="1" applyFont="1" applyFill="1"/>
    <xf numFmtId="168" fontId="0" fillId="0" borderId="0" xfId="6" applyNumberFormat="1" applyFont="1" applyFill="1" applyBorder="1" applyAlignment="1">
      <alignment horizontal="left" indent="2"/>
    </xf>
    <xf numFmtId="168" fontId="4" fillId="0" borderId="0" xfId="6" applyNumberFormat="1" applyFont="1" applyFill="1" applyBorder="1" applyAlignment="1">
      <alignment horizontal="right"/>
    </xf>
    <xf numFmtId="167" fontId="0" fillId="0" borderId="0" xfId="6" applyNumberFormat="1" applyFont="1" applyFill="1" applyBorder="1" applyAlignment="1">
      <alignment horizontal="right"/>
    </xf>
    <xf numFmtId="167" fontId="4" fillId="0" borderId="0" xfId="6" applyNumberFormat="1" applyFont="1" applyFill="1" applyBorder="1" applyAlignment="1">
      <alignment horizontal="right"/>
    </xf>
    <xf numFmtId="168" fontId="0" fillId="0" borderId="0" xfId="6" applyNumberFormat="1" applyFont="1" applyBorder="1" applyAlignment="1">
      <alignment horizontal="left" indent="2"/>
    </xf>
    <xf numFmtId="168" fontId="4" fillId="0" borderId="0" xfId="6" applyNumberFormat="1" applyFont="1" applyFill="1" applyBorder="1"/>
    <xf numFmtId="167" fontId="0" fillId="0" borderId="0" xfId="6" applyNumberFormat="1" applyFont="1" applyFill="1" applyBorder="1"/>
    <xf numFmtId="168" fontId="0" fillId="0" borderId="0" xfId="6" applyNumberFormat="1" applyFont="1" applyFill="1" applyBorder="1" applyAlignment="1">
      <alignment horizontal="left" indent="3"/>
    </xf>
    <xf numFmtId="168" fontId="4" fillId="0" borderId="0" xfId="6" applyNumberFormat="1" applyFont="1"/>
    <xf numFmtId="168" fontId="0" fillId="0" borderId="0" xfId="6" applyNumberFormat="1" applyFont="1" applyFill="1" applyBorder="1"/>
    <xf numFmtId="167" fontId="0" fillId="0" borderId="0" xfId="6" applyNumberFormat="1" applyFont="1" applyFill="1" applyAlignment="1">
      <alignment horizontal="right"/>
    </xf>
    <xf numFmtId="168" fontId="0" fillId="0" borderId="0" xfId="6" applyNumberFormat="1" applyFont="1" applyFill="1" applyBorder="1" applyAlignment="1">
      <alignment horizontal="left" indent="1"/>
    </xf>
    <xf numFmtId="0" fontId="3" fillId="0" borderId="0" xfId="16" applyFont="1" applyFill="1" applyBorder="1" applyAlignment="1">
      <alignment horizontal="left" indent="1"/>
    </xf>
    <xf numFmtId="168" fontId="9" fillId="2" borderId="0" xfId="6" applyNumberFormat="1" applyFont="1" applyFill="1" applyBorder="1" applyAlignment="1">
      <alignment horizontal="right"/>
    </xf>
    <xf numFmtId="167" fontId="9" fillId="2" borderId="0" xfId="6" applyNumberFormat="1" applyFont="1" applyFill="1" applyBorder="1" applyAlignment="1">
      <alignment horizontal="right"/>
    </xf>
    <xf numFmtId="169" fontId="0" fillId="0" borderId="0" xfId="6" applyNumberFormat="1" applyFont="1" applyBorder="1"/>
    <xf numFmtId="0" fontId="2" fillId="0" borderId="0" xfId="14" applyFont="1" applyFill="1" applyAlignment="1">
      <alignment horizontal="center"/>
    </xf>
    <xf numFmtId="0" fontId="11" fillId="0" borderId="0" xfId="14" applyFill="1"/>
    <xf numFmtId="0" fontId="2" fillId="0" borderId="1" xfId="14" applyFont="1" applyFill="1" applyBorder="1" applyAlignment="1">
      <alignment horizontal="center" vertical="justify"/>
    </xf>
    <xf numFmtId="169" fontId="2" fillId="0" borderId="1" xfId="14" applyNumberFormat="1" applyFont="1" applyFill="1" applyBorder="1" applyAlignment="1">
      <alignment horizontal="center" vertical="justify"/>
    </xf>
    <xf numFmtId="0" fontId="11" fillId="0" borderId="2" xfId="14" applyFont="1" applyFill="1" applyBorder="1"/>
    <xf numFmtId="168" fontId="11" fillId="0" borderId="2" xfId="14" applyNumberFormat="1" applyFont="1" applyFill="1" applyBorder="1"/>
    <xf numFmtId="169" fontId="11" fillId="0" borderId="2" xfId="14" applyNumberFormat="1" applyFont="1" applyFill="1" applyBorder="1"/>
    <xf numFmtId="168" fontId="2" fillId="0" borderId="0" xfId="6" applyNumberFormat="1" applyFont="1" applyFill="1" applyBorder="1" applyAlignment="1">
      <alignment horizontal="left" indent="1"/>
    </xf>
    <xf numFmtId="168" fontId="2" fillId="0" borderId="0" xfId="10" applyNumberFormat="1" applyFont="1" applyFill="1" applyBorder="1" applyAlignment="1">
      <alignment horizontal="left"/>
    </xf>
    <xf numFmtId="168" fontId="2" fillId="0" borderId="0" xfId="10" applyNumberFormat="1" applyFont="1" applyFill="1" applyBorder="1"/>
    <xf numFmtId="168" fontId="2" fillId="0" borderId="0" xfId="6" applyNumberFormat="1" applyFont="1" applyFill="1"/>
    <xf numFmtId="168" fontId="11" fillId="0" borderId="0" xfId="6" applyNumberFormat="1" applyFont="1" applyFill="1"/>
    <xf numFmtId="0" fontId="2" fillId="0" borderId="0" xfId="14" applyFont="1" applyFill="1"/>
    <xf numFmtId="168" fontId="2" fillId="0" borderId="0" xfId="10" applyNumberFormat="1" applyFont="1" applyFill="1" applyBorder="1" applyAlignment="1">
      <alignment horizontal="left" indent="1"/>
    </xf>
    <xf numFmtId="168" fontId="11" fillId="0" borderId="0" xfId="10" applyNumberFormat="1" applyFont="1" applyFill="1" applyBorder="1" applyAlignment="1">
      <alignment horizontal="left" indent="1"/>
    </xf>
    <xf numFmtId="167" fontId="4" fillId="0" borderId="0" xfId="6" applyNumberFormat="1" applyFont="1" applyFill="1" applyBorder="1"/>
    <xf numFmtId="168" fontId="11" fillId="0" borderId="0" xfId="10" applyNumberFormat="1" applyFont="1" applyFill="1" applyBorder="1" applyAlignment="1">
      <alignment horizontal="left" indent="2"/>
    </xf>
    <xf numFmtId="168" fontId="4" fillId="0" borderId="0" xfId="6" applyNumberFormat="1" applyFont="1" applyFill="1"/>
    <xf numFmtId="168" fontId="4" fillId="0" borderId="0" xfId="6" applyNumberFormat="1" applyFont="1" applyFill="1" applyBorder="1" applyAlignment="1">
      <alignment horizontal="left" indent="1"/>
    </xf>
    <xf numFmtId="0" fontId="11" fillId="0" borderId="0" xfId="14" applyFont="1" applyFill="1"/>
    <xf numFmtId="167" fontId="4" fillId="0" borderId="0" xfId="6" applyNumberFormat="1" applyFont="1" applyFill="1"/>
    <xf numFmtId="167" fontId="2" fillId="0" borderId="0" xfId="10" applyNumberFormat="1" applyFont="1" applyFill="1" applyBorder="1" applyAlignment="1">
      <alignment horizontal="left" indent="1"/>
    </xf>
    <xf numFmtId="168" fontId="4" fillId="0" borderId="0" xfId="10" applyNumberFormat="1" applyFont="1" applyFill="1" applyBorder="1" applyAlignment="1">
      <alignment horizontal="left" indent="1"/>
    </xf>
    <xf numFmtId="168" fontId="4" fillId="0" borderId="0" xfId="10" applyNumberFormat="1" applyFont="1" applyFill="1" applyBorder="1" applyAlignment="1">
      <alignment horizontal="left" indent="2"/>
    </xf>
    <xf numFmtId="168" fontId="4" fillId="0" borderId="0" xfId="10" applyNumberFormat="1" applyFont="1" applyFill="1" applyBorder="1" applyAlignment="1">
      <alignment horizontal="left" indent="3"/>
    </xf>
    <xf numFmtId="169" fontId="11" fillId="0" borderId="0" xfId="10" applyNumberFormat="1" applyFont="1" applyFill="1" applyBorder="1"/>
    <xf numFmtId="168" fontId="11" fillId="0" borderId="0" xfId="10" applyNumberFormat="1" applyFont="1" applyFill="1" applyBorder="1"/>
    <xf numFmtId="167" fontId="11" fillId="0" borderId="0" xfId="10" applyNumberFormat="1" applyFont="1" applyFill="1" applyBorder="1"/>
    <xf numFmtId="168" fontId="11" fillId="0" borderId="0" xfId="10" applyNumberFormat="1" applyFont="1" applyFill="1"/>
    <xf numFmtId="169" fontId="11" fillId="0" borderId="0" xfId="10" applyNumberFormat="1" applyFont="1" applyFill="1"/>
    <xf numFmtId="167" fontId="11" fillId="0" borderId="0" xfId="10" applyNumberFormat="1" applyFont="1" applyFill="1"/>
    <xf numFmtId="169" fontId="11" fillId="0" borderId="0" xfId="14" applyNumberFormat="1" applyFont="1" applyFill="1"/>
    <xf numFmtId="0" fontId="3" fillId="0" borderId="0" xfId="14" applyFont="1" applyFill="1" applyBorder="1" applyAlignment="1">
      <alignment horizontal="left" indent="1"/>
    </xf>
    <xf numFmtId="168" fontId="2" fillId="0" borderId="0" xfId="10" applyNumberFormat="1" applyFont="1" applyFill="1" applyAlignment="1">
      <alignment horizontal="center"/>
    </xf>
    <xf numFmtId="168" fontId="11" fillId="0" borderId="2" xfId="10" applyNumberFormat="1" applyFont="1" applyFill="1" applyBorder="1"/>
    <xf numFmtId="169" fontId="11" fillId="0" borderId="2" xfId="10" applyNumberFormat="1" applyFont="1" applyFill="1" applyBorder="1"/>
    <xf numFmtId="167" fontId="11" fillId="0" borderId="0" xfId="14" applyNumberFormat="1" applyFont="1" applyFill="1"/>
    <xf numFmtId="167" fontId="11" fillId="0" borderId="0" xfId="10" applyNumberFormat="1" applyFill="1"/>
    <xf numFmtId="169" fontId="11" fillId="0" borderId="0" xfId="10" applyNumberFormat="1" applyFill="1"/>
    <xf numFmtId="167" fontId="11" fillId="0" borderId="0" xfId="14" applyNumberFormat="1" applyFill="1"/>
    <xf numFmtId="169" fontId="11" fillId="0" borderId="0" xfId="14" applyNumberFormat="1" applyFill="1"/>
    <xf numFmtId="168" fontId="11" fillId="0" borderId="0" xfId="10" applyNumberFormat="1" applyFill="1"/>
    <xf numFmtId="0" fontId="2" fillId="0" borderId="0" xfId="16" applyFont="1" applyAlignment="1">
      <alignment horizontal="center"/>
    </xf>
    <xf numFmtId="0" fontId="11" fillId="0" borderId="0" xfId="16" applyFont="1"/>
    <xf numFmtId="0" fontId="5" fillId="0" borderId="0" xfId="16" applyFont="1" applyAlignment="1">
      <alignment horizontal="center"/>
    </xf>
    <xf numFmtId="168" fontId="2" fillId="0" borderId="0" xfId="6" applyNumberFormat="1" applyFont="1" applyBorder="1" applyAlignment="1">
      <alignment horizontal="center"/>
    </xf>
    <xf numFmtId="168" fontId="2" fillId="0" borderId="0" xfId="6" applyNumberFormat="1" applyFont="1" applyBorder="1" applyAlignment="1">
      <alignment horizontal="center" vertical="center" wrapText="1"/>
    </xf>
    <xf numFmtId="0" fontId="11" fillId="0" borderId="2" xfId="16" applyFont="1" applyBorder="1"/>
    <xf numFmtId="168" fontId="11" fillId="0" borderId="0" xfId="6" applyNumberFormat="1" applyFont="1" applyBorder="1"/>
    <xf numFmtId="169" fontId="2" fillId="0" borderId="0" xfId="6" applyNumberFormat="1" applyFont="1" applyFill="1" applyBorder="1" applyAlignment="1">
      <alignment horizontal="center"/>
    </xf>
    <xf numFmtId="169" fontId="0" fillId="0" borderId="0" xfId="6" applyNumberFormat="1" applyFont="1" applyFill="1" applyBorder="1" applyAlignment="1">
      <alignment horizontal="center"/>
    </xf>
    <xf numFmtId="168" fontId="11" fillId="0" borderId="0" xfId="6" applyNumberFormat="1" applyFont="1"/>
    <xf numFmtId="168" fontId="2" fillId="0" borderId="1" xfId="6" applyNumberFormat="1" applyFont="1" applyBorder="1" applyAlignment="1">
      <alignment horizontal="center" vertical="center" wrapText="1"/>
    </xf>
    <xf numFmtId="0" fontId="11" fillId="0" borderId="0" xfId="16" applyFont="1" applyBorder="1"/>
    <xf numFmtId="168" fontId="2" fillId="0" borderId="0" xfId="6" applyNumberFormat="1" applyFont="1" applyBorder="1" applyAlignment="1">
      <alignment horizontal="left" vertical="justify"/>
    </xf>
    <xf numFmtId="168" fontId="2" fillId="0" borderId="0" xfId="6" applyNumberFormat="1" applyFont="1" applyBorder="1" applyAlignment="1">
      <alignment horizontal="right" vertical="justify"/>
    </xf>
    <xf numFmtId="168" fontId="2" fillId="0" borderId="0" xfId="6" applyNumberFormat="1" applyFont="1" applyBorder="1"/>
    <xf numFmtId="168" fontId="2" fillId="0" borderId="0" xfId="6" applyNumberFormat="1" applyFont="1" applyBorder="1" applyAlignment="1">
      <alignment horizontal="right"/>
    </xf>
    <xf numFmtId="168" fontId="0" fillId="0" borderId="0" xfId="6" applyNumberFormat="1" applyFont="1" applyBorder="1" applyAlignment="1">
      <alignment horizontal="left" indent="1"/>
    </xf>
    <xf numFmtId="170" fontId="2" fillId="0" borderId="2" xfId="6" applyNumberFormat="1" applyFont="1" applyBorder="1" applyAlignment="1">
      <alignment horizontal="center" vertical="center" wrapText="1"/>
    </xf>
    <xf numFmtId="170" fontId="2" fillId="0" borderId="1" xfId="6" applyNumberFormat="1" applyFont="1" applyBorder="1" applyAlignment="1">
      <alignment horizontal="center"/>
    </xf>
    <xf numFmtId="167" fontId="11" fillId="0" borderId="2" xfId="6" applyNumberFormat="1" applyFont="1" applyBorder="1"/>
    <xf numFmtId="167" fontId="2" fillId="0" borderId="2" xfId="6" applyNumberFormat="1" applyFont="1" applyBorder="1" applyAlignment="1">
      <alignment horizontal="center" vertical="center" wrapText="1"/>
    </xf>
    <xf numFmtId="170" fontId="2" fillId="0" borderId="0" xfId="16" applyNumberFormat="1" applyFont="1" applyBorder="1"/>
    <xf numFmtId="167" fontId="2" fillId="0" borderId="0" xfId="6" applyNumberFormat="1" applyFont="1" applyBorder="1" applyAlignment="1">
      <alignment horizontal="right"/>
    </xf>
    <xf numFmtId="0" fontId="2" fillId="0" borderId="0" xfId="16" applyFont="1" applyBorder="1"/>
    <xf numFmtId="170" fontId="11" fillId="0" borderId="0" xfId="16" applyNumberFormat="1" applyFont="1" applyBorder="1"/>
    <xf numFmtId="170" fontId="2" fillId="0" borderId="0" xfId="16" applyNumberFormat="1" applyFont="1" applyBorder="1" applyAlignment="1">
      <alignment horizontal="left" indent="1"/>
    </xf>
    <xf numFmtId="170" fontId="11" fillId="0" borderId="0" xfId="6" applyNumberFormat="1" applyFont="1" applyBorder="1" applyAlignment="1">
      <alignment horizontal="left" indent="2"/>
    </xf>
    <xf numFmtId="167" fontId="4" fillId="0" borderId="0" xfId="6" applyNumberFormat="1" applyFont="1" applyBorder="1" applyAlignment="1">
      <alignment horizontal="right"/>
    </xf>
    <xf numFmtId="170" fontId="11" fillId="0" borderId="0" xfId="6" applyNumberFormat="1" applyFont="1" applyBorder="1" applyAlignment="1">
      <alignment horizontal="left" indent="3"/>
    </xf>
    <xf numFmtId="170" fontId="11" fillId="0" borderId="0" xfId="16" applyNumberFormat="1" applyFont="1" applyAlignment="1">
      <alignment horizontal="left" indent="1"/>
    </xf>
    <xf numFmtId="170" fontId="11" fillId="0" borderId="0" xfId="16" applyNumberFormat="1" applyFont="1" applyBorder="1" applyAlignment="1">
      <alignment horizontal="left" indent="1"/>
    </xf>
    <xf numFmtId="170" fontId="4" fillId="0" borderId="0" xfId="10" applyNumberFormat="1" applyFont="1" applyBorder="1" applyAlignment="1">
      <alignment horizontal="left" indent="2"/>
    </xf>
    <xf numFmtId="170" fontId="4" fillId="0" borderId="0" xfId="10" applyNumberFormat="1" applyFont="1" applyBorder="1" applyAlignment="1">
      <alignment horizontal="left" indent="3"/>
    </xf>
    <xf numFmtId="170" fontId="0" fillId="0" borderId="0" xfId="6" applyNumberFormat="1" applyFont="1" applyBorder="1" applyAlignment="1">
      <alignment horizontal="left" indent="2"/>
    </xf>
    <xf numFmtId="170" fontId="11" fillId="0" borderId="0" xfId="16" applyNumberFormat="1" applyFont="1"/>
    <xf numFmtId="170" fontId="3" fillId="0" borderId="0" xfId="16" applyNumberFormat="1" applyFont="1" applyFill="1" applyBorder="1" applyAlignment="1">
      <alignment horizontal="left" indent="1"/>
    </xf>
    <xf numFmtId="170" fontId="2" fillId="0" borderId="0" xfId="16" applyNumberFormat="1" applyFont="1" applyAlignment="1">
      <alignment horizontal="center"/>
    </xf>
    <xf numFmtId="170" fontId="2" fillId="0" borderId="2" xfId="6" applyNumberFormat="1" applyFont="1" applyBorder="1" applyAlignment="1">
      <alignment horizontal="center"/>
    </xf>
    <xf numFmtId="170" fontId="2" fillId="0" borderId="0" xfId="6" applyNumberFormat="1" applyFont="1" applyBorder="1" applyAlignment="1">
      <alignment horizontal="left" vertical="justify"/>
    </xf>
    <xf numFmtId="170" fontId="2" fillId="0" borderId="0" xfId="6" applyNumberFormat="1" applyFont="1" applyBorder="1"/>
    <xf numFmtId="170" fontId="2" fillId="0" borderId="0" xfId="6" applyNumberFormat="1" applyFont="1" applyBorder="1" applyAlignment="1">
      <alignment horizontal="left" indent="1"/>
    </xf>
    <xf numFmtId="0" fontId="12" fillId="0" borderId="0" xfId="0" applyFont="1" applyAlignment="1"/>
    <xf numFmtId="168" fontId="0" fillId="0" borderId="0" xfId="7" applyNumberFormat="1" applyFont="1" applyFill="1" applyBorder="1" applyAlignment="1">
      <alignment horizontal="left" indent="2"/>
    </xf>
    <xf numFmtId="168" fontId="0" fillId="0" borderId="0" xfId="7" applyNumberFormat="1" applyFont="1" applyFill="1" applyBorder="1" applyAlignment="1">
      <alignment horizontal="left" indent="1"/>
    </xf>
    <xf numFmtId="167" fontId="2" fillId="0" borderId="0" xfId="7" applyNumberFormat="1" applyFont="1" applyFill="1" applyBorder="1"/>
    <xf numFmtId="167" fontId="2" fillId="0" borderId="0" xfId="7" applyNumberFormat="1" applyFont="1" applyFill="1" applyBorder="1" applyAlignment="1">
      <alignment horizontal="left" indent="1"/>
    </xf>
    <xf numFmtId="168" fontId="0" fillId="0" borderId="1" xfId="2" applyNumberFormat="1" applyFont="1" applyFill="1" applyBorder="1" applyAlignment="1">
      <alignment horizontal="left" indent="2"/>
    </xf>
    <xf numFmtId="168" fontId="0" fillId="0" borderId="1" xfId="2" applyNumberFormat="1" applyFont="1" applyFill="1" applyBorder="1"/>
    <xf numFmtId="169" fontId="0" fillId="0" borderId="1" xfId="2" applyNumberFormat="1" applyFont="1" applyFill="1" applyBorder="1"/>
    <xf numFmtId="167" fontId="0" fillId="0" borderId="1" xfId="2" applyNumberFormat="1" applyFont="1" applyFill="1" applyBorder="1"/>
    <xf numFmtId="0" fontId="0" fillId="0" borderId="1" xfId="0" applyFill="1" applyBorder="1"/>
    <xf numFmtId="168" fontId="0" fillId="0" borderId="1" xfId="2" applyNumberFormat="1" applyFont="1" applyFill="1" applyBorder="1" applyAlignment="1">
      <alignment horizontal="left" indent="1"/>
    </xf>
    <xf numFmtId="168" fontId="4" fillId="0" borderId="1" xfId="2" applyNumberFormat="1" applyFont="1" applyFill="1" applyBorder="1"/>
    <xf numFmtId="168" fontId="4" fillId="0" borderId="1" xfId="8" applyNumberFormat="1" applyFont="1" applyFill="1" applyBorder="1" applyAlignment="1">
      <alignment horizontal="left" indent="2"/>
    </xf>
    <xf numFmtId="168" fontId="4" fillId="0" borderId="1" xfId="8" applyNumberFormat="1" applyFont="1" applyFill="1" applyBorder="1" applyAlignment="1">
      <alignment horizontal="left" indent="1"/>
    </xf>
    <xf numFmtId="168" fontId="2" fillId="0" borderId="0" xfId="9" applyNumberFormat="1" applyFont="1" applyFill="1" applyBorder="1"/>
    <xf numFmtId="168" fontId="4" fillId="0" borderId="0" xfId="9" applyNumberFormat="1" applyFont="1" applyFill="1" applyBorder="1" applyAlignment="1">
      <alignment horizontal="left" indent="2"/>
    </xf>
    <xf numFmtId="168" fontId="4" fillId="0" borderId="0" xfId="9" applyNumberFormat="1" applyFont="1" applyFill="1" applyBorder="1" applyAlignment="1">
      <alignment horizontal="left" indent="3"/>
    </xf>
    <xf numFmtId="168" fontId="2" fillId="0" borderId="0" xfId="9" applyNumberFormat="1" applyFont="1" applyFill="1" applyBorder="1" applyAlignment="1">
      <alignment horizontal="left"/>
    </xf>
    <xf numFmtId="168" fontId="2" fillId="0" borderId="0" xfId="9" applyNumberFormat="1" applyFont="1" applyFill="1" applyBorder="1" applyAlignment="1">
      <alignment horizontal="left" indent="1"/>
    </xf>
    <xf numFmtId="168" fontId="11" fillId="0" borderId="0" xfId="9" applyNumberFormat="1" applyFont="1" applyFill="1" applyBorder="1" applyAlignment="1">
      <alignment horizontal="left" indent="2"/>
    </xf>
    <xf numFmtId="168" fontId="11" fillId="0" borderId="0" xfId="9" applyNumberFormat="1" applyFill="1" applyBorder="1" applyAlignment="1">
      <alignment horizontal="left" indent="2"/>
    </xf>
    <xf numFmtId="168" fontId="4" fillId="0" borderId="0" xfId="9" applyNumberFormat="1" applyFont="1" applyFill="1" applyBorder="1" applyAlignment="1">
      <alignment horizontal="left" indent="1"/>
    </xf>
    <xf numFmtId="167" fontId="2" fillId="0" borderId="0" xfId="9" applyNumberFormat="1" applyFont="1" applyFill="1" applyBorder="1" applyAlignment="1">
      <alignment horizontal="left" indent="1"/>
    </xf>
    <xf numFmtId="168" fontId="11" fillId="0" borderId="0" xfId="9" applyNumberFormat="1" applyFont="1" applyFill="1" applyBorder="1" applyAlignment="1">
      <alignment horizontal="left" indent="3"/>
    </xf>
    <xf numFmtId="169" fontId="11" fillId="0" borderId="1" xfId="8" applyNumberFormat="1" applyFont="1" applyFill="1" applyBorder="1"/>
    <xf numFmtId="167" fontId="11" fillId="0" borderId="1" xfId="8" applyNumberFormat="1" applyFont="1" applyFill="1" applyBorder="1"/>
    <xf numFmtId="0" fontId="11" fillId="0" borderId="1" xfId="15" applyFont="1" applyBorder="1"/>
    <xf numFmtId="165" fontId="0" fillId="0" borderId="1" xfId="3" applyFont="1" applyFill="1" applyBorder="1" applyAlignment="1">
      <alignment horizontal="right"/>
    </xf>
    <xf numFmtId="168" fontId="11" fillId="0" borderId="1" xfId="2" applyNumberFormat="1" applyFont="1" applyBorder="1" applyAlignment="1">
      <alignment horizontal="left" indent="2"/>
    </xf>
    <xf numFmtId="170" fontId="0" fillId="0" borderId="1" xfId="2" applyNumberFormat="1" applyFont="1" applyBorder="1" applyAlignment="1">
      <alignment horizontal="left" indent="2"/>
    </xf>
    <xf numFmtId="170" fontId="11" fillId="0" borderId="1" xfId="15" applyNumberFormat="1" applyFont="1" applyBorder="1"/>
    <xf numFmtId="170" fontId="4" fillId="0" borderId="1" xfId="15" applyNumberFormat="1" applyFont="1" applyBorder="1"/>
    <xf numFmtId="168" fontId="0" fillId="0" borderId="1" xfId="6" applyNumberFormat="1" applyFont="1" applyFill="1" applyBorder="1" applyAlignment="1">
      <alignment horizontal="left" indent="2"/>
    </xf>
    <xf numFmtId="168" fontId="0" fillId="0" borderId="1" xfId="6" applyNumberFormat="1" applyFont="1" applyFill="1" applyBorder="1"/>
    <xf numFmtId="169" fontId="0" fillId="0" borderId="1" xfId="6" applyNumberFormat="1" applyFont="1" applyFill="1" applyBorder="1"/>
    <xf numFmtId="167" fontId="0" fillId="0" borderId="1" xfId="6" applyNumberFormat="1" applyFont="1" applyFill="1" applyBorder="1"/>
    <xf numFmtId="168" fontId="0" fillId="0" borderId="1" xfId="6" applyNumberFormat="1" applyFont="1" applyFill="1" applyBorder="1" applyAlignment="1">
      <alignment horizontal="left" indent="1"/>
    </xf>
    <xf numFmtId="168" fontId="4" fillId="0" borderId="1" xfId="6" applyNumberFormat="1" applyFont="1" applyFill="1" applyBorder="1"/>
    <xf numFmtId="168" fontId="4" fillId="0" borderId="1" xfId="10" applyNumberFormat="1" applyFont="1" applyFill="1" applyBorder="1" applyAlignment="1">
      <alignment horizontal="left" indent="2"/>
    </xf>
    <xf numFmtId="168" fontId="4" fillId="0" borderId="1" xfId="10" applyNumberFormat="1" applyFont="1" applyFill="1" applyBorder="1" applyAlignment="1">
      <alignment horizontal="left" indent="1"/>
    </xf>
    <xf numFmtId="169" fontId="11" fillId="0" borderId="1" xfId="10" applyNumberFormat="1" applyFont="1" applyFill="1" applyBorder="1"/>
    <xf numFmtId="167" fontId="11" fillId="0" borderId="1" xfId="10" applyNumberFormat="1" applyFont="1" applyFill="1" applyBorder="1"/>
    <xf numFmtId="0" fontId="11" fillId="0" borderId="1" xfId="16" applyFont="1" applyBorder="1"/>
    <xf numFmtId="165" fontId="0" fillId="0" borderId="1" xfId="4" applyFont="1" applyFill="1" applyBorder="1" applyAlignment="1">
      <alignment horizontal="right"/>
    </xf>
    <xf numFmtId="168" fontId="11" fillId="0" borderId="1" xfId="6" applyNumberFormat="1" applyFont="1" applyBorder="1" applyAlignment="1">
      <alignment horizontal="left" indent="2"/>
    </xf>
    <xf numFmtId="170" fontId="0" fillId="0" borderId="1" xfId="6" applyNumberFormat="1" applyFont="1" applyBorder="1" applyAlignment="1">
      <alignment horizontal="left" indent="2"/>
    </xf>
    <xf numFmtId="170" fontId="11" fillId="0" borderId="1" xfId="16" applyNumberFormat="1" applyFont="1" applyBorder="1"/>
    <xf numFmtId="170" fontId="4" fillId="0" borderId="1" xfId="16" applyNumberFormat="1" applyFont="1" applyBorder="1"/>
    <xf numFmtId="0" fontId="2" fillId="0" borderId="0" xfId="15" applyFont="1" applyAlignment="1"/>
    <xf numFmtId="170" fontId="2" fillId="0" borderId="0" xfId="15" applyNumberFormat="1" applyFont="1" applyAlignment="1"/>
    <xf numFmtId="0" fontId="2" fillId="0" borderId="0" xfId="16" applyFont="1" applyAlignment="1"/>
    <xf numFmtId="170" fontId="2" fillId="0" borderId="0" xfId="16" applyNumberFormat="1" applyFont="1" applyAlignment="1"/>
    <xf numFmtId="168" fontId="2" fillId="0" borderId="0" xfId="2" applyNumberFormat="1" applyFont="1" applyFill="1" applyBorder="1" applyAlignment="1">
      <alignment horizontal="right" vertical="justify"/>
    </xf>
    <xf numFmtId="0" fontId="11" fillId="0" borderId="0" xfId="15" applyFont="1" applyFill="1"/>
    <xf numFmtId="167" fontId="11" fillId="0" borderId="0" xfId="2" applyNumberFormat="1" applyFont="1" applyFill="1" applyBorder="1" applyAlignment="1">
      <alignment horizontal="right"/>
    </xf>
    <xf numFmtId="167" fontId="2" fillId="0" borderId="0" xfId="2" applyNumberFormat="1" applyFont="1" applyFill="1"/>
    <xf numFmtId="168" fontId="2" fillId="0" borderId="0" xfId="6" applyNumberFormat="1" applyFont="1" applyFill="1" applyBorder="1" applyAlignment="1">
      <alignment horizontal="right" vertical="justify"/>
    </xf>
    <xf numFmtId="167" fontId="11" fillId="0" borderId="0" xfId="6" applyNumberFormat="1" applyFont="1" applyFill="1" applyBorder="1" applyAlignment="1">
      <alignment horizontal="right"/>
    </xf>
    <xf numFmtId="0" fontId="11" fillId="0" borderId="0" xfId="16" applyFont="1" applyFill="1"/>
    <xf numFmtId="167" fontId="2" fillId="0" borderId="0" xfId="6" applyNumberFormat="1" applyFont="1" applyFill="1"/>
    <xf numFmtId="167" fontId="11" fillId="0" borderId="0" xfId="6" applyNumberFormat="1" applyFont="1" applyFill="1"/>
    <xf numFmtId="167" fontId="1" fillId="0" borderId="0" xfId="6" applyNumberFormat="1" applyFont="1" applyBorder="1" applyAlignment="1">
      <alignment horizontal="right"/>
    </xf>
    <xf numFmtId="167" fontId="1" fillId="0" borderId="0" xfId="2" applyNumberFormat="1" applyFont="1" applyBorder="1" applyAlignment="1">
      <alignment horizontal="right"/>
    </xf>
    <xf numFmtId="0" fontId="3" fillId="0" borderId="0" xfId="17" applyFont="1" applyFill="1" applyBorder="1" applyAlignment="1">
      <alignment horizontal="left" indent="1"/>
    </xf>
    <xf numFmtId="168" fontId="1" fillId="0" borderId="0" xfId="6" applyNumberFormat="1" applyFont="1" applyFill="1" applyBorder="1" applyAlignment="1">
      <alignment horizontal="right"/>
    </xf>
    <xf numFmtId="168" fontId="1" fillId="0" borderId="0" xfId="2" applyNumberFormat="1" applyFont="1" applyFill="1" applyBorder="1" applyAlignment="1">
      <alignment horizontal="right"/>
    </xf>
    <xf numFmtId="167" fontId="2" fillId="0" borderId="2" xfId="2" applyNumberFormat="1" applyFont="1" applyFill="1" applyBorder="1" applyAlignment="1">
      <alignment horizontal="center" vertical="center"/>
    </xf>
    <xf numFmtId="167" fontId="2" fillId="0" borderId="0" xfId="2" applyNumberFormat="1" applyFont="1" applyFill="1" applyBorder="1" applyAlignment="1">
      <alignment horizontal="center" vertical="center"/>
    </xf>
    <xf numFmtId="167" fontId="2" fillId="0" borderId="1" xfId="2" applyNumberFormat="1" applyFont="1" applyFill="1" applyBorder="1" applyAlignment="1">
      <alignment horizontal="center" vertical="center"/>
    </xf>
    <xf numFmtId="167" fontId="2" fillId="0" borderId="2" xfId="2" applyNumberFormat="1" applyFont="1" applyBorder="1" applyAlignment="1">
      <alignment horizontal="center" vertical="center"/>
    </xf>
    <xf numFmtId="167" fontId="2" fillId="0" borderId="0" xfId="2" applyNumberFormat="1" applyFont="1" applyBorder="1" applyAlignment="1">
      <alignment horizontal="center" vertical="center"/>
    </xf>
    <xf numFmtId="167" fontId="2" fillId="0" borderId="1" xfId="2" applyNumberFormat="1" applyFont="1" applyBorder="1" applyAlignment="1">
      <alignment horizontal="center" vertical="center"/>
    </xf>
    <xf numFmtId="167" fontId="6" fillId="0" borderId="2" xfId="2" applyNumberFormat="1" applyFont="1" applyBorder="1" applyAlignment="1">
      <alignment horizontal="center"/>
    </xf>
    <xf numFmtId="0" fontId="0" fillId="0" borderId="2" xfId="0" applyBorder="1"/>
    <xf numFmtId="0" fontId="0" fillId="0" borderId="0" xfId="0"/>
    <xf numFmtId="167" fontId="6" fillId="0" borderId="0" xfId="2" applyNumberFormat="1" applyFont="1" applyFill="1" applyBorder="1" applyAlignment="1">
      <alignment horizontal="center"/>
    </xf>
    <xf numFmtId="167" fontId="6" fillId="0" borderId="2" xfId="2" applyNumberFormat="1" applyFont="1" applyBorder="1" applyAlignment="1">
      <alignment horizontal="center" wrapText="1"/>
    </xf>
    <xf numFmtId="167" fontId="2" fillId="0" borderId="3" xfId="2" applyNumberFormat="1" applyFont="1" applyBorder="1" applyAlignment="1">
      <alignment horizontal="center"/>
    </xf>
    <xf numFmtId="167" fontId="6" fillId="0" borderId="2" xfId="2" applyNumberFormat="1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13" applyFont="1" applyFill="1" applyBorder="1" applyAlignment="1">
      <alignment horizontal="center"/>
    </xf>
    <xf numFmtId="0" fontId="2" fillId="0" borderId="0" xfId="13" applyFont="1" applyFill="1" applyAlignment="1">
      <alignment horizontal="center"/>
    </xf>
    <xf numFmtId="0" fontId="2" fillId="0" borderId="3" xfId="13" applyFont="1" applyFill="1" applyBorder="1" applyAlignment="1">
      <alignment horizontal="center"/>
    </xf>
    <xf numFmtId="168" fontId="2" fillId="0" borderId="2" xfId="8" applyNumberFormat="1" applyFont="1" applyFill="1" applyBorder="1" applyAlignment="1">
      <alignment horizontal="center" vertical="center"/>
    </xf>
    <xf numFmtId="168" fontId="2" fillId="0" borderId="0" xfId="8" applyNumberFormat="1" applyFont="1" applyFill="1" applyBorder="1" applyAlignment="1">
      <alignment horizontal="center" vertical="center"/>
    </xf>
    <xf numFmtId="168" fontId="2" fillId="0" borderId="1" xfId="8" applyNumberFormat="1" applyFont="1" applyFill="1" applyBorder="1" applyAlignment="1">
      <alignment horizontal="center" vertical="center"/>
    </xf>
    <xf numFmtId="0" fontId="7" fillId="0" borderId="2" xfId="13" applyFont="1" applyFill="1" applyBorder="1" applyAlignment="1">
      <alignment horizontal="center"/>
    </xf>
    <xf numFmtId="0" fontId="7" fillId="0" borderId="0" xfId="13" applyFont="1" applyFill="1" applyBorder="1" applyAlignment="1">
      <alignment horizontal="center"/>
    </xf>
    <xf numFmtId="168" fontId="6" fillId="0" borderId="2" xfId="8" applyNumberFormat="1" applyFont="1" applyFill="1" applyBorder="1" applyAlignment="1">
      <alignment horizontal="center" wrapText="1"/>
    </xf>
    <xf numFmtId="168" fontId="6" fillId="0" borderId="0" xfId="8" applyNumberFormat="1" applyFont="1" applyFill="1" applyBorder="1" applyAlignment="1">
      <alignment horizontal="center" wrapText="1"/>
    </xf>
    <xf numFmtId="168" fontId="6" fillId="0" borderId="0" xfId="8" applyNumberFormat="1" applyFont="1" applyFill="1" applyBorder="1" applyAlignment="1">
      <alignment horizontal="center"/>
    </xf>
    <xf numFmtId="0" fontId="2" fillId="0" borderId="0" xfId="15" applyFont="1" applyAlignment="1">
      <alignment horizontal="center"/>
    </xf>
    <xf numFmtId="168" fontId="2" fillId="0" borderId="2" xfId="2" applyNumberFormat="1" applyFont="1" applyBorder="1" applyAlignment="1">
      <alignment horizontal="center" vertical="center" wrapText="1"/>
    </xf>
    <xf numFmtId="168" fontId="2" fillId="0" borderId="0" xfId="2" applyNumberFormat="1" applyFont="1" applyBorder="1" applyAlignment="1">
      <alignment horizontal="center" vertical="center" wrapText="1"/>
    </xf>
    <xf numFmtId="168" fontId="2" fillId="0" borderId="3" xfId="2" applyNumberFormat="1" applyFont="1" applyBorder="1" applyAlignment="1">
      <alignment horizontal="center"/>
    </xf>
    <xf numFmtId="0" fontId="2" fillId="0" borderId="0" xfId="15" applyFont="1" applyBorder="1" applyAlignment="1">
      <alignment horizontal="center" vertical="center" wrapText="1"/>
    </xf>
    <xf numFmtId="168" fontId="2" fillId="0" borderId="1" xfId="2" applyNumberFormat="1" applyFont="1" applyBorder="1" applyAlignment="1">
      <alignment horizontal="center" vertical="center" wrapText="1"/>
    </xf>
    <xf numFmtId="170" fontId="2" fillId="0" borderId="0" xfId="15" applyNumberFormat="1" applyFont="1" applyAlignment="1">
      <alignment horizontal="center"/>
    </xf>
    <xf numFmtId="170" fontId="2" fillId="0" borderId="2" xfId="2" applyNumberFormat="1" applyFont="1" applyBorder="1" applyAlignment="1">
      <alignment horizontal="center" vertical="center" wrapText="1"/>
    </xf>
    <xf numFmtId="170" fontId="11" fillId="0" borderId="1" xfId="15" applyNumberFormat="1" applyFont="1" applyBorder="1" applyAlignment="1">
      <alignment horizontal="center" vertical="center" wrapText="1"/>
    </xf>
    <xf numFmtId="170" fontId="2" fillId="0" borderId="3" xfId="2" applyNumberFormat="1" applyFont="1" applyBorder="1" applyAlignment="1">
      <alignment horizontal="center"/>
    </xf>
    <xf numFmtId="167" fontId="6" fillId="0" borderId="2" xfId="6" applyNumberFormat="1" applyFont="1" applyBorder="1" applyAlignment="1">
      <alignment horizontal="center" wrapText="1"/>
    </xf>
    <xf numFmtId="167" fontId="2" fillId="0" borderId="3" xfId="6" applyNumberFormat="1" applyFont="1" applyBorder="1" applyAlignment="1">
      <alignment horizontal="center"/>
    </xf>
    <xf numFmtId="167" fontId="2" fillId="0" borderId="2" xfId="6" applyNumberFormat="1" applyFont="1" applyBorder="1" applyAlignment="1">
      <alignment horizontal="center" vertical="center"/>
    </xf>
    <xf numFmtId="167" fontId="2" fillId="0" borderId="0" xfId="6" applyNumberFormat="1" applyFont="1" applyBorder="1" applyAlignment="1">
      <alignment horizontal="center" vertical="center"/>
    </xf>
    <xf numFmtId="167" fontId="2" fillId="0" borderId="1" xfId="6" applyNumberFormat="1" applyFont="1" applyBorder="1" applyAlignment="1">
      <alignment horizontal="center" vertical="center"/>
    </xf>
    <xf numFmtId="167" fontId="6" fillId="0" borderId="2" xfId="6" applyNumberFormat="1" applyFont="1" applyBorder="1" applyAlignment="1">
      <alignment horizontal="center"/>
    </xf>
    <xf numFmtId="167" fontId="6" fillId="0" borderId="0" xfId="6" applyNumberFormat="1" applyFont="1" applyFill="1" applyBorder="1" applyAlignment="1">
      <alignment horizontal="center"/>
    </xf>
    <xf numFmtId="167" fontId="6" fillId="0" borderId="2" xfId="6" applyNumberFormat="1" applyFont="1" applyFill="1" applyBorder="1" applyAlignment="1">
      <alignment horizontal="center"/>
    </xf>
    <xf numFmtId="167" fontId="2" fillId="0" borderId="2" xfId="6" applyNumberFormat="1" applyFont="1" applyFill="1" applyBorder="1" applyAlignment="1">
      <alignment horizontal="center" vertical="center"/>
    </xf>
    <xf numFmtId="167" fontId="2" fillId="0" borderId="0" xfId="6" applyNumberFormat="1" applyFont="1" applyFill="1" applyBorder="1" applyAlignment="1">
      <alignment horizontal="center" vertical="center"/>
    </xf>
    <xf numFmtId="167" fontId="2" fillId="0" borderId="1" xfId="6" applyNumberFormat="1" applyFont="1" applyFill="1" applyBorder="1" applyAlignment="1">
      <alignment horizontal="center" vertical="center"/>
    </xf>
    <xf numFmtId="0" fontId="2" fillId="0" borderId="0" xfId="14" applyFont="1" applyFill="1" applyAlignment="1">
      <alignment horizontal="center"/>
    </xf>
    <xf numFmtId="168" fontId="2" fillId="0" borderId="2" xfId="10" applyNumberFormat="1" applyFont="1" applyFill="1" applyBorder="1" applyAlignment="1">
      <alignment horizontal="center" vertical="center"/>
    </xf>
    <xf numFmtId="168" fontId="2" fillId="0" borderId="0" xfId="10" applyNumberFormat="1" applyFont="1" applyFill="1" applyBorder="1" applyAlignment="1">
      <alignment horizontal="center" vertical="center"/>
    </xf>
    <xf numFmtId="168" fontId="2" fillId="0" borderId="1" xfId="10" applyNumberFormat="1" applyFont="1" applyFill="1" applyBorder="1" applyAlignment="1">
      <alignment horizontal="center" vertical="center"/>
    </xf>
    <xf numFmtId="0" fontId="7" fillId="0" borderId="2" xfId="14" applyFont="1" applyFill="1" applyBorder="1" applyAlignment="1">
      <alignment horizontal="center"/>
    </xf>
    <xf numFmtId="0" fontId="7" fillId="0" borderId="0" xfId="14" applyFont="1" applyFill="1" applyBorder="1" applyAlignment="1">
      <alignment horizontal="center"/>
    </xf>
    <xf numFmtId="0" fontId="2" fillId="0" borderId="3" xfId="14" applyFont="1" applyFill="1" applyBorder="1" applyAlignment="1">
      <alignment horizontal="center"/>
    </xf>
    <xf numFmtId="168" fontId="6" fillId="0" borderId="2" xfId="10" applyNumberFormat="1" applyFont="1" applyFill="1" applyBorder="1" applyAlignment="1">
      <alignment horizontal="center" wrapText="1"/>
    </xf>
    <xf numFmtId="168" fontId="6" fillId="0" borderId="0" xfId="10" applyNumberFormat="1" applyFont="1" applyFill="1" applyBorder="1" applyAlignment="1">
      <alignment horizontal="center" wrapText="1"/>
    </xf>
    <xf numFmtId="168" fontId="6" fillId="0" borderId="0" xfId="10" applyNumberFormat="1" applyFont="1" applyFill="1" applyBorder="1" applyAlignment="1">
      <alignment horizontal="center"/>
    </xf>
    <xf numFmtId="0" fontId="2" fillId="0" borderId="1" xfId="14" applyFont="1" applyFill="1" applyBorder="1" applyAlignment="1">
      <alignment horizontal="center"/>
    </xf>
    <xf numFmtId="0" fontId="2" fillId="0" borderId="0" xfId="16" applyFont="1" applyAlignment="1">
      <alignment horizontal="center"/>
    </xf>
    <xf numFmtId="168" fontId="2" fillId="0" borderId="2" xfId="6" applyNumberFormat="1" applyFont="1" applyBorder="1" applyAlignment="1">
      <alignment horizontal="center" vertical="center" wrapText="1"/>
    </xf>
    <xf numFmtId="168" fontId="2" fillId="0" borderId="0" xfId="6" applyNumberFormat="1" applyFont="1" applyBorder="1" applyAlignment="1">
      <alignment horizontal="center" vertical="center" wrapText="1"/>
    </xf>
    <xf numFmtId="168" fontId="2" fillId="0" borderId="1" xfId="6" applyNumberFormat="1" applyFont="1" applyBorder="1" applyAlignment="1">
      <alignment horizontal="center" vertical="center" wrapText="1"/>
    </xf>
    <xf numFmtId="168" fontId="2" fillId="0" borderId="3" xfId="6" applyNumberFormat="1" applyFont="1" applyBorder="1" applyAlignment="1">
      <alignment horizontal="center"/>
    </xf>
    <xf numFmtId="0" fontId="2" fillId="0" borderId="0" xfId="16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/>
    </xf>
    <xf numFmtId="170" fontId="2" fillId="0" borderId="0" xfId="16" applyNumberFormat="1" applyFont="1" applyAlignment="1">
      <alignment horizontal="center"/>
    </xf>
    <xf numFmtId="170" fontId="2" fillId="0" borderId="2" xfId="6" applyNumberFormat="1" applyFont="1" applyBorder="1" applyAlignment="1">
      <alignment horizontal="center" vertical="center" wrapText="1"/>
    </xf>
    <xf numFmtId="170" fontId="11" fillId="0" borderId="1" xfId="16" applyNumberFormat="1" applyFont="1" applyBorder="1" applyAlignment="1">
      <alignment horizontal="center" vertical="center" wrapText="1"/>
    </xf>
    <xf numFmtId="170" fontId="2" fillId="0" borderId="3" xfId="6" applyNumberFormat="1" applyFont="1" applyBorder="1" applyAlignment="1">
      <alignment horizontal="center"/>
    </xf>
  </cellXfs>
  <cellStyles count="18">
    <cellStyle name="Euro" xfId="1"/>
    <cellStyle name="Millares" xfId="2" builtinId="3"/>
    <cellStyle name="Millares [0]" xfId="3" builtinId="6"/>
    <cellStyle name="Millares [0] 2" xfId="4"/>
    <cellStyle name="Millares 2" xfId="5"/>
    <cellStyle name="Millares 3" xfId="6"/>
    <cellStyle name="Millares 6" xfId="7"/>
    <cellStyle name="Millares_05. Mercado Laboral" xfId="8"/>
    <cellStyle name="Millares_05. Mercado Laboral 10" xfId="9"/>
    <cellStyle name="Millares_05. Mercado Laboral 2" xfId="10"/>
    <cellStyle name="Millares_cruces de mercado laboral" xfId="11"/>
    <cellStyle name="Normal" xfId="0" builtinId="0"/>
    <cellStyle name="Normal 2" xfId="12"/>
    <cellStyle name="Normal_05. Mercado Laboral" xfId="13"/>
    <cellStyle name="Normal_05. Mercado Laboral 2" xfId="14"/>
    <cellStyle name="Normal_Mercado Laboral" xfId="15"/>
    <cellStyle name="Normal_Mercado Laboral 17" xfId="17"/>
    <cellStyle name="Normal_Mercado Laboral 2" xfId="1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714375</xdr:colOff>
      <xdr:row>0</xdr:row>
      <xdr:rowOff>0</xdr:rowOff>
    </xdr:from>
    <xdr:to>
      <xdr:col>9</xdr:col>
      <xdr:colOff>666750</xdr:colOff>
      <xdr:row>12</xdr:row>
      <xdr:rowOff>76200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714375" y="0"/>
          <a:ext cx="7524750" cy="17907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82296" tIns="82296" rIns="82296" bIns="0" anchor="t" upright="1"/>
        <a:lstStyle/>
        <a:p>
          <a:pPr algn="ctr" rtl="0">
            <a:defRPr sz="1000"/>
          </a:pPr>
          <a:r>
            <a:rPr lang="en-US" sz="4800" b="0" i="0" strike="noStrike">
              <a:solidFill>
                <a:srgbClr val="000000"/>
              </a:solidFill>
              <a:latin typeface="Times New Roman"/>
              <a:cs typeface="Times New Roman"/>
            </a:rPr>
            <a:t>Cuadros de Mercado Laboral por Género</a:t>
          </a:r>
        </a:p>
        <a:p>
          <a:pPr algn="ctr" rtl="0">
            <a:defRPr sz="1000"/>
          </a:pPr>
          <a:endParaRPr lang="en-US" sz="48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48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48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48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0</xdr:col>
      <xdr:colOff>971549</xdr:colOff>
      <xdr:row>6</xdr:row>
      <xdr:rowOff>20782</xdr:rowOff>
    </xdr:from>
    <xdr:to>
      <xdr:col>1</xdr:col>
      <xdr:colOff>419099</xdr:colOff>
      <xdr:row>11</xdr:row>
      <xdr:rowOff>76200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71549" y="878032"/>
          <a:ext cx="466725" cy="76979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114300</xdr:rowOff>
    </xdr:from>
    <xdr:to>
      <xdr:col>0</xdr:col>
      <xdr:colOff>373875</xdr:colOff>
      <xdr:row>2</xdr:row>
      <xdr:rowOff>209550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875" y="114300"/>
          <a:ext cx="231000" cy="381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18</xdr:col>
      <xdr:colOff>171450</xdr:colOff>
      <xdr:row>0</xdr:row>
      <xdr:rowOff>38100</xdr:rowOff>
    </xdr:from>
    <xdr:to>
      <xdr:col>18</xdr:col>
      <xdr:colOff>402450</xdr:colOff>
      <xdr:row>2</xdr:row>
      <xdr:rowOff>133350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725025" y="38100"/>
          <a:ext cx="231000" cy="381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914400</xdr:colOff>
      <xdr:row>59</xdr:row>
      <xdr:rowOff>0</xdr:rowOff>
    </xdr:from>
    <xdr:to>
      <xdr:col>0</xdr:col>
      <xdr:colOff>1145400</xdr:colOff>
      <xdr:row>61</xdr:row>
      <xdr:rowOff>95250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14400" y="8620125"/>
          <a:ext cx="231000" cy="381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333375</xdr:colOff>
      <xdr:row>0</xdr:row>
      <xdr:rowOff>123825</xdr:rowOff>
    </xdr:from>
    <xdr:to>
      <xdr:col>0</xdr:col>
      <xdr:colOff>564375</xdr:colOff>
      <xdr:row>3</xdr:row>
      <xdr:rowOff>76200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3375" y="123825"/>
          <a:ext cx="231000" cy="381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361950</xdr:colOff>
      <xdr:row>55</xdr:row>
      <xdr:rowOff>19050</xdr:rowOff>
    </xdr:from>
    <xdr:to>
      <xdr:col>0</xdr:col>
      <xdr:colOff>592950</xdr:colOff>
      <xdr:row>57</xdr:row>
      <xdr:rowOff>114300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8086725"/>
          <a:ext cx="231000" cy="381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352425</xdr:colOff>
      <xdr:row>0</xdr:row>
      <xdr:rowOff>85725</xdr:rowOff>
    </xdr:from>
    <xdr:to>
      <xdr:col>0</xdr:col>
      <xdr:colOff>583425</xdr:colOff>
      <xdr:row>3</xdr:row>
      <xdr:rowOff>19050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2425" y="85725"/>
          <a:ext cx="231000" cy="381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55</xdr:row>
      <xdr:rowOff>112938</xdr:rowOff>
    </xdr:from>
    <xdr:to>
      <xdr:col>0</xdr:col>
      <xdr:colOff>342900</xdr:colOff>
      <xdr:row>56</xdr:row>
      <xdr:rowOff>142874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" y="8380638"/>
          <a:ext cx="104775" cy="17281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161925</xdr:colOff>
      <xdr:row>2</xdr:row>
      <xdr:rowOff>9525</xdr:rowOff>
    </xdr:from>
    <xdr:to>
      <xdr:col>0</xdr:col>
      <xdr:colOff>392925</xdr:colOff>
      <xdr:row>3</xdr:row>
      <xdr:rowOff>247650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1925" y="295275"/>
          <a:ext cx="231000" cy="381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104775</xdr:rowOff>
    </xdr:from>
    <xdr:to>
      <xdr:col>0</xdr:col>
      <xdr:colOff>469125</xdr:colOff>
      <xdr:row>2</xdr:row>
      <xdr:rowOff>200025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" y="104775"/>
          <a:ext cx="231000" cy="381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18</xdr:col>
      <xdr:colOff>219075</xdr:colOff>
      <xdr:row>0</xdr:row>
      <xdr:rowOff>85725</xdr:rowOff>
    </xdr:from>
    <xdr:to>
      <xdr:col>18</xdr:col>
      <xdr:colOff>450075</xdr:colOff>
      <xdr:row>2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772650" y="85725"/>
          <a:ext cx="231000" cy="381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59</xdr:row>
      <xdr:rowOff>19050</xdr:rowOff>
    </xdr:from>
    <xdr:to>
      <xdr:col>0</xdr:col>
      <xdr:colOff>488175</xdr:colOff>
      <xdr:row>61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7175" y="8639175"/>
          <a:ext cx="231000" cy="381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228600</xdr:colOff>
      <xdr:row>1</xdr:row>
      <xdr:rowOff>9525</xdr:rowOff>
    </xdr:from>
    <xdr:to>
      <xdr:col>0</xdr:col>
      <xdr:colOff>459600</xdr:colOff>
      <xdr:row>3</xdr:row>
      <xdr:rowOff>104775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8600" y="152400"/>
          <a:ext cx="231000" cy="381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56</xdr:row>
      <xdr:rowOff>104775</xdr:rowOff>
    </xdr:from>
    <xdr:to>
      <xdr:col>0</xdr:col>
      <xdr:colOff>459600</xdr:colOff>
      <xdr:row>59</xdr:row>
      <xdr:rowOff>57150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8600" y="8315325"/>
          <a:ext cx="231000" cy="381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231000</xdr:colOff>
      <xdr:row>3</xdr:row>
      <xdr:rowOff>219075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85750"/>
          <a:ext cx="231000" cy="381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56</xdr:row>
      <xdr:rowOff>133350</xdr:rowOff>
    </xdr:from>
    <xdr:to>
      <xdr:col>0</xdr:col>
      <xdr:colOff>373875</xdr:colOff>
      <xdr:row>58</xdr:row>
      <xdr:rowOff>228600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875" y="8543925"/>
          <a:ext cx="231000" cy="381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95250</xdr:colOff>
      <xdr:row>1</xdr:row>
      <xdr:rowOff>57150</xdr:rowOff>
    </xdr:from>
    <xdr:to>
      <xdr:col>0</xdr:col>
      <xdr:colOff>326250</xdr:colOff>
      <xdr:row>3</xdr:row>
      <xdr:rowOff>152400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200025"/>
          <a:ext cx="231000" cy="381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inculos/8.%20Mercado%20Labor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inculos/parche%20urban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.%20Cuadro%20Resume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Vinculos/C5Y6ML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rcLab"/>
    </sheetNames>
    <sheetDataSet>
      <sheetData sheetId="0">
        <row r="48">
          <cell r="N48">
            <v>3975214.9551106966</v>
          </cell>
          <cell r="O48">
            <v>6.4748275133521256</v>
          </cell>
          <cell r="P48">
            <v>3059715.122057057</v>
          </cell>
          <cell r="Q48">
            <v>7.1277162984654705</v>
          </cell>
          <cell r="R48">
            <v>2251283.1810982185</v>
          </cell>
          <cell r="S48">
            <v>7.2775081062973923</v>
          </cell>
          <cell r="T48">
            <v>2151008.0174051463</v>
          </cell>
          <cell r="U48">
            <v>7.195418607829966</v>
          </cell>
          <cell r="V48">
            <v>100275.16369308505</v>
          </cell>
          <cell r="W48">
            <v>8.9107137892000328</v>
          </cell>
          <cell r="X48">
            <v>2.669164055154392</v>
          </cell>
          <cell r="Y48">
            <v>4333201.8983817762</v>
          </cell>
          <cell r="Z48">
            <v>6.8915960763280095</v>
          </cell>
          <cell r="AA48">
            <v>3461776.1267185626</v>
          </cell>
          <cell r="AB48">
            <v>7.4902881357381332</v>
          </cell>
          <cell r="AC48">
            <v>1403815.5828779605</v>
          </cell>
          <cell r="AD48">
            <v>8.4316343349436131</v>
          </cell>
          <cell r="AE48">
            <v>1309902.6295939824</v>
          </cell>
          <cell r="AF48">
            <v>8.3257679524382873</v>
          </cell>
          <cell r="AG48">
            <v>93912.953283969007</v>
          </cell>
          <cell r="AH48">
            <v>9.8077286232230811</v>
          </cell>
          <cell r="AI48">
            <v>3.337032856119218</v>
          </cell>
        </row>
        <row r="49">
          <cell r="N49">
            <v>525390.19087624946</v>
          </cell>
          <cell r="O49">
            <v>8.8482150845486309</v>
          </cell>
          <cell r="P49">
            <v>413319.10298779944</v>
          </cell>
          <cell r="Q49">
            <v>9.5662508594440609</v>
          </cell>
          <cell r="R49">
            <v>270258.29396321654</v>
          </cell>
          <cell r="S49">
            <v>9.8259115361625931</v>
          </cell>
          <cell r="T49">
            <v>250516.40653105869</v>
          </cell>
          <cell r="U49">
            <v>9.7054827753517561</v>
          </cell>
          <cell r="V49">
            <v>19741.887432158001</v>
          </cell>
          <cell r="W49">
            <v>11.288801571709236</v>
          </cell>
          <cell r="X49">
            <v>3.2929802606695877</v>
          </cell>
          <cell r="Y49">
            <v>631139.22051038803</v>
          </cell>
          <cell r="Z49">
            <v>9.0740966665470708</v>
          </cell>
          <cell r="AA49">
            <v>528997.25478821492</v>
          </cell>
          <cell r="AB49">
            <v>9.687524170469489</v>
          </cell>
          <cell r="AC49">
            <v>240257.60648035948</v>
          </cell>
          <cell r="AD49">
            <v>10.628619528619527</v>
          </cell>
          <cell r="AE49">
            <v>219740.00637896187</v>
          </cell>
          <cell r="AF49">
            <v>10.612178894843838</v>
          </cell>
          <cell r="AG49">
            <v>20517.600101398006</v>
          </cell>
          <cell r="AH49">
            <v>10.79678638941399</v>
          </cell>
          <cell r="AI49">
            <v>4.4500591276621355</v>
          </cell>
        </row>
        <row r="50">
          <cell r="N50">
            <v>322673.43266294128</v>
          </cell>
          <cell r="O50">
            <v>8.0675265553869515</v>
          </cell>
          <cell r="P50">
            <v>253046.31273380108</v>
          </cell>
          <cell r="Q50">
            <v>8.7733810212312644</v>
          </cell>
          <cell r="R50">
            <v>172849.64579094801</v>
          </cell>
          <cell r="S50">
            <v>9.2730013398838711</v>
          </cell>
          <cell r="T50">
            <v>159972.01745361945</v>
          </cell>
          <cell r="U50">
            <v>9.2705384150030348</v>
          </cell>
          <cell r="V50">
            <v>12877.628337328993</v>
          </cell>
          <cell r="W50">
            <v>9.302460202604923</v>
          </cell>
          <cell r="X50">
            <v>1.3727100188340329</v>
          </cell>
          <cell r="Y50">
            <v>354711.79960744758</v>
          </cell>
          <cell r="Z50">
            <v>8.2096426001439138</v>
          </cell>
          <cell r="AA50">
            <v>297870.7174869203</v>
          </cell>
          <cell r="AB50">
            <v>8.78405985686401</v>
          </cell>
          <cell r="AC50">
            <v>137990.29056201919</v>
          </cell>
          <cell r="AD50">
            <v>9.5249512127125762</v>
          </cell>
          <cell r="AE50">
            <v>126449.88394392919</v>
          </cell>
          <cell r="AF50">
            <v>9.4067925677733744</v>
          </cell>
          <cell r="AG50">
            <v>11540.406618089994</v>
          </cell>
          <cell r="AH50">
            <v>10.800986842105264</v>
          </cell>
          <cell r="AI50">
            <v>2.7370415989507597</v>
          </cell>
        </row>
        <row r="51">
          <cell r="N51">
            <v>1206198.9833133509</v>
          </cell>
          <cell r="O51">
            <v>6.9347833738077584</v>
          </cell>
          <cell r="P51">
            <v>930231.54551265517</v>
          </cell>
          <cell r="Q51">
            <v>7.5949734930296486</v>
          </cell>
          <cell r="R51">
            <v>649817.98465900344</v>
          </cell>
          <cell r="S51">
            <v>8.0034242730436738</v>
          </cell>
          <cell r="T51">
            <v>606793.19388526422</v>
          </cell>
          <cell r="U51">
            <v>7.9625481695568441</v>
          </cell>
          <cell r="V51">
            <v>43024.790773738008</v>
          </cell>
          <cell r="W51">
            <v>8.5663349917081231</v>
          </cell>
          <cell r="X51">
            <v>3.157175385263153</v>
          </cell>
          <cell r="Y51">
            <v>1372244.5788670096</v>
          </cell>
          <cell r="Z51">
            <v>7.445559518771546</v>
          </cell>
          <cell r="AA51">
            <v>1108247.472362658</v>
          </cell>
          <cell r="AB51">
            <v>8.0488638248466007</v>
          </cell>
          <cell r="AC51">
            <v>497008.15542444988</v>
          </cell>
          <cell r="AD51">
            <v>9.0383735517673962</v>
          </cell>
          <cell r="AE51">
            <v>456616.83753590827</v>
          </cell>
          <cell r="AF51">
            <v>8.9280645161290444</v>
          </cell>
          <cell r="AG51">
            <v>40391.317888541002</v>
          </cell>
          <cell r="AH51">
            <v>10.226759339704605</v>
          </cell>
          <cell r="AI51">
            <v>3.283156295470679</v>
          </cell>
        </row>
        <row r="52">
          <cell r="N52">
            <v>1920952.3482582793</v>
          </cell>
          <cell r="O52">
            <v>5.1480566697622914</v>
          </cell>
          <cell r="P52">
            <v>1463118.160822829</v>
          </cell>
          <cell r="Q52">
            <v>5.7182675814751471</v>
          </cell>
          <cell r="R52">
            <v>1158357.2566849727</v>
          </cell>
          <cell r="S52">
            <v>5.8284225295650449</v>
          </cell>
          <cell r="T52">
            <v>1133726.3995351081</v>
          </cell>
          <cell r="U52">
            <v>5.793860677846836</v>
          </cell>
          <cell r="V52">
            <v>24630.85714986001</v>
          </cell>
          <cell r="W52">
            <v>7.2748466257668705</v>
          </cell>
          <cell r="X52">
            <v>1.9511739288449053</v>
          </cell>
          <cell r="Y52">
            <v>1975106.2993971875</v>
          </cell>
          <cell r="Z52">
            <v>5.381839618083081</v>
          </cell>
          <cell r="AA52">
            <v>1526660.6820808556</v>
          </cell>
          <cell r="AB52">
            <v>5.9163651423340173</v>
          </cell>
          <cell r="AC52">
            <v>528559.53041104914</v>
          </cell>
          <cell r="AD52">
            <v>6.3661856963613532</v>
          </cell>
          <cell r="AE52">
            <v>507095.90173510957</v>
          </cell>
          <cell r="AF52">
            <v>6.3163908589440485</v>
          </cell>
          <cell r="AG52">
            <v>21463.628675940003</v>
          </cell>
          <cell r="AH52">
            <v>7.4311797752808975</v>
          </cell>
          <cell r="AI52">
            <v>2.762066886448177</v>
          </cell>
        </row>
        <row r="54">
          <cell r="N54">
            <v>865513.41262735799</v>
          </cell>
          <cell r="O54">
            <v>0</v>
          </cell>
          <cell r="P54">
            <v>292511.01094052359</v>
          </cell>
          <cell r="Q54">
            <v>0</v>
          </cell>
          <cell r="R54">
            <v>224345.91111839292</v>
          </cell>
          <cell r="S54">
            <v>0</v>
          </cell>
          <cell r="T54">
            <v>221325.85712587083</v>
          </cell>
          <cell r="U54">
            <v>0</v>
          </cell>
          <cell r="V54">
            <v>3020.053992522</v>
          </cell>
          <cell r="W54">
            <v>0</v>
          </cell>
          <cell r="X54">
            <v>1.8286595393884721</v>
          </cell>
          <cell r="Y54">
            <v>887169.61988333601</v>
          </cell>
          <cell r="Z54">
            <v>0</v>
          </cell>
          <cell r="AA54">
            <v>344856.62600927998</v>
          </cell>
          <cell r="AB54">
            <v>0</v>
          </cell>
          <cell r="AC54">
            <v>125073.84075813612</v>
          </cell>
          <cell r="AD54">
            <v>0</v>
          </cell>
          <cell r="AE54">
            <v>122315.70922894006</v>
          </cell>
          <cell r="AF54">
            <v>0</v>
          </cell>
          <cell r="AG54">
            <v>2758.131529196</v>
          </cell>
          <cell r="AH54">
            <v>0</v>
          </cell>
          <cell r="AI54">
            <v>3.6694731151008453</v>
          </cell>
        </row>
        <row r="55">
          <cell r="N55">
            <v>2003651.0470527685</v>
          </cell>
          <cell r="O55">
            <v>4.107741758473022</v>
          </cell>
          <cell r="P55">
            <v>1661153.615685846</v>
          </cell>
          <cell r="Q55">
            <v>4.7042704901874473</v>
          </cell>
          <cell r="R55">
            <v>1253215.9816404583</v>
          </cell>
          <cell r="S55">
            <v>4.8114500926682169</v>
          </cell>
          <cell r="T55">
            <v>1210671.9776268669</v>
          </cell>
          <cell r="U55">
            <v>4.7872429312044051</v>
          </cell>
          <cell r="V55">
            <v>42544.004013585924</v>
          </cell>
          <cell r="W55">
            <v>5.5003117247975712</v>
          </cell>
          <cell r="X55">
            <v>2.093463886510444</v>
          </cell>
          <cell r="Y55">
            <v>2065108.7545097866</v>
          </cell>
          <cell r="Z55">
            <v>4.1295055840335504</v>
          </cell>
          <cell r="AA55">
            <v>1735995.9767204397</v>
          </cell>
          <cell r="AB55">
            <v>4.67888161435339</v>
          </cell>
          <cell r="AC55">
            <v>623336.81091543322</v>
          </cell>
          <cell r="AD55">
            <v>4.7901326869857677</v>
          </cell>
          <cell r="AE55">
            <v>596003.6696367776</v>
          </cell>
          <cell r="AF55">
            <v>4.7726334529731824</v>
          </cell>
          <cell r="AG55">
            <v>27333.141278653005</v>
          </cell>
          <cell r="AH55">
            <v>5.1717063810228581</v>
          </cell>
          <cell r="AI55">
            <v>2.2574813220869845</v>
          </cell>
        </row>
        <row r="56">
          <cell r="N56">
            <v>858917.27048369194</v>
          </cell>
          <cell r="O56">
            <v>9.574147159540459</v>
          </cell>
          <cell r="P56">
            <v>858917.27048369194</v>
          </cell>
          <cell r="Q56">
            <v>9.574147159540459</v>
          </cell>
          <cell r="R56">
            <v>593342.72465962602</v>
          </cell>
          <cell r="S56">
            <v>10.082443409456614</v>
          </cell>
          <cell r="T56">
            <v>554170.18679463083</v>
          </cell>
          <cell r="U56">
            <v>10.076656854154418</v>
          </cell>
          <cell r="V56">
            <v>39172.53786499094</v>
          </cell>
          <cell r="W56">
            <v>10.164305259811215</v>
          </cell>
          <cell r="X56">
            <v>2.955512409367036</v>
          </cell>
          <cell r="Y56">
            <v>1068776.9334406995</v>
          </cell>
          <cell r="Z56">
            <v>9.8814851683824756</v>
          </cell>
          <cell r="AA56">
            <v>1068776.9334406995</v>
          </cell>
          <cell r="AB56">
            <v>9.8814851683824756</v>
          </cell>
          <cell r="AC56">
            <v>462808.96624798613</v>
          </cell>
          <cell r="AD56">
            <v>10.442186334043212</v>
          </cell>
          <cell r="AE56">
            <v>414135.96234338422</v>
          </cell>
          <cell r="AF56">
            <v>10.401277323364065</v>
          </cell>
          <cell r="AG56">
            <v>48673.003904602949</v>
          </cell>
          <cell r="AH56">
            <v>10.790262087479944</v>
          </cell>
          <cell r="AI56">
            <v>3.8886314411391498</v>
          </cell>
        </row>
        <row r="57">
          <cell r="N57">
            <v>239429.18719512818</v>
          </cell>
          <cell r="O57">
            <v>15.165308004648956</v>
          </cell>
          <cell r="P57">
            <v>239429.18719512818</v>
          </cell>
          <cell r="Q57">
            <v>15.165308004648956</v>
          </cell>
          <cell r="R57">
            <v>173888.79842383208</v>
          </cell>
          <cell r="S57">
            <v>15.479389837549885</v>
          </cell>
          <cell r="T57">
            <v>158912.05733637212</v>
          </cell>
          <cell r="U57">
            <v>15.494439423701422</v>
          </cell>
          <cell r="V57">
            <v>14976.741087459999</v>
          </cell>
          <cell r="W57">
            <v>15.319704851114249</v>
          </cell>
          <cell r="X57">
            <v>3.8618181410807457</v>
          </cell>
          <cell r="Y57">
            <v>306599.32784994319</v>
          </cell>
          <cell r="Z57">
            <v>15.073260331244677</v>
          </cell>
          <cell r="AA57">
            <v>306599.32784994319</v>
          </cell>
          <cell r="AB57">
            <v>15.073260331244677</v>
          </cell>
          <cell r="AC57">
            <v>189876.48406964517</v>
          </cell>
          <cell r="AD57">
            <v>15.485591218824577</v>
          </cell>
          <cell r="AE57">
            <v>174727.80749812818</v>
          </cell>
          <cell r="AF57">
            <v>15.526328342499063</v>
          </cell>
          <cell r="AG57">
            <v>15148.676571516997</v>
          </cell>
          <cell r="AH57">
            <v>15.015721242406599</v>
          </cell>
          <cell r="AI57">
            <v>3.469527641299142</v>
          </cell>
        </row>
        <row r="58">
          <cell r="N58">
            <v>7704.0377519309995</v>
          </cell>
          <cell r="O58">
            <v>0</v>
          </cell>
          <cell r="P58">
            <v>7704.0377519309995</v>
          </cell>
          <cell r="Q58">
            <v>0</v>
          </cell>
          <cell r="R58">
            <v>6489.7652558469999</v>
          </cell>
          <cell r="S58">
            <v>0</v>
          </cell>
          <cell r="T58">
            <v>5927.9385213209998</v>
          </cell>
          <cell r="U58">
            <v>0</v>
          </cell>
          <cell r="V58">
            <v>561.82673452599988</v>
          </cell>
          <cell r="W58">
            <v>0</v>
          </cell>
          <cell r="X58">
            <v>0.55225278402846134</v>
          </cell>
          <cell r="Y58">
            <v>5547.2626983300006</v>
          </cell>
          <cell r="Z58">
            <v>0</v>
          </cell>
          <cell r="AA58">
            <v>5547.2626983300006</v>
          </cell>
          <cell r="AB58">
            <v>0</v>
          </cell>
          <cell r="AC58">
            <v>2719.4808866810004</v>
          </cell>
          <cell r="AD58">
            <v>0</v>
          </cell>
          <cell r="AE58">
            <v>2719.4808866810004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</row>
        <row r="60">
          <cell r="N60">
            <v>178413.20236788478</v>
          </cell>
          <cell r="O60">
            <v>3.6367394050191058</v>
          </cell>
          <cell r="P60">
            <v>178413.20236788478</v>
          </cell>
          <cell r="Q60">
            <v>3.6367394050191058</v>
          </cell>
          <cell r="R60">
            <v>18486.384318118009</v>
          </cell>
          <cell r="S60">
            <v>3.3392249088608379</v>
          </cell>
          <cell r="T60">
            <v>18486.384318118009</v>
          </cell>
          <cell r="U60">
            <v>3.3392249088608379</v>
          </cell>
          <cell r="V60">
            <v>0</v>
          </cell>
          <cell r="W60">
            <v>0</v>
          </cell>
          <cell r="X60">
            <v>0</v>
          </cell>
          <cell r="Y60">
            <v>170334.1865794269</v>
          </cell>
          <cell r="Z60">
            <v>3.7681313415110984</v>
          </cell>
          <cell r="AA60">
            <v>170334.1865794269</v>
          </cell>
          <cell r="AB60">
            <v>3.7681313415110984</v>
          </cell>
          <cell r="AC60">
            <v>6767.1447407859987</v>
          </cell>
          <cell r="AD60">
            <v>4.3457204325510697</v>
          </cell>
          <cell r="AE60">
            <v>6767.1447407859987</v>
          </cell>
          <cell r="AF60">
            <v>4.3457204325510697</v>
          </cell>
          <cell r="AG60">
            <v>0</v>
          </cell>
          <cell r="AH60">
            <v>0</v>
          </cell>
          <cell r="AI60">
            <v>0</v>
          </cell>
        </row>
        <row r="61">
          <cell r="N61">
            <v>303315.24227050261</v>
          </cell>
          <cell r="O61">
            <v>5.6292586460159661</v>
          </cell>
          <cell r="P61">
            <v>303315.24227050261</v>
          </cell>
          <cell r="Q61">
            <v>5.6292586460159661</v>
          </cell>
          <cell r="R61">
            <v>92198.785598128859</v>
          </cell>
          <cell r="S61">
            <v>5.5079538171645126</v>
          </cell>
          <cell r="T61">
            <v>89522.667855582855</v>
          </cell>
          <cell r="U61">
            <v>5.500686916652783</v>
          </cell>
          <cell r="V61">
            <v>2676.117742546</v>
          </cell>
          <cell r="W61">
            <v>5.7443987907014735</v>
          </cell>
          <cell r="X61">
            <v>4.5073180976517024</v>
          </cell>
          <cell r="Y61">
            <v>309992.01805752324</v>
          </cell>
          <cell r="Z61">
            <v>5.7790894296967137</v>
          </cell>
          <cell r="AA61">
            <v>309992.01805752324</v>
          </cell>
          <cell r="AB61">
            <v>5.7790894296967137</v>
          </cell>
          <cell r="AC61">
            <v>32059.244248279025</v>
          </cell>
          <cell r="AD61">
            <v>5.6393558760882545</v>
          </cell>
          <cell r="AE61">
            <v>32059.244248279025</v>
          </cell>
          <cell r="AF61">
            <v>5.6393558760882545</v>
          </cell>
          <cell r="AG61">
            <v>0</v>
          </cell>
          <cell r="AH61">
            <v>0</v>
          </cell>
          <cell r="AI61">
            <v>0.74049168154946354</v>
          </cell>
        </row>
        <row r="62">
          <cell r="N62">
            <v>421150.63471264212</v>
          </cell>
          <cell r="O62">
            <v>7.4220216249955424</v>
          </cell>
          <cell r="P62">
            <v>421150.63471264212</v>
          </cell>
          <cell r="Q62">
            <v>7.4220216249955424</v>
          </cell>
          <cell r="R62">
            <v>243877.07003952508</v>
          </cell>
          <cell r="S62">
            <v>6.7392838106940918</v>
          </cell>
          <cell r="T62">
            <v>229358.99963330085</v>
          </cell>
          <cell r="U62">
            <v>6.6811533389011482</v>
          </cell>
          <cell r="V62">
            <v>14518.070406224002</v>
          </cell>
          <cell r="W62">
            <v>7.6345646850343325</v>
          </cell>
          <cell r="X62">
            <v>1.5593493379440935</v>
          </cell>
          <cell r="Y62">
            <v>408112.06875307614</v>
          </cell>
          <cell r="Z62">
            <v>7.9367088877531566</v>
          </cell>
          <cell r="AA62">
            <v>408112.06875307614</v>
          </cell>
          <cell r="AB62">
            <v>7.9367088877531566</v>
          </cell>
          <cell r="AC62">
            <v>87691.239720626007</v>
          </cell>
          <cell r="AD62">
            <v>7.6294636672232894</v>
          </cell>
          <cell r="AE62">
            <v>78586.264282806878</v>
          </cell>
          <cell r="AF62">
            <v>7.363549998391826</v>
          </cell>
          <cell r="AG62">
            <v>9104.9754378189991</v>
          </cell>
          <cell r="AH62">
            <v>9.814487257295049</v>
          </cell>
          <cell r="AI62">
            <v>2.4316001494443027</v>
          </cell>
        </row>
        <row r="63">
          <cell r="N63">
            <v>477158.96091639821</v>
          </cell>
          <cell r="O63">
            <v>8.6355226885468852</v>
          </cell>
          <cell r="P63">
            <v>477158.96091639821</v>
          </cell>
          <cell r="Q63">
            <v>8.6355226885468852</v>
          </cell>
          <cell r="R63">
            <v>402742.79141701752</v>
          </cell>
          <cell r="S63">
            <v>8.2419994341668783</v>
          </cell>
          <cell r="T63">
            <v>368345.39737208321</v>
          </cell>
          <cell r="U63">
            <v>8.1363796016511341</v>
          </cell>
          <cell r="V63">
            <v>34397.394044935987</v>
          </cell>
          <cell r="W63">
            <v>9.3386164768871094</v>
          </cell>
          <cell r="X63">
            <v>2.9233182529860029</v>
          </cell>
          <cell r="Y63">
            <v>511396.30580464163</v>
          </cell>
          <cell r="Z63">
            <v>9.3661343399694843</v>
          </cell>
          <cell r="AA63">
            <v>511396.30580464163</v>
          </cell>
          <cell r="AB63">
            <v>9.3661343399694843</v>
          </cell>
          <cell r="AC63">
            <v>216484.28414980217</v>
          </cell>
          <cell r="AD63">
            <v>9.7293674270531962</v>
          </cell>
          <cell r="AE63">
            <v>185569.09888199181</v>
          </cell>
          <cell r="AF63">
            <v>9.6254109665821641</v>
          </cell>
          <cell r="AG63">
            <v>30915.185267809993</v>
          </cell>
          <cell r="AH63">
            <v>10.348999899987124</v>
          </cell>
          <cell r="AI63">
            <v>3.1759879031494567</v>
          </cell>
        </row>
        <row r="64">
          <cell r="N64">
            <v>273399.05998350371</v>
          </cell>
          <cell r="O64">
            <v>8.2964385723222609</v>
          </cell>
          <cell r="P64">
            <v>273399.05998350371</v>
          </cell>
          <cell r="Q64">
            <v>8.2964385723222609</v>
          </cell>
          <cell r="R64">
            <v>251901.94095991735</v>
          </cell>
          <cell r="S64">
            <v>8.0672899577618864</v>
          </cell>
          <cell r="T64">
            <v>239324.55749065633</v>
          </cell>
          <cell r="U64">
            <v>7.9903033510761361</v>
          </cell>
          <cell r="V64">
            <v>12577.383469261003</v>
          </cell>
          <cell r="W64">
            <v>9.5480383451011424</v>
          </cell>
          <cell r="X64">
            <v>2.4514289563501173</v>
          </cell>
          <cell r="Y64">
            <v>353765.14313991839</v>
          </cell>
          <cell r="Z64">
            <v>8.9179135828720284</v>
          </cell>
          <cell r="AA64">
            <v>353765.14313991839</v>
          </cell>
          <cell r="AB64">
            <v>8.9179135828720284</v>
          </cell>
          <cell r="AC64">
            <v>189842.51467460554</v>
          </cell>
          <cell r="AD64">
            <v>9.6465544892497519</v>
          </cell>
          <cell r="AE64">
            <v>173063.26845514547</v>
          </cell>
          <cell r="AF64">
            <v>9.589171358700856</v>
          </cell>
          <cell r="AG64">
            <v>16779.246219460001</v>
          </cell>
          <cell r="AH64">
            <v>10.239707171160294</v>
          </cell>
          <cell r="AI64">
            <v>3.9150930425980537</v>
          </cell>
        </row>
        <row r="65">
          <cell r="N65">
            <v>299526.65335042943</v>
          </cell>
          <cell r="O65">
            <v>7.5944986310299214</v>
          </cell>
          <cell r="P65">
            <v>299526.65335042943</v>
          </cell>
          <cell r="Q65">
            <v>7.5944986310299214</v>
          </cell>
          <cell r="R65">
            <v>285598.92962088343</v>
          </cell>
          <cell r="S65">
            <v>7.5154470240216265</v>
          </cell>
          <cell r="T65">
            <v>274199.91731987911</v>
          </cell>
          <cell r="U65">
            <v>7.4737890911598406</v>
          </cell>
          <cell r="V65">
            <v>11399.012301004999</v>
          </cell>
          <cell r="W65">
            <v>8.4631569797727355</v>
          </cell>
          <cell r="X65">
            <v>2.6748791063030768</v>
          </cell>
          <cell r="Y65">
            <v>361600.16969181353</v>
          </cell>
          <cell r="Z65">
            <v>8.1798700444807899</v>
          </cell>
          <cell r="AA65">
            <v>361600.16969181353</v>
          </cell>
          <cell r="AB65">
            <v>8.1798700444807899</v>
          </cell>
          <cell r="AC65">
            <v>225099.58721249129</v>
          </cell>
          <cell r="AD65">
            <v>8.6692123357426176</v>
          </cell>
          <cell r="AE65">
            <v>208250.71133996514</v>
          </cell>
          <cell r="AF65">
            <v>8.6690339636292908</v>
          </cell>
          <cell r="AG65">
            <v>16848.875872526001</v>
          </cell>
          <cell r="AH65">
            <v>8.6713379471713239</v>
          </cell>
          <cell r="AI65">
            <v>3.2207657307347901</v>
          </cell>
        </row>
        <row r="66">
          <cell r="N66">
            <v>383243.35552262497</v>
          </cell>
          <cell r="O66">
            <v>7.291322204877857</v>
          </cell>
          <cell r="P66">
            <v>383243.35552262497</v>
          </cell>
          <cell r="Q66">
            <v>7.291322204877857</v>
          </cell>
          <cell r="R66">
            <v>367904.49934889172</v>
          </cell>
          <cell r="S66">
            <v>7.2577507405723489</v>
          </cell>
          <cell r="T66">
            <v>357098.01323820231</v>
          </cell>
          <cell r="U66">
            <v>7.142814549008917</v>
          </cell>
          <cell r="V66">
            <v>10806.486110690001</v>
          </cell>
          <cell r="W66">
            <v>10.652585510084618</v>
          </cell>
          <cell r="X66">
            <v>2.3605738931090934</v>
          </cell>
          <cell r="Y66">
            <v>440433.88980311324</v>
          </cell>
          <cell r="Z66">
            <v>7.4696911337832734</v>
          </cell>
          <cell r="AA66">
            <v>440433.88980311324</v>
          </cell>
          <cell r="AB66">
            <v>7.4696911337832734</v>
          </cell>
          <cell r="AC66">
            <v>263380.98351942911</v>
          </cell>
          <cell r="AD66">
            <v>8.1671234932804193</v>
          </cell>
          <cell r="AE66">
            <v>248979.86062520419</v>
          </cell>
          <cell r="AF66">
            <v>8.0491592054080989</v>
          </cell>
          <cell r="AG66">
            <v>14401.122894224996</v>
          </cell>
          <cell r="AH66">
            <v>10.170839696503243</v>
          </cell>
          <cell r="AI66">
            <v>3.0423856646757375</v>
          </cell>
        </row>
        <row r="67">
          <cell r="N67">
            <v>399339.49615413207</v>
          </cell>
          <cell r="O67">
            <v>7.2255971327314343</v>
          </cell>
          <cell r="P67">
            <v>399339.49615413207</v>
          </cell>
          <cell r="Q67">
            <v>7.2255971327314343</v>
          </cell>
          <cell r="R67">
            <v>374941.45257881033</v>
          </cell>
          <cell r="S67">
            <v>7.2304366016764972</v>
          </cell>
          <cell r="T67">
            <v>364512.81159644894</v>
          </cell>
          <cell r="U67">
            <v>7.1822471808738744</v>
          </cell>
          <cell r="V67">
            <v>10428.640982362</v>
          </cell>
          <cell r="W67">
            <v>8.8180068641391802</v>
          </cell>
          <cell r="X67">
            <v>3.4664728859480394</v>
          </cell>
          <cell r="Y67">
            <v>513643.11425952584</v>
          </cell>
          <cell r="Z67">
            <v>7.1714972587608825</v>
          </cell>
          <cell r="AA67">
            <v>513643.11425952584</v>
          </cell>
          <cell r="AB67">
            <v>7.1714972587608825</v>
          </cell>
          <cell r="AC67">
            <v>273153.34818287287</v>
          </cell>
          <cell r="AD67">
            <v>8.0698861873413907</v>
          </cell>
          <cell r="AE67">
            <v>267289.80059074413</v>
          </cell>
          <cell r="AF67">
            <v>8.0723726838886218</v>
          </cell>
          <cell r="AG67">
            <v>5863.5475921290008</v>
          </cell>
          <cell r="AH67">
            <v>7.9634344450026289</v>
          </cell>
          <cell r="AI67">
            <v>5.6492536386279655</v>
          </cell>
        </row>
        <row r="68">
          <cell r="N68">
            <v>324168.51677883725</v>
          </cell>
          <cell r="O68">
            <v>5.9193400281272286</v>
          </cell>
          <cell r="P68">
            <v>324168.51677883725</v>
          </cell>
          <cell r="Q68">
            <v>5.9193400281272286</v>
          </cell>
          <cell r="R68">
            <v>213631.32721678243</v>
          </cell>
          <cell r="S68">
            <v>5.5658190836493926</v>
          </cell>
          <cell r="T68">
            <v>210159.2685807214</v>
          </cell>
          <cell r="U68">
            <v>5.5588487633429153</v>
          </cell>
          <cell r="V68">
            <v>3472.0586360609996</v>
          </cell>
          <cell r="W68">
            <v>5.9131287755714323</v>
          </cell>
          <cell r="X68">
            <v>3.0014199346125121</v>
          </cell>
          <cell r="Y68">
            <v>392499.23062945867</v>
          </cell>
          <cell r="Z68">
            <v>5.4285698945794651</v>
          </cell>
          <cell r="AA68">
            <v>392499.23062945867</v>
          </cell>
          <cell r="AB68">
            <v>5.4285698945794651</v>
          </cell>
          <cell r="AC68">
            <v>109337.23642900313</v>
          </cell>
          <cell r="AD68">
            <v>5.3476114702180055</v>
          </cell>
          <cell r="AE68">
            <v>109337.23642900313</v>
          </cell>
          <cell r="AF68">
            <v>5.3476114702180055</v>
          </cell>
          <cell r="AG68">
            <v>0</v>
          </cell>
          <cell r="AH68">
            <v>0</v>
          </cell>
          <cell r="AI68">
            <v>2</v>
          </cell>
        </row>
        <row r="73">
          <cell r="N73">
            <v>958004.51980861649</v>
          </cell>
          <cell r="O73">
            <v>5.4473285340356759</v>
          </cell>
          <cell r="P73">
            <v>951061.69972242368</v>
          </cell>
          <cell r="Q73">
            <v>5.4790657658809403</v>
          </cell>
          <cell r="R73">
            <v>933101.36625220254</v>
          </cell>
          <cell r="S73">
            <v>5.4753541087546687</v>
          </cell>
          <cell r="T73">
            <v>922362.84748435719</v>
          </cell>
          <cell r="U73">
            <v>5.4560548698249862</v>
          </cell>
          <cell r="V73">
            <v>10738.518767843998</v>
          </cell>
          <cell r="W73">
            <v>7.0409467995934154</v>
          </cell>
          <cell r="X73">
            <v>1.492174482593376</v>
          </cell>
          <cell r="Y73">
            <v>186931.67632907321</v>
          </cell>
          <cell r="Z73">
            <v>5.0281342467382926</v>
          </cell>
          <cell r="AA73">
            <v>183707.89020383311</v>
          </cell>
          <cell r="AB73">
            <v>5.1026763760306721</v>
          </cell>
          <cell r="AC73">
            <v>129963.90450734693</v>
          </cell>
          <cell r="AD73">
            <v>5.162045605035007</v>
          </cell>
          <cell r="AE73">
            <v>126666.38937360494</v>
          </cell>
          <cell r="AF73">
            <v>5.1394200715455458</v>
          </cell>
          <cell r="AG73">
            <v>3297.5151337419998</v>
          </cell>
          <cell r="AH73">
            <v>5.8730943842074685</v>
          </cell>
          <cell r="AI73">
            <v>3.396654204816949</v>
          </cell>
        </row>
        <row r="74">
          <cell r="N74">
            <v>277592.1512583943</v>
          </cell>
          <cell r="O74">
            <v>7.9215501279550162</v>
          </cell>
          <cell r="P74">
            <v>277252.80535047431</v>
          </cell>
          <cell r="Q74">
            <v>7.9304177484029266</v>
          </cell>
          <cell r="R74">
            <v>267936.61370840872</v>
          </cell>
          <cell r="S74">
            <v>7.9703061511426361</v>
          </cell>
          <cell r="T74">
            <v>253483.10746430408</v>
          </cell>
          <cell r="U74">
            <v>7.998174516629776</v>
          </cell>
          <cell r="V74">
            <v>14453.506244105003</v>
          </cell>
          <cell r="W74">
            <v>7.495542843053399</v>
          </cell>
          <cell r="X74">
            <v>2.9292011137647687</v>
          </cell>
          <cell r="Y74">
            <v>321422.09304499545</v>
          </cell>
          <cell r="Z74">
            <v>7.565738658897172</v>
          </cell>
          <cell r="AA74">
            <v>320144.48169761349</v>
          </cell>
          <cell r="AB74">
            <v>7.5860200133610247</v>
          </cell>
          <cell r="AC74">
            <v>294136.31186803221</v>
          </cell>
          <cell r="AD74">
            <v>7.5176575454291843</v>
          </cell>
          <cell r="AE74">
            <v>282381.31097249093</v>
          </cell>
          <cell r="AF74">
            <v>7.5002704683993846</v>
          </cell>
          <cell r="AG74">
            <v>11755.000895541998</v>
          </cell>
          <cell r="AH74">
            <v>7.9068600460830849</v>
          </cell>
          <cell r="AI74">
            <v>2.9550345625896148</v>
          </cell>
        </row>
        <row r="75">
          <cell r="N75">
            <v>1073112.4973277126</v>
          </cell>
          <cell r="O75">
            <v>8.4801348285039992</v>
          </cell>
          <cell r="P75">
            <v>1071304.1780268906</v>
          </cell>
          <cell r="Q75">
            <v>8.4927433330536601</v>
          </cell>
          <cell r="R75">
            <v>1029925.8808341649</v>
          </cell>
          <cell r="S75">
            <v>8.4760366202057043</v>
          </cell>
          <cell r="T75">
            <v>970630.44321183662</v>
          </cell>
          <cell r="U75">
            <v>8.4254957753274837</v>
          </cell>
          <cell r="V75">
            <v>59295.437622324942</v>
          </cell>
          <cell r="W75">
            <v>9.2814516785934398</v>
          </cell>
          <cell r="X75">
            <v>2.4509674130371284</v>
          </cell>
          <cell r="Y75">
            <v>1038029.5576706276</v>
          </cell>
          <cell r="Z75">
            <v>8.9786529567139617</v>
          </cell>
          <cell r="AA75">
            <v>1036030.2049595556</v>
          </cell>
          <cell r="AB75">
            <v>8.9936134971322925</v>
          </cell>
          <cell r="AC75">
            <v>953384.46312308207</v>
          </cell>
          <cell r="AD75">
            <v>9.018899030133861</v>
          </cell>
          <cell r="AE75">
            <v>898188.44533220993</v>
          </cell>
          <cell r="AF75">
            <v>8.952791376777542</v>
          </cell>
          <cell r="AG75">
            <v>55196.017790868929</v>
          </cell>
          <cell r="AH75">
            <v>10.049490361488575</v>
          </cell>
          <cell r="AI75">
            <v>3.5660023934476426</v>
          </cell>
        </row>
        <row r="76">
          <cell r="N76">
            <v>5248.0743772119986</v>
          </cell>
          <cell r="O76">
            <v>9.7448353309010454</v>
          </cell>
          <cell r="P76">
            <v>5248.0743772119986</v>
          </cell>
          <cell r="Q76">
            <v>9.7448353309010454</v>
          </cell>
          <cell r="R76">
            <v>4714.8003019819998</v>
          </cell>
          <cell r="S76">
            <v>10.086136586582739</v>
          </cell>
          <cell r="T76">
            <v>4531.6192445520001</v>
          </cell>
          <cell r="U76">
            <v>10.008772733856622</v>
          </cell>
          <cell r="V76">
            <v>183.18105742999998</v>
          </cell>
          <cell r="W76">
            <v>12</v>
          </cell>
          <cell r="X76">
            <v>1.3505676636368447</v>
          </cell>
          <cell r="Y76">
            <v>3373.4262813649998</v>
          </cell>
          <cell r="Z76">
            <v>5.7622239081214577</v>
          </cell>
          <cell r="AA76">
            <v>3373.4262813649998</v>
          </cell>
          <cell r="AB76">
            <v>5.7622239081214577</v>
          </cell>
          <cell r="AC76">
            <v>3179.4981140549999</v>
          </cell>
          <cell r="AD76">
            <v>5.7447985196994651</v>
          </cell>
          <cell r="AE76">
            <v>2666.4839156399999</v>
          </cell>
          <cell r="AF76">
            <v>4</v>
          </cell>
          <cell r="AG76">
            <v>513.01419841500001</v>
          </cell>
          <cell r="AH76">
            <v>13</v>
          </cell>
          <cell r="AI76">
            <v>0.23094688221709006</v>
          </cell>
        </row>
        <row r="77">
          <cell r="N77">
            <v>36911.497904372976</v>
          </cell>
          <cell r="O77">
            <v>8.7330059559190527</v>
          </cell>
          <cell r="P77">
            <v>36911.497904372976</v>
          </cell>
          <cell r="Q77">
            <v>8.7330059559190527</v>
          </cell>
          <cell r="R77">
            <v>15604.520001381001</v>
          </cell>
          <cell r="S77">
            <v>9.9342697493829188</v>
          </cell>
          <cell r="T77">
            <v>0</v>
          </cell>
          <cell r="U77">
            <v>0</v>
          </cell>
          <cell r="V77">
            <v>15604.520001381001</v>
          </cell>
          <cell r="W77">
            <v>9.9342697493829188</v>
          </cell>
          <cell r="X77">
            <v>4.1408832618627391</v>
          </cell>
          <cell r="Y77">
            <v>104056.94195505801</v>
          </cell>
          <cell r="Z77">
            <v>8.2024764996689772</v>
          </cell>
          <cell r="AA77">
            <v>103774.153698458</v>
          </cell>
          <cell r="AB77">
            <v>8.2266908710180449</v>
          </cell>
          <cell r="AC77">
            <v>23151.405265400997</v>
          </cell>
          <cell r="AD77">
            <v>10.640980718507812</v>
          </cell>
          <cell r="AE77">
            <v>0</v>
          </cell>
          <cell r="AF77">
            <v>0</v>
          </cell>
          <cell r="AG77">
            <v>23151.405265400997</v>
          </cell>
          <cell r="AH77">
            <v>10.640980718507812</v>
          </cell>
          <cell r="AI77">
            <v>3.068251491662461</v>
          </cell>
        </row>
        <row r="79">
          <cell r="R79">
            <v>922588.97933716711</v>
          </cell>
          <cell r="S79">
            <v>5.4632578715245756</v>
          </cell>
          <cell r="T79">
            <v>912260.87192805402</v>
          </cell>
          <cell r="U79">
            <v>5.446576634897319</v>
          </cell>
          <cell r="V79">
            <v>10328.107409111999</v>
          </cell>
          <cell r="W79">
            <v>6.8606648497621148</v>
          </cell>
          <cell r="X79">
            <v>1.5295321466666707</v>
          </cell>
          <cell r="AC79">
            <v>128408.56909604692</v>
          </cell>
          <cell r="AD79">
            <v>5.1509112044463823</v>
          </cell>
          <cell r="AE79">
            <v>125111.05396230493</v>
          </cell>
          <cell r="AF79">
            <v>5.1278625797817394</v>
          </cell>
          <cell r="AG79">
            <v>3297.5151337419998</v>
          </cell>
          <cell r="AH79">
            <v>5.8730943842074685</v>
          </cell>
          <cell r="AI79">
            <v>3.396654204816949</v>
          </cell>
        </row>
        <row r="80">
          <cell r="R80">
            <v>10512.386915034003</v>
          </cell>
          <cell r="S80">
            <v>6.4157853508473313</v>
          </cell>
          <cell r="T80">
            <v>10101.975556302001</v>
          </cell>
          <cell r="U80">
            <v>6.2159918712080673</v>
          </cell>
          <cell r="V80">
            <v>410.41135873199994</v>
          </cell>
          <cell r="W80">
            <v>11</v>
          </cell>
          <cell r="X80">
            <v>0.23094688221709003</v>
          </cell>
          <cell r="AC80">
            <v>1555.3354113</v>
          </cell>
          <cell r="AD80">
            <v>9</v>
          </cell>
          <cell r="AE80">
            <v>1555.3354113</v>
          </cell>
          <cell r="AF80">
            <v>9</v>
          </cell>
          <cell r="AG80">
            <v>0</v>
          </cell>
          <cell r="AH80">
            <v>0</v>
          </cell>
          <cell r="AI80">
            <v>0</v>
          </cell>
        </row>
        <row r="81">
          <cell r="R81">
            <v>267936.61370840872</v>
          </cell>
          <cell r="S81">
            <v>7.9703061511426361</v>
          </cell>
          <cell r="T81">
            <v>253483.10746430408</v>
          </cell>
          <cell r="U81">
            <v>7.998174516629776</v>
          </cell>
          <cell r="V81">
            <v>14453.506244105003</v>
          </cell>
          <cell r="W81">
            <v>7.495542843053399</v>
          </cell>
          <cell r="X81">
            <v>2.9292011137647687</v>
          </cell>
          <cell r="AC81">
            <v>294136.31186803221</v>
          </cell>
          <cell r="AD81">
            <v>7.5176575454291843</v>
          </cell>
          <cell r="AE81">
            <v>282381.31097249093</v>
          </cell>
          <cell r="AF81">
            <v>7.5002704683993846</v>
          </cell>
          <cell r="AG81">
            <v>11755.000895541998</v>
          </cell>
          <cell r="AH81">
            <v>7.9068600460830849</v>
          </cell>
          <cell r="AI81">
            <v>2.9550345625896148</v>
          </cell>
        </row>
        <row r="82">
          <cell r="R82">
            <v>15194.868254787996</v>
          </cell>
          <cell r="S82">
            <v>8.8638266580165403</v>
          </cell>
          <cell r="T82">
            <v>14109.387449577998</v>
          </cell>
          <cell r="U82">
            <v>8.5414703574632203</v>
          </cell>
          <cell r="V82">
            <v>1085.48080521</v>
          </cell>
          <cell r="W82">
            <v>12.953129415402092</v>
          </cell>
          <cell r="X82">
            <v>0.94771013337286569</v>
          </cell>
          <cell r="AC82">
            <v>2486.1104727409997</v>
          </cell>
          <cell r="AD82">
            <v>13.131294609594368</v>
          </cell>
          <cell r="AE82">
            <v>2266.2932038249996</v>
          </cell>
          <cell r="AF82">
            <v>13.241023611561417</v>
          </cell>
          <cell r="AG82">
            <v>219.81726891599996</v>
          </cell>
          <cell r="AH82">
            <v>12</v>
          </cell>
          <cell r="AI82">
            <v>16.939601451612127</v>
          </cell>
        </row>
        <row r="83">
          <cell r="R83">
            <v>195550.88001952606</v>
          </cell>
          <cell r="S83">
            <v>7.0673570070955236</v>
          </cell>
          <cell r="T83">
            <v>170947.5506412907</v>
          </cell>
          <cell r="U83">
            <v>6.9933334231255007</v>
          </cell>
          <cell r="V83">
            <v>24603.329378234994</v>
          </cell>
          <cell r="W83">
            <v>7.5697092520812328</v>
          </cell>
          <cell r="X83">
            <v>1.7279445637712958</v>
          </cell>
          <cell r="AC83">
            <v>10276.443802337999</v>
          </cell>
          <cell r="AD83">
            <v>10.642404694486729</v>
          </cell>
          <cell r="AE83">
            <v>8913.6762855329998</v>
          </cell>
          <cell r="AF83">
            <v>10.312233019251339</v>
          </cell>
          <cell r="AG83">
            <v>1362.767516805</v>
          </cell>
          <cell r="AH83">
            <v>12.802012547923383</v>
          </cell>
          <cell r="AI83">
            <v>5.6295255775200816</v>
          </cell>
        </row>
        <row r="84">
          <cell r="R84">
            <v>423566.87880068738</v>
          </cell>
          <cell r="S84">
            <v>8.196044250850111</v>
          </cell>
          <cell r="T84">
            <v>409244.33822134964</v>
          </cell>
          <cell r="U84">
            <v>8.1367170129640574</v>
          </cell>
          <cell r="V84">
            <v>14322.540579337994</v>
          </cell>
          <cell r="W84">
            <v>9.8108782250809625</v>
          </cell>
          <cell r="X84">
            <v>2.6892164294330283</v>
          </cell>
          <cell r="AC84">
            <v>487803.21082158474</v>
          </cell>
          <cell r="AD84">
            <v>7.9106370946254074</v>
          </cell>
          <cell r="AE84">
            <v>461339.87214842753</v>
          </cell>
          <cell r="AF84">
            <v>7.7650314385427155</v>
          </cell>
          <cell r="AG84">
            <v>26463.338673157989</v>
          </cell>
          <cell r="AH84">
            <v>10.281975958018428</v>
          </cell>
          <cell r="AI84">
            <v>3.3674923057263215</v>
          </cell>
        </row>
        <row r="85">
          <cell r="R85">
            <v>118205.14564962</v>
          </cell>
          <cell r="S85">
            <v>7.7761007270362326</v>
          </cell>
          <cell r="T85">
            <v>113699.42789223701</v>
          </cell>
          <cell r="U85">
            <v>7.7396221154027725</v>
          </cell>
          <cell r="V85">
            <v>4505.7177573830004</v>
          </cell>
          <cell r="W85">
            <v>8.6557974149923727</v>
          </cell>
          <cell r="X85">
            <v>2.0301335042190436</v>
          </cell>
          <cell r="AC85">
            <v>11869.4933317</v>
          </cell>
          <cell r="AD85">
            <v>11.652211801800075</v>
          </cell>
          <cell r="AE85">
            <v>9173.9581070730001</v>
          </cell>
          <cell r="AF85">
            <v>11.374588203807638</v>
          </cell>
          <cell r="AG85">
            <v>2695.5352246269999</v>
          </cell>
          <cell r="AH85">
            <v>12.597073228298365</v>
          </cell>
          <cell r="AI85">
            <v>7.6242840675298416</v>
          </cell>
        </row>
        <row r="86">
          <cell r="R86">
            <v>81235.316227034098</v>
          </cell>
          <cell r="S86">
            <v>11.055153201576712</v>
          </cell>
          <cell r="T86">
            <v>75867.219328241059</v>
          </cell>
          <cell r="U86">
            <v>10.992165641136188</v>
          </cell>
          <cell r="V86">
            <v>5368.0968987929991</v>
          </cell>
          <cell r="W86">
            <v>11.883153528041374</v>
          </cell>
          <cell r="X86">
            <v>2.3161316376751326</v>
          </cell>
          <cell r="AC86">
            <v>49630.287952912979</v>
          </cell>
          <cell r="AD86">
            <v>12.773507853282952</v>
          </cell>
          <cell r="AE86">
            <v>45842.513233124984</v>
          </cell>
          <cell r="AF86">
            <v>12.994015124691476</v>
          </cell>
          <cell r="AG86">
            <v>3787.7747197879999</v>
          </cell>
          <cell r="AH86">
            <v>10.010661485059833</v>
          </cell>
          <cell r="AI86">
            <v>3.6253062700761998</v>
          </cell>
        </row>
        <row r="87">
          <cell r="R87">
            <v>196172.79188247677</v>
          </cell>
          <cell r="S87">
            <v>9.7540421745857326</v>
          </cell>
          <cell r="T87">
            <v>186762.51967911067</v>
          </cell>
          <cell r="U87">
            <v>9.6825035314630536</v>
          </cell>
          <cell r="V87">
            <v>9410.2722033659993</v>
          </cell>
          <cell r="W87">
            <v>11.18170502036396</v>
          </cell>
          <cell r="X87">
            <v>4.2152842331134064</v>
          </cell>
          <cell r="AC87">
            <v>391318.91674176417</v>
          </cell>
          <cell r="AD87">
            <v>9.7367945463832033</v>
          </cell>
          <cell r="AE87">
            <v>370652.13235418935</v>
          </cell>
          <cell r="AF87">
            <v>9.7687458778273815</v>
          </cell>
          <cell r="AG87">
            <v>20666.784387575</v>
          </cell>
          <cell r="AH87">
            <v>9.1741534848940614</v>
          </cell>
          <cell r="AI87">
            <v>2.9581549271935197</v>
          </cell>
        </row>
        <row r="88">
          <cell r="R88">
            <v>4714.8003019819998</v>
          </cell>
          <cell r="S88">
            <v>10.086136586582739</v>
          </cell>
          <cell r="T88">
            <v>4531.6192445520001</v>
          </cell>
          <cell r="U88">
            <v>10.008772733856622</v>
          </cell>
          <cell r="V88">
            <v>183.18105742999998</v>
          </cell>
          <cell r="W88">
            <v>12</v>
          </cell>
          <cell r="X88">
            <v>1.3505676636368447</v>
          </cell>
          <cell r="AC88">
            <v>3179.4981140549999</v>
          </cell>
          <cell r="AD88">
            <v>5.7447985196994651</v>
          </cell>
          <cell r="AE88">
            <v>2666.4839156399999</v>
          </cell>
          <cell r="AF88">
            <v>4</v>
          </cell>
          <cell r="AG88">
            <v>513.01419841500001</v>
          </cell>
          <cell r="AH88">
            <v>13</v>
          </cell>
          <cell r="AI88">
            <v>0.23094688221709006</v>
          </cell>
        </row>
        <row r="89">
          <cell r="R89">
            <v>15604.520001381001</v>
          </cell>
          <cell r="S89">
            <v>9.9342697493829188</v>
          </cell>
          <cell r="T89">
            <v>0</v>
          </cell>
          <cell r="U89">
            <v>0</v>
          </cell>
          <cell r="V89">
            <v>15604.520001381001</v>
          </cell>
          <cell r="W89">
            <v>9.9342697493829188</v>
          </cell>
          <cell r="X89">
            <v>4.1408832618627391</v>
          </cell>
          <cell r="AC89">
            <v>23151.405265400997</v>
          </cell>
          <cell r="AD89">
            <v>10.640980718507812</v>
          </cell>
          <cell r="AE89">
            <v>0</v>
          </cell>
          <cell r="AF89">
            <v>0</v>
          </cell>
          <cell r="AG89">
            <v>23151.405265400997</v>
          </cell>
          <cell r="AH89">
            <v>10.640980718507812</v>
          </cell>
          <cell r="AI89">
            <v>3.068251491662461</v>
          </cell>
        </row>
        <row r="91">
          <cell r="R91">
            <v>127346.63670693694</v>
          </cell>
          <cell r="S91">
            <v>12.863139635638525</v>
          </cell>
          <cell r="T91">
            <v>119554.32147319999</v>
          </cell>
          <cell r="U91">
            <v>12.84463439807821</v>
          </cell>
          <cell r="V91">
            <v>7792.3152337370002</v>
          </cell>
          <cell r="W91">
            <v>13.14386286918033</v>
          </cell>
          <cell r="X91">
            <v>3.7432234717008357</v>
          </cell>
          <cell r="AC91">
            <v>168448.78140786727</v>
          </cell>
          <cell r="AD91">
            <v>13.613340395064112</v>
          </cell>
          <cell r="AE91">
            <v>158599.86077982222</v>
          </cell>
          <cell r="AF91">
            <v>13.641762784761193</v>
          </cell>
          <cell r="AG91">
            <v>9848.9206280449998</v>
          </cell>
          <cell r="AH91">
            <v>13.158957983416887</v>
          </cell>
          <cell r="AI91">
            <v>5.0616671570273244</v>
          </cell>
        </row>
        <row r="92">
          <cell r="R92">
            <v>87520.055944377003</v>
          </cell>
          <cell r="S92">
            <v>12.239787934316555</v>
          </cell>
          <cell r="T92">
            <v>81836.298762125036</v>
          </cell>
          <cell r="U92">
            <v>12.244816316295708</v>
          </cell>
          <cell r="V92">
            <v>5683.7571822520003</v>
          </cell>
          <cell r="W92">
            <v>12.171549158054402</v>
          </cell>
          <cell r="X92">
            <v>4.4151825444786033</v>
          </cell>
          <cell r="AC92">
            <v>57422.498914566</v>
          </cell>
          <cell r="AD92">
            <v>13.364333990187605</v>
          </cell>
          <cell r="AE92">
            <v>54758.690883864998</v>
          </cell>
          <cell r="AF92">
            <v>13.317091434570205</v>
          </cell>
          <cell r="AG92">
            <v>2663.8080307009996</v>
          </cell>
          <cell r="AH92">
            <v>14.305498476545191</v>
          </cell>
          <cell r="AI92">
            <v>4.2547839307114916</v>
          </cell>
        </row>
        <row r="93">
          <cell r="R93">
            <v>34689.897695274973</v>
          </cell>
          <cell r="S93">
            <v>10.630595412229814</v>
          </cell>
          <cell r="T93">
            <v>32023.064778808988</v>
          </cell>
          <cell r="U93">
            <v>10.472065767830678</v>
          </cell>
          <cell r="V93">
            <v>2666.8329164659999</v>
          </cell>
          <cell r="W93">
            <v>12.534203636280999</v>
          </cell>
          <cell r="X93">
            <v>6.6686017113737801</v>
          </cell>
          <cell r="AC93">
            <v>61021.914903066005</v>
          </cell>
          <cell r="AD93">
            <v>12.177837612202424</v>
          </cell>
          <cell r="AE93">
            <v>53163.431345013989</v>
          </cell>
          <cell r="AF93">
            <v>12.202323260882054</v>
          </cell>
          <cell r="AG93">
            <v>7858.4835580519994</v>
          </cell>
          <cell r="AH93">
            <v>12.013096106097157</v>
          </cell>
          <cell r="AI93">
            <v>4.5934334197126967</v>
          </cell>
        </row>
        <row r="94">
          <cell r="R94">
            <v>229871.61440285403</v>
          </cell>
          <cell r="S94">
            <v>8.0932442399208</v>
          </cell>
          <cell r="T94">
            <v>222672.04679390497</v>
          </cell>
          <cell r="U94">
            <v>8.0464840511519835</v>
          </cell>
          <cell r="V94">
            <v>7199.5676089489998</v>
          </cell>
          <cell r="W94">
            <v>9.4759561432765071</v>
          </cell>
          <cell r="X94">
            <v>2.2067935233176148</v>
          </cell>
          <cell r="AC94">
            <v>368650.83352584491</v>
          </cell>
          <cell r="AD94">
            <v>7.7118652803193637</v>
          </cell>
          <cell r="AE94">
            <v>353934.71800015168</v>
          </cell>
          <cell r="AF94">
            <v>7.5944937336613965</v>
          </cell>
          <cell r="AG94">
            <v>14716.115525693998</v>
          </cell>
          <cell r="AH94">
            <v>10.314720752762273</v>
          </cell>
          <cell r="AI94">
            <v>2.9395869442051112</v>
          </cell>
        </row>
        <row r="95">
          <cell r="R95">
            <v>911646.31809094804</v>
          </cell>
          <cell r="S95">
            <v>5.4425100396684662</v>
          </cell>
          <cell r="T95">
            <v>902926.81918385881</v>
          </cell>
          <cell r="U95">
            <v>5.434554352356467</v>
          </cell>
          <cell r="V95">
            <v>8719.4989070880001</v>
          </cell>
          <cell r="W95">
            <v>6.2036669587174496</v>
          </cell>
          <cell r="X95">
            <v>1.5453729418813313</v>
          </cell>
          <cell r="AC95">
            <v>126328.97025005092</v>
          </cell>
          <cell r="AD95">
            <v>5.0950193122493221</v>
          </cell>
          <cell r="AE95">
            <v>124007.44298824092</v>
          </cell>
          <cell r="AF95">
            <v>5.0823834460041812</v>
          </cell>
          <cell r="AG95">
            <v>2321.5272618099998</v>
          </cell>
          <cell r="AH95">
            <v>5.6736345232569558</v>
          </cell>
          <cell r="AI95">
            <v>2.2084822091769762</v>
          </cell>
        </row>
        <row r="96">
          <cell r="R96">
            <v>109305.17447034009</v>
          </cell>
          <cell r="S96">
            <v>6.9822413455590304</v>
          </cell>
          <cell r="T96">
            <v>104885.7526485681</v>
          </cell>
          <cell r="U96">
            <v>6.9829669086284243</v>
          </cell>
          <cell r="V96">
            <v>4419.4218217719999</v>
          </cell>
          <cell r="W96">
            <v>6.9656288725788356</v>
          </cell>
          <cell r="X96">
            <v>2.5028637563809761</v>
          </cell>
          <cell r="AC96">
            <v>753.09134414599998</v>
          </cell>
          <cell r="AD96">
            <v>7.4594329799745021</v>
          </cell>
          <cell r="AE96">
            <v>753.09134414599998</v>
          </cell>
          <cell r="AF96">
            <v>7.4594329799745021</v>
          </cell>
          <cell r="AG96">
            <v>0</v>
          </cell>
          <cell r="AH96">
            <v>0</v>
          </cell>
          <cell r="AI96">
            <v>0</v>
          </cell>
        </row>
        <row r="97">
          <cell r="R97">
            <v>436675.24910925783</v>
          </cell>
          <cell r="S97">
            <v>7.3558350237109797</v>
          </cell>
          <cell r="T97">
            <v>405836.86763449019</v>
          </cell>
          <cell r="U97">
            <v>7.3617859094739195</v>
          </cell>
          <cell r="V97">
            <v>30838.381474767986</v>
          </cell>
          <cell r="W97">
            <v>7.278669772276376</v>
          </cell>
          <cell r="X97">
            <v>1.8356926955126494</v>
          </cell>
          <cell r="AC97">
            <v>107805.73262325709</v>
          </cell>
          <cell r="AD97">
            <v>7.8040813604625505</v>
          </cell>
          <cell r="AE97">
            <v>99107.674072585025</v>
          </cell>
          <cell r="AF97">
            <v>7.7791798150215072</v>
          </cell>
          <cell r="AG97">
            <v>8698.0585506719999</v>
          </cell>
          <cell r="AH97">
            <v>8.0877600958110634</v>
          </cell>
          <cell r="AI97">
            <v>2.8327189737986864</v>
          </cell>
        </row>
        <row r="98">
          <cell r="R98">
            <v>49266.234150688892</v>
          </cell>
          <cell r="S98">
            <v>6.269975617754949</v>
          </cell>
          <cell r="T98">
            <v>47624.588715760903</v>
          </cell>
          <cell r="U98">
            <v>6.2336078699946231</v>
          </cell>
          <cell r="V98">
            <v>1641.6454349279998</v>
          </cell>
          <cell r="W98">
            <v>7.25</v>
          </cell>
          <cell r="X98">
            <v>0.82326367293333758</v>
          </cell>
          <cell r="AC98">
            <v>125422.37744233731</v>
          </cell>
          <cell r="AD98">
            <v>6.0949050777375406</v>
          </cell>
          <cell r="AE98">
            <v>124185.65986667133</v>
          </cell>
          <cell r="AF98">
            <v>6.1120793970744156</v>
          </cell>
          <cell r="AG98">
            <v>1236.7175756659999</v>
          </cell>
          <cell r="AH98">
            <v>4.628092855536309</v>
          </cell>
          <cell r="AI98">
            <v>4.8125532188876248</v>
          </cell>
        </row>
        <row r="99">
          <cell r="R99">
            <v>62802.971832722833</v>
          </cell>
          <cell r="S99">
            <v>7.4418314764440465</v>
          </cell>
          <cell r="T99">
            <v>57179.089442976845</v>
          </cell>
          <cell r="U99">
            <v>7.2720596136197635</v>
          </cell>
          <cell r="V99">
            <v>5623.8823897459997</v>
          </cell>
          <cell r="W99">
            <v>9.1548621764939515</v>
          </cell>
          <cell r="X99">
            <v>2.0506370832217082</v>
          </cell>
          <cell r="AC99">
            <v>18591.115733820996</v>
          </cell>
          <cell r="AD99">
            <v>8.5006473295167275</v>
          </cell>
          <cell r="AE99">
            <v>16495.819077290998</v>
          </cell>
          <cell r="AF99">
            <v>8.6023032229032186</v>
          </cell>
          <cell r="AG99">
            <v>2095.2966565300003</v>
          </cell>
          <cell r="AH99">
            <v>7.7216617960600216</v>
          </cell>
          <cell r="AI99">
            <v>2.2554358454492052</v>
          </cell>
        </row>
        <row r="100">
          <cell r="R100">
            <v>153276.53916658534</v>
          </cell>
          <cell r="S100">
            <v>6.8827202305740425</v>
          </cell>
          <cell r="T100">
            <v>146777.36189653221</v>
          </cell>
          <cell r="U100">
            <v>6.8398541330580498</v>
          </cell>
          <cell r="V100">
            <v>6499.1772700529991</v>
          </cell>
          <cell r="W100">
            <v>7.8654626004943999</v>
          </cell>
          <cell r="X100">
            <v>2.3704500782509168</v>
          </cell>
          <cell r="AC100">
            <v>342728.22075692838</v>
          </cell>
          <cell r="AD100">
            <v>6.6442778436758818</v>
          </cell>
          <cell r="AE100">
            <v>321405.60052553122</v>
          </cell>
          <cell r="AF100">
            <v>6.6209202103942069</v>
          </cell>
          <cell r="AG100">
            <v>21322.620231398003</v>
          </cell>
          <cell r="AH100">
            <v>6.9805963473677766</v>
          </cell>
          <cell r="AI100">
            <v>2.8141263580885547</v>
          </cell>
        </row>
        <row r="101">
          <cell r="R101">
            <v>33277.969526733999</v>
          </cell>
          <cell r="S101">
            <v>8.2165966273496167</v>
          </cell>
          <cell r="T101">
            <v>29691.806074789005</v>
          </cell>
          <cell r="U101">
            <v>7.9808105676304182</v>
          </cell>
          <cell r="V101">
            <v>3586.1634519449999</v>
          </cell>
          <cell r="W101">
            <v>10.105406890332894</v>
          </cell>
          <cell r="X101">
            <v>1.3379086434356044</v>
          </cell>
          <cell r="AC101">
            <v>3490.6407105979997</v>
          </cell>
          <cell r="AD101">
            <v>6.9812618398681883</v>
          </cell>
          <cell r="AE101">
            <v>3490.6407105979997</v>
          </cell>
          <cell r="AF101">
            <v>6.9812618398681883</v>
          </cell>
          <cell r="AG101">
            <v>0</v>
          </cell>
          <cell r="AH101">
            <v>0</v>
          </cell>
          <cell r="AI101">
            <v>2</v>
          </cell>
        </row>
        <row r="102">
          <cell r="R102">
            <v>15604.520001381001</v>
          </cell>
          <cell r="S102">
            <v>9.9342697493829188</v>
          </cell>
          <cell r="T102">
            <v>0</v>
          </cell>
          <cell r="U102">
            <v>0</v>
          </cell>
          <cell r="V102">
            <v>15604.520001381001</v>
          </cell>
          <cell r="W102">
            <v>9.9342697493829188</v>
          </cell>
          <cell r="X102">
            <v>4.1408832618627391</v>
          </cell>
          <cell r="AC102">
            <v>23151.405265400997</v>
          </cell>
          <cell r="AD102">
            <v>10.640980718507812</v>
          </cell>
          <cell r="AE102">
            <v>0</v>
          </cell>
          <cell r="AF102">
            <v>0</v>
          </cell>
          <cell r="AG102">
            <v>23151.405265400997</v>
          </cell>
          <cell r="AH102">
            <v>10.640980718507812</v>
          </cell>
          <cell r="AI102">
            <v>3.068251491662461</v>
          </cell>
        </row>
        <row r="114">
          <cell r="J114">
            <v>2151008.0174051463</v>
          </cell>
          <cell r="K114">
            <v>91615.430668658155</v>
          </cell>
          <cell r="L114">
            <v>981978.56545502564</v>
          </cell>
          <cell r="M114">
            <v>8624.1338881049996</v>
          </cell>
          <cell r="N114">
            <v>838966.70899540896</v>
          </cell>
          <cell r="O114">
            <v>229823.17839786393</v>
          </cell>
          <cell r="Q114">
            <v>1309902.6295939824</v>
          </cell>
          <cell r="R114">
            <v>123201.10515191904</v>
          </cell>
          <cell r="S114">
            <v>354588.70550292474</v>
          </cell>
          <cell r="T114">
            <v>99094.12942319912</v>
          </cell>
          <cell r="U114">
            <v>569281.14980959147</v>
          </cell>
        </row>
        <row r="115">
          <cell r="J115">
            <v>250516.40653105869</v>
          </cell>
          <cell r="K115">
            <v>28643.190311687009</v>
          </cell>
          <cell r="L115">
            <v>130009.44336462453</v>
          </cell>
          <cell r="M115">
            <v>1279.9259042459998</v>
          </cell>
          <cell r="N115">
            <v>81469.223086931015</v>
          </cell>
          <cell r="O115">
            <v>9114.623863570001</v>
          </cell>
          <cell r="Q115">
            <v>219740.00637896187</v>
          </cell>
          <cell r="R115">
            <v>38223.241776800984</v>
          </cell>
          <cell r="S115">
            <v>77590.659740730989</v>
          </cell>
          <cell r="T115">
            <v>14389.470014402001</v>
          </cell>
          <cell r="U115">
            <v>72102.492605857944</v>
          </cell>
          <cell r="V115">
            <v>17434.142241169004</v>
          </cell>
        </row>
        <row r="116">
          <cell r="J116">
            <v>159972.01745361945</v>
          </cell>
          <cell r="K116">
            <v>6283.1102698489976</v>
          </cell>
          <cell r="L116">
            <v>95547.239555488137</v>
          </cell>
          <cell r="M116">
            <v>3242.3047165109992</v>
          </cell>
          <cell r="N116">
            <v>50557.971850679998</v>
          </cell>
          <cell r="O116">
            <v>4341.3910610909998</v>
          </cell>
          <cell r="Q116">
            <v>126449.88394392919</v>
          </cell>
          <cell r="R116">
            <v>7785.1949407749971</v>
          </cell>
          <cell r="S116">
            <v>60926.019701218029</v>
          </cell>
          <cell r="T116">
            <v>9891.7771012199955</v>
          </cell>
          <cell r="U116">
            <v>38999.247126846982</v>
          </cell>
          <cell r="V116">
            <v>8847.6450738689982</v>
          </cell>
        </row>
        <row r="117">
          <cell r="J117">
            <v>606793.19388526422</v>
          </cell>
          <cell r="K117">
            <v>33585.329522901979</v>
          </cell>
          <cell r="L117">
            <v>308287.33230085461</v>
          </cell>
          <cell r="M117">
            <v>1641.6454349279998</v>
          </cell>
          <cell r="N117">
            <v>216047.37942583713</v>
          </cell>
          <cell r="O117">
            <v>47231.507200741005</v>
          </cell>
          <cell r="Q117">
            <v>456616.83753590827</v>
          </cell>
          <cell r="R117">
            <v>54824.117337283009</v>
          </cell>
          <cell r="S117">
            <v>130613.41491645893</v>
          </cell>
          <cell r="T117">
            <v>36834.419446196975</v>
          </cell>
          <cell r="U117">
            <v>183761.68587225326</v>
          </cell>
          <cell r="V117">
            <v>50583.199963719017</v>
          </cell>
        </row>
        <row r="118">
          <cell r="J118">
            <v>1133726.3995351081</v>
          </cell>
          <cell r="K118">
            <v>23103.800564220019</v>
          </cell>
          <cell r="L118">
            <v>448134.55023401161</v>
          </cell>
          <cell r="M118">
            <v>2460.2578324200003</v>
          </cell>
          <cell r="N118">
            <v>490892.13463193085</v>
          </cell>
          <cell r="O118">
            <v>169135.65627246071</v>
          </cell>
          <cell r="Q118">
            <v>507095.90173510957</v>
          </cell>
          <cell r="R118">
            <v>22368.551097060015</v>
          </cell>
          <cell r="S118">
            <v>85458.611144519818</v>
          </cell>
          <cell r="T118">
            <v>37978.462861379972</v>
          </cell>
          <cell r="U118">
            <v>274417.72420464136</v>
          </cell>
          <cell r="V118">
            <v>86872.552427519855</v>
          </cell>
        </row>
        <row r="120">
          <cell r="J120">
            <v>221325.85712587083</v>
          </cell>
          <cell r="K120">
            <v>887.12778264200006</v>
          </cell>
          <cell r="L120">
            <v>89140.581299771889</v>
          </cell>
          <cell r="M120">
            <v>643.99965381599998</v>
          </cell>
          <cell r="N120">
            <v>123081.20346585687</v>
          </cell>
          <cell r="O120">
            <v>7572.944923781999</v>
          </cell>
          <cell r="Q120">
            <v>122315.70922894006</v>
          </cell>
          <cell r="R120">
            <v>1106.97502497</v>
          </cell>
          <cell r="S120">
            <v>9721.3556566460029</v>
          </cell>
          <cell r="T120">
            <v>10692.860206142001</v>
          </cell>
          <cell r="U120">
            <v>85956.9372125878</v>
          </cell>
          <cell r="V120">
            <v>14837.581128594004</v>
          </cell>
        </row>
        <row r="121">
          <cell r="J121">
            <v>1210671.9776268669</v>
          </cell>
          <cell r="K121">
            <v>25924.920504712001</v>
          </cell>
          <cell r="L121">
            <v>515837.14456881629</v>
          </cell>
          <cell r="M121">
            <v>6243.4447173849985</v>
          </cell>
          <cell r="N121">
            <v>511082.36184982455</v>
          </cell>
          <cell r="O121">
            <v>151584.10598604137</v>
          </cell>
          <cell r="Q121">
            <v>596003.6696367776</v>
          </cell>
          <cell r="R121">
            <v>9144.8192453330012</v>
          </cell>
          <cell r="S121">
            <v>115584.57942368109</v>
          </cell>
          <cell r="T121">
            <v>60300.009707512807</v>
          </cell>
          <cell r="U121">
            <v>332657.57429210539</v>
          </cell>
          <cell r="V121">
            <v>78316.686968148832</v>
          </cell>
        </row>
        <row r="122">
          <cell r="J122">
            <v>554170.18679463083</v>
          </cell>
          <cell r="K122">
            <v>30850.627061895004</v>
          </cell>
          <cell r="L122">
            <v>290408.90023800754</v>
          </cell>
          <cell r="M122">
            <v>1736.6895169039999</v>
          </cell>
          <cell r="N122">
            <v>167154.2701782214</v>
          </cell>
          <cell r="O122">
            <v>64019.699799606795</v>
          </cell>
          <cell r="Q122">
            <v>414135.96234338422</v>
          </cell>
          <cell r="R122">
            <v>51576.157312946903</v>
          </cell>
          <cell r="S122">
            <v>145645.49419539713</v>
          </cell>
          <cell r="T122">
            <v>26900.962631703002</v>
          </cell>
          <cell r="U122">
            <v>128602.06397333609</v>
          </cell>
          <cell r="V122">
            <v>61411.284230005855</v>
          </cell>
        </row>
        <row r="123">
          <cell r="J123">
            <v>158912.05733637212</v>
          </cell>
          <cell r="K123">
            <v>33952.755319408985</v>
          </cell>
          <cell r="L123">
            <v>83281.029174461059</v>
          </cell>
          <cell r="M123">
            <v>0</v>
          </cell>
          <cell r="N123">
            <v>35264.558954841974</v>
          </cell>
          <cell r="O123">
            <v>6413.7138876600002</v>
          </cell>
          <cell r="Q123">
            <v>174727.80749812818</v>
          </cell>
          <cell r="R123">
            <v>61373.153568668975</v>
          </cell>
          <cell r="S123">
            <v>82173.046535593006</v>
          </cell>
          <cell r="T123">
            <v>219.81726891599996</v>
          </cell>
          <cell r="U123">
            <v>21789.802745421992</v>
          </cell>
          <cell r="V123">
            <v>9171.987379528</v>
          </cell>
        </row>
        <row r="124">
          <cell r="J124">
            <v>5927.9385213209998</v>
          </cell>
          <cell r="K124">
            <v>0</v>
          </cell>
          <cell r="L124">
            <v>3310.9101739169996</v>
          </cell>
          <cell r="M124">
            <v>0</v>
          </cell>
          <cell r="N124">
            <v>2384.3145466319997</v>
          </cell>
          <cell r="O124">
            <v>232.71380077199998</v>
          </cell>
          <cell r="Q124">
            <v>2719.4808866810004</v>
          </cell>
          <cell r="R124">
            <v>0</v>
          </cell>
          <cell r="S124">
            <v>1464.2296916109999</v>
          </cell>
          <cell r="T124">
            <v>980.47960892499987</v>
          </cell>
          <cell r="U124">
            <v>274.77158614499996</v>
          </cell>
          <cell r="V124">
            <v>0</v>
          </cell>
        </row>
        <row r="126">
          <cell r="J126">
            <v>18486.384318118009</v>
          </cell>
          <cell r="K126">
            <v>0</v>
          </cell>
          <cell r="L126">
            <v>1385.6624573399999</v>
          </cell>
          <cell r="M126">
            <v>0</v>
          </cell>
          <cell r="N126">
            <v>622.13416452000001</v>
          </cell>
          <cell r="O126">
            <v>16478.587696258004</v>
          </cell>
          <cell r="Q126">
            <v>6767.1447407859987</v>
          </cell>
          <cell r="R126">
            <v>0</v>
          </cell>
          <cell r="S126">
            <v>342.00946560999995</v>
          </cell>
          <cell r="T126">
            <v>0</v>
          </cell>
          <cell r="U126">
            <v>282.78825660000001</v>
          </cell>
          <cell r="V126">
            <v>6142.3470185759988</v>
          </cell>
        </row>
        <row r="127">
          <cell r="J127">
            <v>89522.667855582855</v>
          </cell>
          <cell r="K127">
            <v>0</v>
          </cell>
          <cell r="L127">
            <v>22322.549570958014</v>
          </cell>
          <cell r="M127">
            <v>0</v>
          </cell>
          <cell r="N127">
            <v>7286.3824888149984</v>
          </cell>
          <cell r="O127">
            <v>59913.735795809815</v>
          </cell>
          <cell r="Q127">
            <v>32059.244248279025</v>
          </cell>
          <cell r="R127">
            <v>0</v>
          </cell>
          <cell r="S127">
            <v>3014.7268771419999</v>
          </cell>
          <cell r="T127">
            <v>3517.7953423460003</v>
          </cell>
          <cell r="U127">
            <v>2981.491624885</v>
          </cell>
          <cell r="V127">
            <v>22545.230403906007</v>
          </cell>
        </row>
        <row r="128">
          <cell r="J128">
            <v>229358.99963330085</v>
          </cell>
          <cell r="K128">
            <v>0</v>
          </cell>
          <cell r="L128">
            <v>114579.85676871691</v>
          </cell>
          <cell r="M128">
            <v>1117.3820002319999</v>
          </cell>
          <cell r="N128">
            <v>37810.395816948978</v>
          </cell>
          <cell r="O128">
            <v>75851.365047400774</v>
          </cell>
          <cell r="Q128">
            <v>78586.264282806878</v>
          </cell>
          <cell r="R128">
            <v>0</v>
          </cell>
          <cell r="S128">
            <v>14662.781775451</v>
          </cell>
          <cell r="T128">
            <v>20988.682190415006</v>
          </cell>
          <cell r="U128">
            <v>9760.1412901080002</v>
          </cell>
          <cell r="V128">
            <v>33174.659026833018</v>
          </cell>
        </row>
        <row r="129">
          <cell r="J129">
            <v>368345.39737208321</v>
          </cell>
          <cell r="K129">
            <v>7184.9076716639993</v>
          </cell>
          <cell r="L129">
            <v>235069.42274116146</v>
          </cell>
          <cell r="M129">
            <v>976.18514037199986</v>
          </cell>
          <cell r="N129">
            <v>82572.043764562783</v>
          </cell>
          <cell r="O129">
            <v>42542.838054327956</v>
          </cell>
          <cell r="Q129">
            <v>185569.09888199181</v>
          </cell>
          <cell r="R129">
            <v>9574.9818820710007</v>
          </cell>
          <cell r="S129">
            <v>86003.294951605087</v>
          </cell>
          <cell r="T129">
            <v>20794.442548169005</v>
          </cell>
          <cell r="U129">
            <v>35392.820610302988</v>
          </cell>
          <cell r="V129">
            <v>33803.558889843</v>
          </cell>
        </row>
        <row r="130">
          <cell r="J130">
            <v>239324.55749065633</v>
          </cell>
          <cell r="K130">
            <v>11185.970813412005</v>
          </cell>
          <cell r="L130">
            <v>143915.57741685028</v>
          </cell>
          <cell r="M130">
            <v>183.18105742999998</v>
          </cell>
          <cell r="N130">
            <v>72504.141270328779</v>
          </cell>
          <cell r="O130">
            <v>11535.686932634004</v>
          </cell>
          <cell r="Q130">
            <v>173063.26845514547</v>
          </cell>
          <cell r="R130">
            <v>14699.700678973006</v>
          </cell>
          <cell r="S130">
            <v>70058.034079468998</v>
          </cell>
          <cell r="T130">
            <v>12648.360489927003</v>
          </cell>
          <cell r="U130">
            <v>61201.767902687796</v>
          </cell>
          <cell r="V130">
            <v>14455.405304088006</v>
          </cell>
        </row>
        <row r="131">
          <cell r="J131">
            <v>274199.91731987911</v>
          </cell>
          <cell r="K131">
            <v>11316.147576165997</v>
          </cell>
          <cell r="L131">
            <v>154621.92377888353</v>
          </cell>
          <cell r="M131">
            <v>1569.7775565339998</v>
          </cell>
          <cell r="N131">
            <v>99245.414807799913</v>
          </cell>
          <cell r="O131">
            <v>7446.6536004950003</v>
          </cell>
          <cell r="Q131">
            <v>208250.71133996514</v>
          </cell>
          <cell r="R131">
            <v>23281.777945036996</v>
          </cell>
          <cell r="S131">
            <v>76654.056745656955</v>
          </cell>
          <cell r="T131">
            <v>15053.979411459002</v>
          </cell>
          <cell r="U131">
            <v>77488.796235901886</v>
          </cell>
          <cell r="V131">
            <v>15772.101001909003</v>
          </cell>
        </row>
        <row r="132">
          <cell r="J132">
            <v>357098.01323820231</v>
          </cell>
          <cell r="K132">
            <v>22254.967187564002</v>
          </cell>
          <cell r="L132">
            <v>151029.87974917734</v>
          </cell>
          <cell r="M132">
            <v>1848.8436112319998</v>
          </cell>
          <cell r="N132">
            <v>176634.05853404297</v>
          </cell>
          <cell r="O132">
            <v>5330.2641561910004</v>
          </cell>
          <cell r="Q132">
            <v>248979.86062520419</v>
          </cell>
          <cell r="R132">
            <v>29669.469409841993</v>
          </cell>
          <cell r="S132">
            <v>60665.159428836916</v>
          </cell>
          <cell r="T132">
            <v>15158.679906987009</v>
          </cell>
          <cell r="U132">
            <v>130587.64277586527</v>
          </cell>
          <cell r="V132">
            <v>12898.909103672004</v>
          </cell>
        </row>
        <row r="133">
          <cell r="J133">
            <v>364512.81159644894</v>
          </cell>
          <cell r="K133">
            <v>27813.475295380998</v>
          </cell>
          <cell r="L133">
            <v>119608.07095265618</v>
          </cell>
          <cell r="M133">
            <v>1777.2794815719999</v>
          </cell>
          <cell r="N133">
            <v>208985.12537416824</v>
          </cell>
          <cell r="O133">
            <v>6328.8604926769995</v>
          </cell>
          <cell r="Q133">
            <v>267289.80059074413</v>
          </cell>
          <cell r="R133">
            <v>40539.756610537952</v>
          </cell>
          <cell r="S133">
            <v>37593.008531065941</v>
          </cell>
          <cell r="T133">
            <v>8258.1481771189992</v>
          </cell>
          <cell r="U133">
            <v>163023.31652485873</v>
          </cell>
          <cell r="V133">
            <v>17875.570747162004</v>
          </cell>
        </row>
        <row r="134">
          <cell r="J134">
            <v>210159.2685807214</v>
          </cell>
          <cell r="K134">
            <v>11859.962124471003</v>
          </cell>
          <cell r="L134">
            <v>39445.622019244947</v>
          </cell>
          <cell r="M134">
            <v>1151.485040733</v>
          </cell>
          <cell r="N134">
            <v>153307.01277420353</v>
          </cell>
          <cell r="O134">
            <v>4395.1866220679995</v>
          </cell>
          <cell r="Q134">
            <v>109337.23642900313</v>
          </cell>
          <cell r="R134">
            <v>5435.418625457999</v>
          </cell>
          <cell r="S134">
            <v>5595.6336480909995</v>
          </cell>
          <cell r="T134">
            <v>2674.0413567770001</v>
          </cell>
          <cell r="U134">
            <v>88562.384588388915</v>
          </cell>
          <cell r="V134">
            <v>7069.7582102880006</v>
          </cell>
        </row>
        <row r="138">
          <cell r="J138">
            <v>1207673.5179978507</v>
          </cell>
          <cell r="K138">
            <v>0</v>
          </cell>
          <cell r="L138">
            <v>461445.16733748536</v>
          </cell>
          <cell r="M138">
            <v>8074.5907158149994</v>
          </cell>
          <cell r="N138">
            <v>738153.75994448503</v>
          </cell>
          <cell r="O138">
            <v>0</v>
          </cell>
        </row>
        <row r="139">
          <cell r="J139">
            <v>549498.51776390115</v>
          </cell>
          <cell r="K139">
            <v>0</v>
          </cell>
          <cell r="L139">
            <v>207106.66229028348</v>
          </cell>
          <cell r="M139">
            <v>1258.7761285319998</v>
          </cell>
          <cell r="N139">
            <v>341133.0793450955</v>
          </cell>
          <cell r="O139">
            <v>0</v>
          </cell>
          <cell r="Q139">
            <v>393318.72639460984</v>
          </cell>
          <cell r="R139">
            <v>0</v>
          </cell>
          <cell r="S139">
            <v>31933.945563036024</v>
          </cell>
          <cell r="T139">
            <v>20495.898342237004</v>
          </cell>
          <cell r="U139">
            <v>340888.88248933939</v>
          </cell>
          <cell r="V139">
            <v>0</v>
          </cell>
        </row>
        <row r="140">
          <cell r="J140">
            <v>500294.60943157424</v>
          </cell>
          <cell r="K140">
            <v>0</v>
          </cell>
          <cell r="L140">
            <v>227021.64430665461</v>
          </cell>
          <cell r="M140">
            <v>5183.454167472999</v>
          </cell>
          <cell r="N140">
            <v>268089.51095746068</v>
          </cell>
          <cell r="O140">
            <v>0</v>
          </cell>
          <cell r="Q140">
            <v>273950.82004644629</v>
          </cell>
          <cell r="R140">
            <v>0</v>
          </cell>
          <cell r="S140">
            <v>42040.961353737912</v>
          </cell>
          <cell r="T140">
            <v>74018.279663137902</v>
          </cell>
          <cell r="U140">
            <v>157891.57902956955</v>
          </cell>
          <cell r="V140">
            <v>0</v>
          </cell>
        </row>
        <row r="141">
          <cell r="J141">
            <v>290.89225096500002</v>
          </cell>
          <cell r="K141">
            <v>0</v>
          </cell>
          <cell r="L141">
            <v>290.89225096500002</v>
          </cell>
          <cell r="M141">
            <v>0</v>
          </cell>
          <cell r="N141">
            <v>0</v>
          </cell>
          <cell r="O141">
            <v>0</v>
          </cell>
          <cell r="Q141">
            <v>923.42555714699995</v>
          </cell>
          <cell r="R141">
            <v>0</v>
          </cell>
          <cell r="S141">
            <v>0</v>
          </cell>
          <cell r="T141">
            <v>0</v>
          </cell>
          <cell r="U141">
            <v>923.42555714699995</v>
          </cell>
          <cell r="V141">
            <v>0</v>
          </cell>
        </row>
        <row r="142">
          <cell r="J142">
            <v>117941.99858045814</v>
          </cell>
          <cell r="K142">
            <v>0</v>
          </cell>
          <cell r="L142">
            <v>23689.855829808002</v>
          </cell>
          <cell r="M142">
            <v>1632.3604198099997</v>
          </cell>
          <cell r="N142">
            <v>92619.782330840142</v>
          </cell>
          <cell r="O142">
            <v>0</v>
          </cell>
          <cell r="Q142">
            <v>47014.118136943944</v>
          </cell>
          <cell r="R142">
            <v>0</v>
          </cell>
          <cell r="S142">
            <v>6253.833365989999</v>
          </cell>
          <cell r="T142">
            <v>3530.9713107139992</v>
          </cell>
          <cell r="U142">
            <v>37229.313460239951</v>
          </cell>
          <cell r="V142">
            <v>0</v>
          </cell>
        </row>
        <row r="143">
          <cell r="J143">
            <v>24459.122153769</v>
          </cell>
          <cell r="K143">
            <v>0</v>
          </cell>
          <cell r="L143">
            <v>2459.7319870239999</v>
          </cell>
          <cell r="M143">
            <v>0</v>
          </cell>
          <cell r="N143">
            <v>21999.390166745001</v>
          </cell>
          <cell r="O143">
            <v>0</v>
          </cell>
          <cell r="Q143">
            <v>8101.8058721489988</v>
          </cell>
          <cell r="R143">
            <v>0</v>
          </cell>
          <cell r="S143">
            <v>232.71380077199998</v>
          </cell>
          <cell r="T143">
            <v>0</v>
          </cell>
          <cell r="U143">
            <v>7869.0920713770001</v>
          </cell>
          <cell r="V143">
            <v>0</v>
          </cell>
        </row>
        <row r="144">
          <cell r="J144">
            <v>7052.2076502290001</v>
          </cell>
          <cell r="K144">
            <v>0</v>
          </cell>
          <cell r="L144">
            <v>693.19961533199989</v>
          </cell>
          <cell r="M144">
            <v>0</v>
          </cell>
          <cell r="N144">
            <v>6359.0080348970005</v>
          </cell>
          <cell r="O144">
            <v>0</v>
          </cell>
          <cell r="Q144">
            <v>1764.229390795</v>
          </cell>
          <cell r="R144">
            <v>0</v>
          </cell>
          <cell r="S144">
            <v>0</v>
          </cell>
          <cell r="T144">
            <v>0</v>
          </cell>
          <cell r="U144">
            <v>1764.229390795</v>
          </cell>
          <cell r="V144">
            <v>0</v>
          </cell>
        </row>
        <row r="145">
          <cell r="J145">
            <v>8136.1701668679989</v>
          </cell>
          <cell r="K145">
            <v>0</v>
          </cell>
          <cell r="L145">
            <v>183.18105742999998</v>
          </cell>
          <cell r="M145">
            <v>0</v>
          </cell>
          <cell r="N145">
            <v>7952.9891094379991</v>
          </cell>
          <cell r="O145">
            <v>0</v>
          </cell>
          <cell r="Q145">
            <v>1569.894325382</v>
          </cell>
          <cell r="R145">
            <v>0</v>
          </cell>
          <cell r="S145">
            <v>0</v>
          </cell>
          <cell r="T145">
            <v>0</v>
          </cell>
          <cell r="U145">
            <v>1569.894325382</v>
          </cell>
          <cell r="V145">
            <v>0</v>
          </cell>
        </row>
        <row r="147">
          <cell r="J147">
            <v>922362.84748435719</v>
          </cell>
          <cell r="K147">
            <v>0</v>
          </cell>
          <cell r="L147">
            <v>300394.26727575669</v>
          </cell>
          <cell r="M147">
            <v>0</v>
          </cell>
          <cell r="N147">
            <v>456309.53159667569</v>
          </cell>
          <cell r="O147">
            <v>165659.04861189466</v>
          </cell>
          <cell r="Q147">
            <v>126666.38937360494</v>
          </cell>
          <cell r="R147">
            <v>0</v>
          </cell>
          <cell r="S147">
            <v>15063.22571281101</v>
          </cell>
          <cell r="T147">
            <v>0</v>
          </cell>
          <cell r="U147">
            <v>80560.125218056783</v>
          </cell>
          <cell r="V147">
            <v>31043.038442737041</v>
          </cell>
        </row>
        <row r="148">
          <cell r="J148">
            <v>253483.10746430408</v>
          </cell>
          <cell r="K148">
            <v>0</v>
          </cell>
          <cell r="L148">
            <v>184779.63081413563</v>
          </cell>
          <cell r="M148">
            <v>0</v>
          </cell>
          <cell r="N148">
            <v>57045.364705268854</v>
          </cell>
          <cell r="O148">
            <v>11658.111944899003</v>
          </cell>
          <cell r="Q148">
            <v>282381.31097249093</v>
          </cell>
          <cell r="R148">
            <v>232.71380077199998</v>
          </cell>
          <cell r="S148">
            <v>112618.99804342508</v>
          </cell>
          <cell r="T148">
            <v>0</v>
          </cell>
          <cell r="U148">
            <v>136782.97131429633</v>
          </cell>
          <cell r="V148">
            <v>32746.627813998013</v>
          </cell>
        </row>
        <row r="149">
          <cell r="J149">
            <v>970630.44321183662</v>
          </cell>
          <cell r="K149">
            <v>91615.430668658155</v>
          </cell>
          <cell r="L149">
            <v>493775.96303231589</v>
          </cell>
          <cell r="M149">
            <v>8624.1338881049996</v>
          </cell>
          <cell r="N149">
            <v>324302.82594896387</v>
          </cell>
          <cell r="O149">
            <v>52312.089673758841</v>
          </cell>
          <cell r="Q149">
            <v>898188.44533220993</v>
          </cell>
          <cell r="R149">
            <v>122968.39135114703</v>
          </cell>
          <cell r="S149">
            <v>226712.5535793828</v>
          </cell>
          <cell r="T149">
            <v>99094.12942319912</v>
          </cell>
          <cell r="U149">
            <v>350047.28203084215</v>
          </cell>
          <cell r="V149">
            <v>99366.088947612036</v>
          </cell>
        </row>
        <row r="150">
          <cell r="J150">
            <v>4531.6192445520001</v>
          </cell>
          <cell r="K150">
            <v>0</v>
          </cell>
          <cell r="L150">
            <v>3028.7043327720003</v>
          </cell>
          <cell r="M150">
            <v>0</v>
          </cell>
          <cell r="N150">
            <v>1308.9867444699998</v>
          </cell>
          <cell r="O150">
            <v>193.92816730999999</v>
          </cell>
          <cell r="Q150">
            <v>2666.4839156399999</v>
          </cell>
          <cell r="R150">
            <v>0</v>
          </cell>
          <cell r="S150">
            <v>193.92816730999999</v>
          </cell>
          <cell r="T150">
            <v>0</v>
          </cell>
          <cell r="U150">
            <v>1890.7712463999997</v>
          </cell>
          <cell r="V150">
            <v>581.78450193000003</v>
          </cell>
        </row>
        <row r="151"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</row>
        <row r="153">
          <cell r="J153">
            <v>912260.87192805402</v>
          </cell>
          <cell r="K153">
            <v>0</v>
          </cell>
          <cell r="L153">
            <v>295825.28167706204</v>
          </cell>
          <cell r="M153">
            <v>0</v>
          </cell>
          <cell r="N153">
            <v>451526.29890572111</v>
          </cell>
          <cell r="O153">
            <v>164909.29134524264</v>
          </cell>
          <cell r="Q153">
            <v>125111.05396230493</v>
          </cell>
          <cell r="R153">
            <v>0</v>
          </cell>
          <cell r="S153">
            <v>15063.22571281101</v>
          </cell>
          <cell r="T153">
            <v>0</v>
          </cell>
          <cell r="U153">
            <v>79004.789806756802</v>
          </cell>
          <cell r="V153">
            <v>31043.038442737041</v>
          </cell>
        </row>
        <row r="154">
          <cell r="J154">
            <v>10101.975556302001</v>
          </cell>
          <cell r="K154">
            <v>0</v>
          </cell>
          <cell r="L154">
            <v>4568.9855986950006</v>
          </cell>
          <cell r="M154">
            <v>0</v>
          </cell>
          <cell r="N154">
            <v>4783.2326909549993</v>
          </cell>
          <cell r="O154">
            <v>749.757266652</v>
          </cell>
          <cell r="Q154">
            <v>1555.3354113</v>
          </cell>
          <cell r="R154">
            <v>0</v>
          </cell>
          <cell r="S154">
            <v>0</v>
          </cell>
          <cell r="T154">
            <v>0</v>
          </cell>
          <cell r="U154">
            <v>1555.3354113</v>
          </cell>
          <cell r="V154">
            <v>0</v>
          </cell>
        </row>
        <row r="155">
          <cell r="J155">
            <v>253483.10746430408</v>
          </cell>
          <cell r="K155">
            <v>0</v>
          </cell>
          <cell r="L155">
            <v>184779.63081413563</v>
          </cell>
          <cell r="M155">
            <v>0</v>
          </cell>
          <cell r="N155">
            <v>57045.364705268854</v>
          </cell>
          <cell r="O155">
            <v>11658.111944899003</v>
          </cell>
          <cell r="Q155">
            <v>282381.31097249093</v>
          </cell>
          <cell r="R155">
            <v>232.71380077199998</v>
          </cell>
          <cell r="S155">
            <v>112618.99804342508</v>
          </cell>
          <cell r="T155">
            <v>0</v>
          </cell>
          <cell r="U155">
            <v>136782.97131429633</v>
          </cell>
          <cell r="V155">
            <v>32746.627813998013</v>
          </cell>
        </row>
        <row r="156">
          <cell r="J156">
            <v>14109.387449577998</v>
          </cell>
          <cell r="K156">
            <v>4389.7899132169996</v>
          </cell>
          <cell r="L156">
            <v>9206.583337946</v>
          </cell>
          <cell r="M156">
            <v>0</v>
          </cell>
          <cell r="N156">
            <v>513.01419841500001</v>
          </cell>
          <cell r="O156">
            <v>0</v>
          </cell>
          <cell r="Q156">
            <v>2266.2932038249996</v>
          </cell>
          <cell r="R156">
            <v>2083.1121463949999</v>
          </cell>
          <cell r="S156">
            <v>183.18105742999998</v>
          </cell>
          <cell r="T156">
            <v>0</v>
          </cell>
          <cell r="U156">
            <v>0</v>
          </cell>
          <cell r="V156">
            <v>0</v>
          </cell>
        </row>
        <row r="157">
          <cell r="J157">
            <v>170947.5506412907</v>
          </cell>
          <cell r="K157">
            <v>853.82564864999995</v>
          </cell>
          <cell r="L157">
            <v>122781.51918058303</v>
          </cell>
          <cell r="M157">
            <v>0</v>
          </cell>
          <cell r="N157">
            <v>44897.580895863895</v>
          </cell>
          <cell r="O157">
            <v>2414.624916193</v>
          </cell>
          <cell r="Q157">
            <v>8913.6762855329998</v>
          </cell>
          <cell r="R157">
            <v>969.58406680500002</v>
          </cell>
          <cell r="S157">
            <v>6990.6593709079989</v>
          </cell>
          <cell r="T157">
            <v>0</v>
          </cell>
          <cell r="U157">
            <v>953.43284782000001</v>
          </cell>
          <cell r="V157">
            <v>0</v>
          </cell>
        </row>
        <row r="158">
          <cell r="J158">
            <v>409244.33822134964</v>
          </cell>
          <cell r="K158">
            <v>193.92816730999999</v>
          </cell>
          <cell r="L158">
            <v>193264.45035843371</v>
          </cell>
          <cell r="M158">
            <v>0</v>
          </cell>
          <cell r="N158">
            <v>171505.58455184649</v>
          </cell>
          <cell r="O158">
            <v>44280.375143764897</v>
          </cell>
          <cell r="Q158">
            <v>461339.87214842753</v>
          </cell>
          <cell r="R158">
            <v>0</v>
          </cell>
          <cell r="S158">
            <v>114264.58442277196</v>
          </cell>
          <cell r="T158">
            <v>0</v>
          </cell>
          <cell r="U158">
            <v>256033.8173414357</v>
          </cell>
          <cell r="V158">
            <v>91041.470384228975</v>
          </cell>
        </row>
        <row r="159">
          <cell r="J159">
            <v>113699.42789223701</v>
          </cell>
          <cell r="K159">
            <v>5953.1643161649999</v>
          </cell>
          <cell r="L159">
            <v>49021.625036373895</v>
          </cell>
          <cell r="M159">
            <v>0</v>
          </cell>
          <cell r="N159">
            <v>58385.292631777891</v>
          </cell>
          <cell r="O159">
            <v>339.34590792</v>
          </cell>
          <cell r="Q159">
            <v>9173.9581070730001</v>
          </cell>
          <cell r="R159">
            <v>1450.5622266579999</v>
          </cell>
          <cell r="S159">
            <v>5324.3774933280001</v>
          </cell>
          <cell r="T159">
            <v>0</v>
          </cell>
          <cell r="U159">
            <v>1974.8360021869998</v>
          </cell>
          <cell r="V159">
            <v>424.18238489999999</v>
          </cell>
        </row>
        <row r="160">
          <cell r="J160">
            <v>75867.219328241059</v>
          </cell>
          <cell r="K160">
            <v>1163.5690038600001</v>
          </cell>
          <cell r="L160">
            <v>58979.557327752926</v>
          </cell>
          <cell r="M160">
            <v>0</v>
          </cell>
          <cell r="N160">
            <v>14620.482022563998</v>
          </cell>
          <cell r="O160">
            <v>1103.6109740639999</v>
          </cell>
          <cell r="Q160">
            <v>45842.513233124984</v>
          </cell>
          <cell r="R160">
            <v>2133.2098404099997</v>
          </cell>
          <cell r="S160">
            <v>34453.374872065986</v>
          </cell>
          <cell r="T160">
            <v>0</v>
          </cell>
          <cell r="U160">
            <v>7899.1681702649985</v>
          </cell>
          <cell r="V160">
            <v>1356.7603503839998</v>
          </cell>
        </row>
        <row r="161">
          <cell r="J161">
            <v>186762.51967911067</v>
          </cell>
          <cell r="K161">
            <v>79061.15361945609</v>
          </cell>
          <cell r="L161">
            <v>60522.227791232915</v>
          </cell>
          <cell r="M161">
            <v>8624.1338881049996</v>
          </cell>
          <cell r="N161">
            <v>34380.871648498985</v>
          </cell>
          <cell r="O161">
            <v>4174.1327318170006</v>
          </cell>
          <cell r="Q161">
            <v>370652.13235418935</v>
          </cell>
          <cell r="R161">
            <v>116331.92307087906</v>
          </cell>
          <cell r="S161">
            <v>65496.376362877993</v>
          </cell>
          <cell r="T161">
            <v>99094.12942319912</v>
          </cell>
          <cell r="U161">
            <v>83186.027669138944</v>
          </cell>
          <cell r="V161">
            <v>6543.6758280989998</v>
          </cell>
        </row>
        <row r="162">
          <cell r="J162">
            <v>4531.6192445520001</v>
          </cell>
          <cell r="K162">
            <v>0</v>
          </cell>
          <cell r="L162">
            <v>3028.7043327720003</v>
          </cell>
          <cell r="M162">
            <v>0</v>
          </cell>
          <cell r="N162">
            <v>1308.9867444699998</v>
          </cell>
          <cell r="O162">
            <v>193.92816730999999</v>
          </cell>
          <cell r="Q162">
            <v>2666.4839156399999</v>
          </cell>
          <cell r="R162">
            <v>0</v>
          </cell>
          <cell r="S162">
            <v>193.92816730999999</v>
          </cell>
          <cell r="T162">
            <v>0</v>
          </cell>
          <cell r="U162">
            <v>1890.7712463999997</v>
          </cell>
          <cell r="V162">
            <v>581.78450193000003</v>
          </cell>
        </row>
        <row r="163"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</row>
        <row r="165">
          <cell r="J165">
            <v>119554.32147319999</v>
          </cell>
          <cell r="K165">
            <v>37231.740107726953</v>
          </cell>
          <cell r="L165">
            <v>56358.230646565971</v>
          </cell>
          <cell r="M165">
            <v>0</v>
          </cell>
          <cell r="N165">
            <v>24267.884102004999</v>
          </cell>
          <cell r="O165">
            <v>1696.4666169019999</v>
          </cell>
          <cell r="Q165">
            <v>158599.86077982222</v>
          </cell>
          <cell r="R165">
            <v>81954.331294609103</v>
          </cell>
          <cell r="S165">
            <v>62054.660963111011</v>
          </cell>
          <cell r="T165">
            <v>0</v>
          </cell>
          <cell r="U165">
            <v>10869.093210787001</v>
          </cell>
          <cell r="V165">
            <v>3721.7753113150002</v>
          </cell>
        </row>
        <row r="166">
          <cell r="J166">
            <v>81836.298762125036</v>
          </cell>
          <cell r="K166">
            <v>11407.016147734003</v>
          </cell>
          <cell r="L166">
            <v>46628.042646013942</v>
          </cell>
          <cell r="M166">
            <v>0</v>
          </cell>
          <cell r="N166">
            <v>22538.468503309989</v>
          </cell>
          <cell r="O166">
            <v>1262.771465067</v>
          </cell>
          <cell r="Q166">
            <v>54758.690883864998</v>
          </cell>
          <cell r="R166">
            <v>11455.995487213004</v>
          </cell>
          <cell r="S166">
            <v>27852.65922958999</v>
          </cell>
          <cell r="T166">
            <v>0</v>
          </cell>
          <cell r="U166">
            <v>14141.219513632001</v>
          </cell>
          <cell r="V166">
            <v>1308.8166534299999</v>
          </cell>
        </row>
        <row r="167">
          <cell r="J167">
            <v>32023.064778808988</v>
          </cell>
          <cell r="K167">
            <v>2703.5999140289996</v>
          </cell>
          <cell r="L167">
            <v>21848.417730684996</v>
          </cell>
          <cell r="M167">
            <v>0</v>
          </cell>
          <cell r="N167">
            <v>5429.6445711950009</v>
          </cell>
          <cell r="O167">
            <v>2041.4025628999998</v>
          </cell>
          <cell r="Q167">
            <v>53163.431345013989</v>
          </cell>
          <cell r="R167">
            <v>20428.876904332003</v>
          </cell>
          <cell r="S167">
            <v>30832.350315074986</v>
          </cell>
          <cell r="T167">
            <v>0</v>
          </cell>
          <cell r="U167">
            <v>905.00974502999998</v>
          </cell>
          <cell r="V167">
            <v>997.19438057699995</v>
          </cell>
        </row>
        <row r="168">
          <cell r="J168">
            <v>222672.04679390497</v>
          </cell>
          <cell r="K168">
            <v>1497.474475105</v>
          </cell>
          <cell r="L168">
            <v>73761.79379199793</v>
          </cell>
          <cell r="M168">
            <v>0</v>
          </cell>
          <cell r="N168">
            <v>108292.81898647899</v>
          </cell>
          <cell r="O168">
            <v>39119.959540321943</v>
          </cell>
          <cell r="Q168">
            <v>353934.71800015168</v>
          </cell>
          <cell r="R168">
            <v>814.49830270200005</v>
          </cell>
          <cell r="S168">
            <v>53856.92025865594</v>
          </cell>
          <cell r="T168">
            <v>0</v>
          </cell>
          <cell r="U168">
            <v>216298.51985385228</v>
          </cell>
          <cell r="V168">
            <v>82964.779584945936</v>
          </cell>
        </row>
        <row r="169">
          <cell r="J169">
            <v>902926.81918385881</v>
          </cell>
          <cell r="K169">
            <v>0</v>
          </cell>
          <cell r="L169">
            <v>287043.03441990074</v>
          </cell>
          <cell r="M169">
            <v>0</v>
          </cell>
          <cell r="N169">
            <v>450974.49341868912</v>
          </cell>
          <cell r="O169">
            <v>164909.29134524264</v>
          </cell>
          <cell r="Q169">
            <v>124007.44298824092</v>
          </cell>
          <cell r="R169">
            <v>0</v>
          </cell>
          <cell r="S169">
            <v>13959.61473874701</v>
          </cell>
          <cell r="T169">
            <v>0</v>
          </cell>
          <cell r="U169">
            <v>79004.789806756802</v>
          </cell>
          <cell r="V169">
            <v>31043.038442737041</v>
          </cell>
        </row>
        <row r="170">
          <cell r="J170">
            <v>104885.7526485681</v>
          </cell>
          <cell r="K170">
            <v>7408.8257648099998</v>
          </cell>
          <cell r="L170">
            <v>44527.775068244904</v>
          </cell>
          <cell r="M170">
            <v>1359.580292164</v>
          </cell>
          <cell r="N170">
            <v>51589.57152334891</v>
          </cell>
          <cell r="O170">
            <v>0</v>
          </cell>
          <cell r="Q170">
            <v>753.09134414599998</v>
          </cell>
          <cell r="R170">
            <v>339.34590792</v>
          </cell>
          <cell r="S170">
            <v>0</v>
          </cell>
          <cell r="T170">
            <v>0</v>
          </cell>
          <cell r="U170">
            <v>413.74543622599992</v>
          </cell>
          <cell r="V170">
            <v>0</v>
          </cell>
        </row>
        <row r="171">
          <cell r="J171">
            <v>405836.86763449019</v>
          </cell>
          <cell r="K171">
            <v>7119.1314584319989</v>
          </cell>
          <cell r="L171">
            <v>273889.76093786384</v>
          </cell>
          <cell r="M171">
            <v>0</v>
          </cell>
          <cell r="N171">
            <v>114638.98173082701</v>
          </cell>
          <cell r="O171">
            <v>10188.993507374002</v>
          </cell>
          <cell r="Q171">
            <v>99107.674072585025</v>
          </cell>
          <cell r="R171">
            <v>0</v>
          </cell>
          <cell r="S171">
            <v>68160.821324420875</v>
          </cell>
          <cell r="T171">
            <v>0</v>
          </cell>
          <cell r="U171">
            <v>28721.479061475016</v>
          </cell>
          <cell r="V171">
            <v>2225.3736866889999</v>
          </cell>
        </row>
        <row r="172">
          <cell r="J172">
            <v>47624.588715760903</v>
          </cell>
          <cell r="K172">
            <v>0</v>
          </cell>
          <cell r="L172">
            <v>21132.377833658</v>
          </cell>
          <cell r="M172">
            <v>0</v>
          </cell>
          <cell r="N172">
            <v>20545.608053420005</v>
          </cell>
          <cell r="O172">
            <v>5946.6028286829996</v>
          </cell>
          <cell r="Q172">
            <v>124185.65986667133</v>
          </cell>
          <cell r="R172">
            <v>193.92816730999999</v>
          </cell>
          <cell r="S172">
            <v>14873.918526202007</v>
          </cell>
          <cell r="T172">
            <v>0</v>
          </cell>
          <cell r="U172">
            <v>84805.423736659999</v>
          </cell>
          <cell r="V172">
            <v>24312.389436499008</v>
          </cell>
        </row>
        <row r="173">
          <cell r="J173">
            <v>57179.089442976845</v>
          </cell>
          <cell r="K173">
            <v>2153.0592058570001</v>
          </cell>
          <cell r="L173">
            <v>42035.46437433493</v>
          </cell>
          <cell r="M173">
            <v>0</v>
          </cell>
          <cell r="N173">
            <v>12294.370606940001</v>
          </cell>
          <cell r="O173">
            <v>696.19525584500002</v>
          </cell>
          <cell r="Q173">
            <v>16495.819077290998</v>
          </cell>
          <cell r="R173">
            <v>2106.2388564049998</v>
          </cell>
          <cell r="S173">
            <v>8854.1751117410004</v>
          </cell>
          <cell r="T173">
            <v>0</v>
          </cell>
          <cell r="U173">
            <v>4657.4580106149988</v>
          </cell>
          <cell r="V173">
            <v>877.94709852999995</v>
          </cell>
        </row>
        <row r="174">
          <cell r="J174">
            <v>146777.36189653221</v>
          </cell>
          <cell r="K174">
            <v>21512.799093034002</v>
          </cell>
          <cell r="L174">
            <v>95299.477478017056</v>
          </cell>
          <cell r="M174">
            <v>7264.553595940999</v>
          </cell>
          <cell r="N174">
            <v>19272.310529243001</v>
          </cell>
          <cell r="O174">
            <v>3428.221200297</v>
          </cell>
          <cell r="Q174">
            <v>321405.60052553122</v>
          </cell>
          <cell r="R174">
            <v>5907.8902314279994</v>
          </cell>
          <cell r="S174">
            <v>73535.91143184893</v>
          </cell>
          <cell r="T174">
            <v>99094.12942319912</v>
          </cell>
          <cell r="U174">
            <v>127163.22882943314</v>
          </cell>
          <cell r="V174">
            <v>15704.440609624</v>
          </cell>
        </row>
        <row r="175">
          <cell r="J175">
            <v>29691.806074789005</v>
          </cell>
          <cell r="K175">
            <v>581.78450193000003</v>
          </cell>
          <cell r="L175">
            <v>19454.190527704999</v>
          </cell>
          <cell r="M175">
            <v>0</v>
          </cell>
          <cell r="N175">
            <v>9122.5569699240023</v>
          </cell>
          <cell r="O175">
            <v>533.27407522999999</v>
          </cell>
          <cell r="Q175">
            <v>3490.6407105979997</v>
          </cell>
          <cell r="R175">
            <v>0</v>
          </cell>
          <cell r="S175">
            <v>607.67360353599997</v>
          </cell>
          <cell r="T175">
            <v>0</v>
          </cell>
          <cell r="U175">
            <v>2301.1826051319999</v>
          </cell>
          <cell r="V175">
            <v>581.78450193000003</v>
          </cell>
        </row>
        <row r="176">
          <cell r="Q176">
            <v>0</v>
          </cell>
        </row>
        <row r="335">
          <cell r="O335">
            <v>0</v>
          </cell>
          <cell r="P335">
            <v>0</v>
          </cell>
          <cell r="V335">
            <v>0</v>
          </cell>
          <cell r="W335">
            <v>0</v>
          </cell>
        </row>
        <row r="336">
          <cell r="O336">
            <v>0</v>
          </cell>
          <cell r="P336">
            <v>0</v>
          </cell>
          <cell r="V336">
            <v>0</v>
          </cell>
          <cell r="W336">
            <v>0</v>
          </cell>
        </row>
        <row r="337">
          <cell r="O337">
            <v>0</v>
          </cell>
          <cell r="P337">
            <v>0</v>
          </cell>
          <cell r="V337">
            <v>0</v>
          </cell>
          <cell r="W337">
            <v>0</v>
          </cell>
        </row>
        <row r="338">
          <cell r="O338">
            <v>0</v>
          </cell>
          <cell r="P338">
            <v>0</v>
          </cell>
          <cell r="V338">
            <v>0</v>
          </cell>
          <cell r="W338">
            <v>0</v>
          </cell>
        </row>
        <row r="339">
          <cell r="O339">
            <v>0</v>
          </cell>
          <cell r="P339">
            <v>0</v>
          </cell>
          <cell r="V339">
            <v>0</v>
          </cell>
          <cell r="W339">
            <v>0</v>
          </cell>
        </row>
        <row r="340">
          <cell r="O340">
            <v>0</v>
          </cell>
          <cell r="P340">
            <v>0</v>
          </cell>
          <cell r="V340">
            <v>0</v>
          </cell>
          <cell r="W340">
            <v>0</v>
          </cell>
        </row>
        <row r="342">
          <cell r="O342">
            <v>0</v>
          </cell>
          <cell r="P342">
            <v>0</v>
          </cell>
          <cell r="V342">
            <v>0</v>
          </cell>
          <cell r="W342">
            <v>0</v>
          </cell>
        </row>
        <row r="343">
          <cell r="O343">
            <v>0</v>
          </cell>
          <cell r="P343">
            <v>0</v>
          </cell>
          <cell r="V343">
            <v>0</v>
          </cell>
          <cell r="W343">
            <v>0</v>
          </cell>
        </row>
        <row r="344">
          <cell r="O344">
            <v>0</v>
          </cell>
          <cell r="P344">
            <v>0</v>
          </cell>
          <cell r="V344">
            <v>0</v>
          </cell>
          <cell r="W344">
            <v>0</v>
          </cell>
        </row>
        <row r="345">
          <cell r="O345">
            <v>0</v>
          </cell>
          <cell r="P345">
            <v>0</v>
          </cell>
          <cell r="V345">
            <v>0</v>
          </cell>
          <cell r="W345">
            <v>0</v>
          </cell>
        </row>
        <row r="346">
          <cell r="O346">
            <v>0</v>
          </cell>
          <cell r="P346">
            <v>0</v>
          </cell>
          <cell r="V346">
            <v>0</v>
          </cell>
          <cell r="W346">
            <v>0</v>
          </cell>
        </row>
        <row r="348">
          <cell r="O348">
            <v>0</v>
          </cell>
          <cell r="P348">
            <v>0</v>
          </cell>
          <cell r="V348">
            <v>0</v>
          </cell>
          <cell r="W348">
            <v>0</v>
          </cell>
        </row>
        <row r="349">
          <cell r="O349">
            <v>0</v>
          </cell>
          <cell r="P349">
            <v>0</v>
          </cell>
          <cell r="V349">
            <v>0</v>
          </cell>
          <cell r="W349">
            <v>0</v>
          </cell>
        </row>
        <row r="350">
          <cell r="O350">
            <v>0</v>
          </cell>
          <cell r="P350">
            <v>0</v>
          </cell>
          <cell r="V350">
            <v>0</v>
          </cell>
          <cell r="W350">
            <v>0</v>
          </cell>
        </row>
        <row r="351">
          <cell r="O351">
            <v>0</v>
          </cell>
          <cell r="P351">
            <v>0</v>
          </cell>
          <cell r="V351">
            <v>0</v>
          </cell>
          <cell r="W351">
            <v>0</v>
          </cell>
        </row>
        <row r="352">
          <cell r="O352">
            <v>0</v>
          </cell>
          <cell r="P352">
            <v>0</v>
          </cell>
          <cell r="V352">
            <v>0</v>
          </cell>
          <cell r="W352">
            <v>0</v>
          </cell>
        </row>
        <row r="353">
          <cell r="O353">
            <v>0</v>
          </cell>
          <cell r="P353">
            <v>0</v>
          </cell>
          <cell r="V353">
            <v>0</v>
          </cell>
          <cell r="W353">
            <v>0</v>
          </cell>
        </row>
        <row r="354">
          <cell r="O354">
            <v>0</v>
          </cell>
          <cell r="P354">
            <v>0</v>
          </cell>
          <cell r="V354">
            <v>0</v>
          </cell>
          <cell r="W354">
            <v>0</v>
          </cell>
        </row>
        <row r="355">
          <cell r="O355">
            <v>0</v>
          </cell>
          <cell r="P355">
            <v>0</v>
          </cell>
          <cell r="V355">
            <v>0</v>
          </cell>
          <cell r="W355">
            <v>0</v>
          </cell>
        </row>
        <row r="356">
          <cell r="O356">
            <v>0</v>
          </cell>
          <cell r="P356">
            <v>0</v>
          </cell>
          <cell r="V356">
            <v>0</v>
          </cell>
          <cell r="W356">
            <v>0</v>
          </cell>
        </row>
        <row r="360">
          <cell r="V360">
            <v>0</v>
          </cell>
          <cell r="W360">
            <v>0</v>
          </cell>
        </row>
        <row r="361">
          <cell r="O361">
            <v>0</v>
          </cell>
          <cell r="P361">
            <v>0</v>
          </cell>
          <cell r="V361">
            <v>0</v>
          </cell>
          <cell r="W361">
            <v>0</v>
          </cell>
        </row>
        <row r="362">
          <cell r="O362">
            <v>0</v>
          </cell>
          <cell r="P362">
            <v>0</v>
          </cell>
          <cell r="V362">
            <v>0</v>
          </cell>
          <cell r="W362">
            <v>0</v>
          </cell>
        </row>
        <row r="363">
          <cell r="O363">
            <v>0</v>
          </cell>
          <cell r="P363">
            <v>0</v>
          </cell>
          <cell r="V363">
            <v>0</v>
          </cell>
          <cell r="W363">
            <v>0</v>
          </cell>
        </row>
        <row r="364">
          <cell r="O364">
            <v>0</v>
          </cell>
          <cell r="P364">
            <v>0</v>
          </cell>
          <cell r="V364">
            <v>0</v>
          </cell>
          <cell r="W364">
            <v>0</v>
          </cell>
        </row>
        <row r="365">
          <cell r="O365">
            <v>0</v>
          </cell>
          <cell r="P365">
            <v>0</v>
          </cell>
          <cell r="V365">
            <v>0</v>
          </cell>
          <cell r="W365">
            <v>0</v>
          </cell>
        </row>
        <row r="366">
          <cell r="O366">
            <v>0</v>
          </cell>
          <cell r="P366">
            <v>0</v>
          </cell>
          <cell r="V366">
            <v>0</v>
          </cell>
          <cell r="W366">
            <v>0</v>
          </cell>
        </row>
        <row r="367">
          <cell r="O367">
            <v>0</v>
          </cell>
          <cell r="P367">
            <v>0</v>
          </cell>
          <cell r="V367">
            <v>0</v>
          </cell>
          <cell r="W367">
            <v>0</v>
          </cell>
        </row>
        <row r="369">
          <cell r="O369">
            <v>0</v>
          </cell>
          <cell r="P369">
            <v>0</v>
          </cell>
          <cell r="V369">
            <v>0</v>
          </cell>
          <cell r="W369">
            <v>0</v>
          </cell>
        </row>
        <row r="370">
          <cell r="O370">
            <v>0</v>
          </cell>
          <cell r="P370">
            <v>0</v>
          </cell>
          <cell r="V370">
            <v>0</v>
          </cell>
          <cell r="W370">
            <v>0</v>
          </cell>
        </row>
        <row r="371">
          <cell r="O371">
            <v>0</v>
          </cell>
          <cell r="P371">
            <v>0</v>
          </cell>
          <cell r="V371">
            <v>0</v>
          </cell>
          <cell r="W371">
            <v>0</v>
          </cell>
        </row>
        <row r="372">
          <cell r="O372">
            <v>0</v>
          </cell>
          <cell r="P372">
            <v>0</v>
          </cell>
          <cell r="V372">
            <v>0</v>
          </cell>
          <cell r="W372">
            <v>0</v>
          </cell>
        </row>
        <row r="374">
          <cell r="V374">
            <v>0</v>
          </cell>
          <cell r="W374">
            <v>0</v>
          </cell>
        </row>
        <row r="375">
          <cell r="O375">
            <v>0</v>
          </cell>
          <cell r="P375">
            <v>0</v>
          </cell>
          <cell r="V375">
            <v>0</v>
          </cell>
          <cell r="W375">
            <v>0</v>
          </cell>
        </row>
        <row r="376">
          <cell r="O376">
            <v>0</v>
          </cell>
          <cell r="P376">
            <v>0</v>
          </cell>
          <cell r="V376">
            <v>0</v>
          </cell>
          <cell r="W376">
            <v>0</v>
          </cell>
        </row>
        <row r="377">
          <cell r="O377">
            <v>0</v>
          </cell>
          <cell r="P377">
            <v>0</v>
          </cell>
          <cell r="V377">
            <v>0</v>
          </cell>
          <cell r="W377">
            <v>0</v>
          </cell>
        </row>
        <row r="378">
          <cell r="O378">
            <v>0</v>
          </cell>
          <cell r="P378">
            <v>0</v>
          </cell>
          <cell r="V378">
            <v>0</v>
          </cell>
          <cell r="W378">
            <v>0</v>
          </cell>
        </row>
        <row r="379">
          <cell r="O379">
            <v>0</v>
          </cell>
          <cell r="P379">
            <v>0</v>
          </cell>
          <cell r="V379">
            <v>0</v>
          </cell>
          <cell r="W379">
            <v>0</v>
          </cell>
        </row>
        <row r="380">
          <cell r="O380">
            <v>0</v>
          </cell>
          <cell r="P380">
            <v>0</v>
          </cell>
          <cell r="V380">
            <v>0</v>
          </cell>
          <cell r="W380">
            <v>0</v>
          </cell>
        </row>
        <row r="381">
          <cell r="O381">
            <v>0</v>
          </cell>
          <cell r="P381">
            <v>0</v>
          </cell>
          <cell r="V381">
            <v>0</v>
          </cell>
          <cell r="W381">
            <v>0</v>
          </cell>
        </row>
        <row r="382">
          <cell r="O382">
            <v>0</v>
          </cell>
          <cell r="P382">
            <v>0</v>
          </cell>
          <cell r="V382">
            <v>0</v>
          </cell>
          <cell r="W382">
            <v>0</v>
          </cell>
        </row>
        <row r="383">
          <cell r="O383">
            <v>0</v>
          </cell>
          <cell r="P383">
            <v>0</v>
          </cell>
          <cell r="V383">
            <v>0</v>
          </cell>
          <cell r="W383">
            <v>0</v>
          </cell>
        </row>
        <row r="384">
          <cell r="O384">
            <v>0</v>
          </cell>
          <cell r="P384">
            <v>0</v>
          </cell>
          <cell r="V384">
            <v>0</v>
          </cell>
          <cell r="W384">
            <v>0</v>
          </cell>
        </row>
        <row r="387">
          <cell r="O387">
            <v>0</v>
          </cell>
          <cell r="P387">
            <v>0</v>
          </cell>
          <cell r="V387">
            <v>0</v>
          </cell>
          <cell r="W387">
            <v>0</v>
          </cell>
        </row>
        <row r="388">
          <cell r="O388">
            <v>0</v>
          </cell>
          <cell r="P388">
            <v>0</v>
          </cell>
          <cell r="V388">
            <v>0</v>
          </cell>
          <cell r="W388">
            <v>0</v>
          </cell>
        </row>
        <row r="389">
          <cell r="O389">
            <v>0</v>
          </cell>
          <cell r="P389">
            <v>0</v>
          </cell>
          <cell r="V389">
            <v>0</v>
          </cell>
          <cell r="W389">
            <v>0</v>
          </cell>
        </row>
        <row r="390">
          <cell r="O390">
            <v>0</v>
          </cell>
          <cell r="P390">
            <v>0</v>
          </cell>
          <cell r="V390">
            <v>0</v>
          </cell>
          <cell r="W390">
            <v>0</v>
          </cell>
        </row>
        <row r="391">
          <cell r="O391">
            <v>0</v>
          </cell>
          <cell r="P391">
            <v>0</v>
          </cell>
          <cell r="V391">
            <v>0</v>
          </cell>
          <cell r="W391">
            <v>0</v>
          </cell>
        </row>
        <row r="392">
          <cell r="O392">
            <v>0</v>
          </cell>
          <cell r="P392">
            <v>0</v>
          </cell>
          <cell r="V392">
            <v>0</v>
          </cell>
          <cell r="W392">
            <v>0</v>
          </cell>
        </row>
        <row r="393">
          <cell r="O393">
            <v>0</v>
          </cell>
          <cell r="P393">
            <v>0</v>
          </cell>
          <cell r="V393">
            <v>0</v>
          </cell>
          <cell r="W393">
            <v>0</v>
          </cell>
        </row>
        <row r="394">
          <cell r="O394">
            <v>0</v>
          </cell>
          <cell r="P394">
            <v>0</v>
          </cell>
          <cell r="V394">
            <v>0</v>
          </cell>
          <cell r="W394">
            <v>0</v>
          </cell>
        </row>
        <row r="395">
          <cell r="O395">
            <v>0</v>
          </cell>
          <cell r="P395">
            <v>0</v>
          </cell>
          <cell r="V395">
            <v>0</v>
          </cell>
          <cell r="W395">
            <v>0</v>
          </cell>
        </row>
        <row r="396">
          <cell r="O396">
            <v>0</v>
          </cell>
          <cell r="P396">
            <v>0</v>
          </cell>
          <cell r="V396">
            <v>0</v>
          </cell>
          <cell r="W396">
            <v>0</v>
          </cell>
        </row>
        <row r="397">
          <cell r="O397">
            <v>0</v>
          </cell>
          <cell r="P397">
            <v>0</v>
          </cell>
          <cell r="V397">
            <v>0</v>
          </cell>
          <cell r="W397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6">
          <cell r="D6">
            <v>7.6112809154005756</v>
          </cell>
          <cell r="E6">
            <v>8.2999585118631281</v>
          </cell>
          <cell r="F6">
            <v>8.6630604415900585</v>
          </cell>
          <cell r="G6">
            <v>8.6047412717038654</v>
          </cell>
          <cell r="H6">
            <v>9.4226520802700993</v>
          </cell>
        </row>
        <row r="7">
          <cell r="H7">
            <v>2.9273829002408265</v>
          </cell>
        </row>
        <row r="8">
          <cell r="D8">
            <v>8.0087140693382661</v>
          </cell>
          <cell r="E8">
            <v>8.615962917480708</v>
          </cell>
          <cell r="F8">
            <v>9.5598041092471693</v>
          </cell>
          <cell r="G8">
            <v>9.473016653205562</v>
          </cell>
          <cell r="H8">
            <v>10.481489237188748</v>
          </cell>
        </row>
        <row r="9">
          <cell r="H9">
            <v>3.4309129539221028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Portada"/>
      <sheetName val="Resumen"/>
    </sheetNames>
    <sheetDataSet>
      <sheetData sheetId="0"/>
      <sheetData sheetId="1">
        <row r="49">
          <cell r="A49" t="str">
            <v>Fuente: Instituto Nacional de Estadística (INE). Encuesta Permanente de Hogares de Propósitos Múltiples, Junio 2014.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74">
          <cell r="C74">
            <v>5375.2723078358486</v>
          </cell>
          <cell r="D74">
            <v>7.2713642175844804</v>
          </cell>
          <cell r="E74">
            <v>6186.901298939586</v>
          </cell>
          <cell r="F74">
            <v>7.8340092356152295</v>
          </cell>
          <cell r="G74">
            <v>12119.113937856422</v>
          </cell>
          <cell r="H74">
            <v>11.097121481214089</v>
          </cell>
          <cell r="I74">
            <v>5644.7691720145158</v>
          </cell>
          <cell r="J74">
            <v>7.5195905436223169</v>
          </cell>
          <cell r="K74">
            <v>5360.8642960708576</v>
          </cell>
          <cell r="L74">
            <v>6.0309682717233164</v>
          </cell>
          <cell r="M74">
            <v>4234.3706058036014</v>
          </cell>
          <cell r="N74">
            <v>6.4231889528846322</v>
          </cell>
        </row>
        <row r="75">
          <cell r="C75">
            <v>7514.1771822147211</v>
          </cell>
          <cell r="D75">
            <v>8.6150434637798696</v>
          </cell>
          <cell r="E75">
            <v>7949.5275603077789</v>
          </cell>
          <cell r="F75">
            <v>9.0120495187364185</v>
          </cell>
          <cell r="G75">
            <v>12943.639097349414</v>
          </cell>
          <cell r="H75">
            <v>11.537566191989992</v>
          </cell>
          <cell r="I75">
            <v>7335.1862321587023</v>
          </cell>
          <cell r="J75">
            <v>8.7135198220983234</v>
          </cell>
          <cell r="K75">
            <v>5910.9232607757003</v>
          </cell>
          <cell r="L75">
            <v>5.7513689798637868</v>
          </cell>
          <cell r="M75">
            <v>6727.0862995325115</v>
          </cell>
          <cell r="N75">
            <v>7.8688681926363468</v>
          </cell>
        </row>
        <row r="77">
          <cell r="C77">
            <v>8723.2972136222834</v>
          </cell>
          <cell r="D77">
            <v>9.6670756287792425</v>
          </cell>
          <cell r="E77">
            <v>9768.0299194476229</v>
          </cell>
          <cell r="F77">
            <v>10.22247072753585</v>
          </cell>
          <cell r="G77">
            <v>13404.678770949718</v>
          </cell>
          <cell r="H77">
            <v>11.4873417721519</v>
          </cell>
          <cell r="I77">
            <v>8979.7599240866657</v>
          </cell>
          <cell r="J77">
            <v>9.9577948634058515</v>
          </cell>
          <cell r="K77">
            <v>6382.424242424242</v>
          </cell>
          <cell r="L77">
            <v>7.4848484848484853</v>
          </cell>
          <cell r="M77">
            <v>6744.8820823244587</v>
          </cell>
          <cell r="N77">
            <v>8.5590551181102388</v>
          </cell>
        </row>
        <row r="78">
          <cell r="C78">
            <v>10539.370953951391</v>
          </cell>
          <cell r="D78">
            <v>9.188884570540214</v>
          </cell>
          <cell r="E78">
            <v>10351.445411679349</v>
          </cell>
          <cell r="F78">
            <v>9.5297835663665982</v>
          </cell>
          <cell r="G78">
            <v>17161.944444444445</v>
          </cell>
          <cell r="H78">
            <v>12.107638888888889</v>
          </cell>
          <cell r="I78">
            <v>10075.268369974256</v>
          </cell>
          <cell r="J78">
            <v>9.5067114093959795</v>
          </cell>
          <cell r="K78">
            <v>7148.0225988700568</v>
          </cell>
          <cell r="L78">
            <v>5.6969696969696964</v>
          </cell>
          <cell r="M78">
            <v>10927.033295922181</v>
          </cell>
          <cell r="N78">
            <v>8.4763811048839042</v>
          </cell>
        </row>
        <row r="79">
          <cell r="C79">
            <v>6157.1270473660916</v>
          </cell>
          <cell r="D79">
            <v>7.9919907690219221</v>
          </cell>
          <cell r="E79">
            <v>6430.6760521042115</v>
          </cell>
          <cell r="F79">
            <v>8.3054495335029657</v>
          </cell>
          <cell r="G79">
            <v>11899.806517311608</v>
          </cell>
          <cell r="H79">
            <v>11.488659793814435</v>
          </cell>
          <cell r="I79">
            <v>5848.4622346368733</v>
          </cell>
          <cell r="J79">
            <v>7.9601854052769108</v>
          </cell>
          <cell r="K79">
            <v>3100</v>
          </cell>
          <cell r="L79">
            <v>4.5</v>
          </cell>
          <cell r="M79">
            <v>5689.097034116241</v>
          </cell>
          <cell r="N79">
            <v>7.4342576872288291</v>
          </cell>
        </row>
        <row r="80">
          <cell r="C80">
            <v>3191.8283684836388</v>
          </cell>
          <cell r="D80">
            <v>5.7232394630973431</v>
          </cell>
          <cell r="E80">
            <v>3973.9829657521923</v>
          </cell>
          <cell r="F80">
            <v>6.1989452501561253</v>
          </cell>
          <cell r="G80">
            <v>9741.1799265605878</v>
          </cell>
          <cell r="H80">
            <v>9.8228004956629551</v>
          </cell>
          <cell r="I80">
            <v>3676.2282807859924</v>
          </cell>
          <cell r="J80">
            <v>5.9793822051433576</v>
          </cell>
          <cell r="K80">
            <v>3982.7586206896549</v>
          </cell>
          <cell r="L80">
            <v>6.8472222222222223</v>
          </cell>
          <cell r="M80">
            <v>2332.418861233336</v>
          </cell>
          <cell r="N80">
            <v>5.160676185786973</v>
          </cell>
        </row>
        <row r="82">
          <cell r="C82">
            <v>2589.2633759520741</v>
          </cell>
          <cell r="E82">
            <v>3234.116699943821</v>
          </cell>
          <cell r="G82">
            <v>3387.8880813868768</v>
          </cell>
          <cell r="I82">
            <v>3223.1076728462949</v>
          </cell>
          <cell r="K82">
            <v>4546.1301542346609</v>
          </cell>
          <cell r="M82">
            <v>2064.8722657728326</v>
          </cell>
        </row>
        <row r="83">
          <cell r="C83">
            <v>3832.1779285773509</v>
          </cell>
          <cell r="D83">
            <v>4.7347001759199854</v>
          </cell>
          <cell r="E83">
            <v>4357.6422429830709</v>
          </cell>
          <cell r="F83">
            <v>4.9623858548331414</v>
          </cell>
          <cell r="G83">
            <v>8424.4176369809684</v>
          </cell>
          <cell r="H83">
            <v>5.3401115836743216</v>
          </cell>
          <cell r="I83">
            <v>4146.1389380056453</v>
          </cell>
          <cell r="J83">
            <v>4.9450374012586824</v>
          </cell>
          <cell r="K83">
            <v>5055.4180870262453</v>
          </cell>
          <cell r="L83">
            <v>4.838235638073205</v>
          </cell>
          <cell r="M83">
            <v>3206.6058535242923</v>
          </cell>
          <cell r="N83">
            <v>4.463637424915361</v>
          </cell>
        </row>
        <row r="84">
          <cell r="C84">
            <v>6715.167170990655</v>
          </cell>
          <cell r="D84">
            <v>10.196220947542011</v>
          </cell>
          <cell r="E84">
            <v>6717.6836683457504</v>
          </cell>
          <cell r="F84">
            <v>10.167254208989377</v>
          </cell>
          <cell r="G84">
            <v>10466.821576134278</v>
          </cell>
          <cell r="H84">
            <v>10.848355257799886</v>
          </cell>
          <cell r="I84">
            <v>6313.8715181648286</v>
          </cell>
          <cell r="J84">
            <v>10.093023227814754</v>
          </cell>
          <cell r="K84">
            <v>6761.0714153805211</v>
          </cell>
          <cell r="L84">
            <v>10.318873615961724</v>
          </cell>
          <cell r="M84">
            <v>6709.9621878741827</v>
          </cell>
          <cell r="N84">
            <v>10.256134137914025</v>
          </cell>
        </row>
        <row r="85">
          <cell r="C85">
            <v>15831.094474054882</v>
          </cell>
          <cell r="D85">
            <v>15.505391707223355</v>
          </cell>
          <cell r="E85">
            <v>16342.914584696093</v>
          </cell>
          <cell r="F85">
            <v>15.429119664406764</v>
          </cell>
          <cell r="G85">
            <v>16864.153585016978</v>
          </cell>
          <cell r="H85">
            <v>15.899454109852272</v>
          </cell>
          <cell r="I85">
            <v>16120.806481906082</v>
          </cell>
          <cell r="J85">
            <v>15.228702789824483</v>
          </cell>
          <cell r="M85">
            <v>14144.675878740009</v>
          </cell>
          <cell r="N85">
            <v>15.756703815978584</v>
          </cell>
        </row>
        <row r="86">
          <cell r="C86">
            <v>5864.6795322161024</v>
          </cell>
          <cell r="E86">
            <v>5290.7634931352068</v>
          </cell>
          <cell r="I86">
            <v>5290.7634931352068</v>
          </cell>
          <cell r="M86">
            <v>6768.8721001511694</v>
          </cell>
        </row>
        <row r="87">
          <cell r="C87">
            <v>339.43661971830983</v>
          </cell>
          <cell r="D87">
            <v>4.140845070422535</v>
          </cell>
          <cell r="E87">
            <v>377.55102040816325</v>
          </cell>
          <cell r="F87">
            <v>4.2448979591836729</v>
          </cell>
          <cell r="I87">
            <v>377.55102040816325</v>
          </cell>
          <cell r="J87">
            <v>4.2448979591836729</v>
          </cell>
          <cell r="M87">
            <v>254.54545454545453</v>
          </cell>
          <cell r="N87">
            <v>3.9090909090909092</v>
          </cell>
        </row>
        <row r="88">
          <cell r="C88">
            <v>1430.0138788906318</v>
          </cell>
          <cell r="D88">
            <v>5.2689417553210056</v>
          </cell>
          <cell r="E88">
            <v>1568.4763972853139</v>
          </cell>
          <cell r="F88">
            <v>5.317615266146837</v>
          </cell>
          <cell r="I88">
            <v>1568.4763972853139</v>
          </cell>
          <cell r="J88">
            <v>5.317615266146837</v>
          </cell>
          <cell r="M88">
            <v>903.68482385907794</v>
          </cell>
          <cell r="N88">
            <v>5.0844115745571035</v>
          </cell>
        </row>
        <row r="89">
          <cell r="C89">
            <v>2363.8623540793387</v>
          </cell>
          <cell r="D89">
            <v>6.5867511063119659</v>
          </cell>
          <cell r="E89">
            <v>2590.1760030716309</v>
          </cell>
          <cell r="F89">
            <v>6.5754897812247828</v>
          </cell>
          <cell r="I89">
            <v>2599.5445461751792</v>
          </cell>
          <cell r="J89">
            <v>6.5502063024280259</v>
          </cell>
          <cell r="K89">
            <v>1631.7999801308974</v>
          </cell>
          <cell r="L89">
            <v>8.9753512654309073</v>
          </cell>
          <cell r="M89">
            <v>1523.3974233481063</v>
          </cell>
          <cell r="N89">
            <v>6.6267581496907102</v>
          </cell>
        </row>
        <row r="90">
          <cell r="C90">
            <v>4409.9783550874081</v>
          </cell>
          <cell r="D90">
            <v>8.1456753651511917</v>
          </cell>
          <cell r="E90">
            <v>4835.4645917315966</v>
          </cell>
          <cell r="F90">
            <v>8.2763997953766548</v>
          </cell>
          <cell r="G90">
            <v>7538.276592354403</v>
          </cell>
          <cell r="H90">
            <v>10.773250766942747</v>
          </cell>
          <cell r="I90">
            <v>4753.1067558895684</v>
          </cell>
          <cell r="J90">
            <v>8.1996184659800786</v>
          </cell>
          <cell r="K90">
            <v>4600.7454464241928</v>
          </cell>
          <cell r="L90">
            <v>7.4700781427047032</v>
          </cell>
          <cell r="M90">
            <v>3001.9866673954621</v>
          </cell>
          <cell r="N90">
            <v>7.7084809699899788</v>
          </cell>
        </row>
        <row r="91">
          <cell r="C91">
            <v>5578.8273320179924</v>
          </cell>
          <cell r="D91">
            <v>7.9649114240088323</v>
          </cell>
          <cell r="E91">
            <v>6406.3524108681813</v>
          </cell>
          <cell r="F91">
            <v>8.503965460722954</v>
          </cell>
          <cell r="G91">
            <v>10476.798213129878</v>
          </cell>
          <cell r="H91">
            <v>11.583103895352711</v>
          </cell>
          <cell r="I91">
            <v>6088.3526301763004</v>
          </cell>
          <cell r="J91">
            <v>8.2500961014269425</v>
          </cell>
          <cell r="K91">
            <v>7500</v>
          </cell>
          <cell r="L91">
            <v>6</v>
          </cell>
          <cell r="M91">
            <v>3669.0070679996911</v>
          </cell>
          <cell r="N91">
            <v>6.7009762439112466</v>
          </cell>
        </row>
        <row r="92">
          <cell r="C92">
            <v>5910.5933520872422</v>
          </cell>
          <cell r="D92">
            <v>7.408080454385197</v>
          </cell>
          <cell r="E92">
            <v>6899.108334754209</v>
          </cell>
          <cell r="F92">
            <v>8.0715180647046445</v>
          </cell>
          <cell r="G92">
            <v>12254.479842606073</v>
          </cell>
          <cell r="H92">
            <v>13.794625961094583</v>
          </cell>
          <cell r="I92">
            <v>6526.0909917400886</v>
          </cell>
          <cell r="J92">
            <v>7.6445740131257045</v>
          </cell>
          <cell r="K92">
            <v>6002.2219707636168</v>
          </cell>
          <cell r="L92">
            <v>6.0956178866701425</v>
          </cell>
          <cell r="M92">
            <v>4120.3135670240827</v>
          </cell>
          <cell r="N92">
            <v>6.1901256614419875</v>
          </cell>
        </row>
        <row r="93">
          <cell r="C93">
            <v>6176.2151669579116</v>
          </cell>
          <cell r="D93">
            <v>7.1737307770316123</v>
          </cell>
          <cell r="E93">
            <v>7634.5697938399035</v>
          </cell>
          <cell r="F93">
            <v>7.7669468154793977</v>
          </cell>
          <cell r="G93">
            <v>10689.379911617743</v>
          </cell>
          <cell r="H93">
            <v>11.551894281526389</v>
          </cell>
          <cell r="I93">
            <v>7174.5883429696278</v>
          </cell>
          <cell r="J93">
            <v>7.2035789120357423</v>
          </cell>
          <cell r="K93">
            <v>8668.1035986861516</v>
          </cell>
          <cell r="L93">
            <v>4.473759282188464</v>
          </cell>
          <cell r="M93">
            <v>4606.8082933149426</v>
          </cell>
          <cell r="N93">
            <v>6.4938324185263108</v>
          </cell>
        </row>
        <row r="94">
          <cell r="C94">
            <v>6919.7015379912291</v>
          </cell>
          <cell r="D94">
            <v>7.1046922589898855</v>
          </cell>
          <cell r="E94">
            <v>9170.4388886943962</v>
          </cell>
          <cell r="F94">
            <v>7.9565595579715751</v>
          </cell>
          <cell r="G94">
            <v>14702.313226547056</v>
          </cell>
          <cell r="H94">
            <v>10.818798942501926</v>
          </cell>
          <cell r="I94">
            <v>7956.6508275357583</v>
          </cell>
          <cell r="J94">
            <v>7.2134825783887413</v>
          </cell>
          <cell r="K94">
            <v>4502.2078583780922</v>
          </cell>
          <cell r="L94">
            <v>5.0456585383605894</v>
          </cell>
          <cell r="M94">
            <v>5228.8217926882799</v>
          </cell>
          <cell r="N94">
            <v>6.4659185894130147</v>
          </cell>
        </row>
        <row r="95">
          <cell r="C95">
            <v>4823.1416955628047</v>
          </cell>
          <cell r="D95">
            <v>5.6469391363162389</v>
          </cell>
          <cell r="E95">
            <v>6540.2922924827253</v>
          </cell>
          <cell r="F95">
            <v>6.5165974872390251</v>
          </cell>
          <cell r="G95">
            <v>13028.15865756695</v>
          </cell>
          <cell r="H95">
            <v>8.0619016199528826</v>
          </cell>
          <cell r="I95">
            <v>4637.3439548343831</v>
          </cell>
          <cell r="J95">
            <v>5.7590851258992677</v>
          </cell>
          <cell r="K95">
            <v>4424.3972971307703</v>
          </cell>
          <cell r="L95">
            <v>5.4101511408747731</v>
          </cell>
          <cell r="M95">
            <v>4174.6756386433035</v>
          </cell>
          <cell r="N95">
            <v>5.3199237385658282</v>
          </cell>
        </row>
        <row r="99">
          <cell r="C99">
            <v>2204.0719781018115</v>
          </cell>
          <cell r="D99">
            <v>5.8509775113772227</v>
          </cell>
          <cell r="E99">
            <v>2492.7682625614725</v>
          </cell>
          <cell r="F99">
            <v>5.9648203885030568</v>
          </cell>
          <cell r="I99">
            <v>2472.6646563171398</v>
          </cell>
          <cell r="J99">
            <v>5.9653548701009633</v>
          </cell>
          <cell r="K99">
            <v>3848.4156264927474</v>
          </cell>
          <cell r="L99">
            <v>5.9302296392626292</v>
          </cell>
          <cell r="M99">
            <v>1995.1580957518011</v>
          </cell>
          <cell r="N99">
            <v>5.7649626331212609</v>
          </cell>
        </row>
        <row r="100">
          <cell r="C100">
            <v>1687.0304069188358</v>
          </cell>
          <cell r="D100">
            <v>5.617942302573236</v>
          </cell>
          <cell r="E100">
            <v>1767.3983728251881</v>
          </cell>
          <cell r="F100">
            <v>5.938488509475941</v>
          </cell>
          <cell r="I100">
            <v>1764.0569898974325</v>
          </cell>
          <cell r="J100">
            <v>5.9094331704396463</v>
          </cell>
          <cell r="K100">
            <v>2133.6980004057341</v>
          </cell>
          <cell r="L100">
            <v>8.6411399715985979</v>
          </cell>
          <cell r="M100">
            <v>1639.0772571441314</v>
          </cell>
          <cell r="N100">
            <v>5.4149015702467258</v>
          </cell>
        </row>
        <row r="101">
          <cell r="C101">
            <v>2523.1404539702544</v>
          </cell>
          <cell r="D101">
            <v>6.0054018292609053</v>
          </cell>
          <cell r="E101">
            <v>2854.3768864950657</v>
          </cell>
          <cell r="F101">
            <v>6.0030620181877987</v>
          </cell>
          <cell r="I101">
            <v>2828.8156103518259</v>
          </cell>
          <cell r="J101">
            <v>6.0181525600530952</v>
          </cell>
          <cell r="K101">
            <v>4264.8262949686032</v>
          </cell>
          <cell r="L101">
            <v>5.1785029278991965</v>
          </cell>
          <cell r="M101">
            <v>2251.4512314646017</v>
          </cell>
          <cell r="N101">
            <v>6.0073790484297325</v>
          </cell>
        </row>
        <row r="102">
          <cell r="C102">
            <v>1770.9279767112921</v>
          </cell>
          <cell r="D102">
            <v>5.3619931452389418</v>
          </cell>
          <cell r="E102">
            <v>2080.3824773876931</v>
          </cell>
          <cell r="F102">
            <v>5.3185801230994052</v>
          </cell>
          <cell r="I102">
            <v>2080.3824773876931</v>
          </cell>
          <cell r="J102">
            <v>5.3185801230994052</v>
          </cell>
          <cell r="M102">
            <v>1616.2006930687216</v>
          </cell>
          <cell r="N102">
            <v>5.3856314328518335</v>
          </cell>
        </row>
        <row r="103">
          <cell r="C103">
            <v>8804.4843989401725</v>
          </cell>
          <cell r="D103">
            <v>7.9753827712760703</v>
          </cell>
          <cell r="E103">
            <v>8454.5742360065015</v>
          </cell>
          <cell r="F103">
            <v>7.3793488541580032</v>
          </cell>
          <cell r="I103">
            <v>8360.2014303068663</v>
          </cell>
          <cell r="J103">
            <v>7.5424118811467675</v>
          </cell>
          <cell r="K103">
            <v>9824.1726005264154</v>
          </cell>
          <cell r="L103">
            <v>5.2770377478661468</v>
          </cell>
          <cell r="M103">
            <v>8900.1497156874611</v>
          </cell>
          <cell r="N103">
            <v>8.131152585285113</v>
          </cell>
        </row>
        <row r="104">
          <cell r="C104">
            <v>16162.834719441429</v>
          </cell>
          <cell r="D104">
            <v>9.9608836998881021</v>
          </cell>
          <cell r="E104">
            <v>16116.123224914587</v>
          </cell>
          <cell r="F104">
            <v>7.7063971350064921</v>
          </cell>
          <cell r="I104">
            <v>16116.123224914587</v>
          </cell>
          <cell r="J104">
            <v>7.7063971350064921</v>
          </cell>
          <cell r="M104">
            <v>16168.05748954453</v>
          </cell>
          <cell r="N104">
            <v>10.182019874129113</v>
          </cell>
        </row>
        <row r="105">
          <cell r="C105">
            <v>22152.822472330939</v>
          </cell>
          <cell r="D105">
            <v>9.5594779595234112</v>
          </cell>
          <cell r="E105">
            <v>24125.572483057869</v>
          </cell>
          <cell r="F105">
            <v>17</v>
          </cell>
          <cell r="I105">
            <v>24125.572483057869</v>
          </cell>
          <cell r="J105">
            <v>17</v>
          </cell>
          <cell r="M105">
            <v>21937.771706381671</v>
          </cell>
          <cell r="N105">
            <v>9.0371245589346376</v>
          </cell>
        </row>
        <row r="106">
          <cell r="C106">
            <v>42708.190687964467</v>
          </cell>
          <cell r="D106">
            <v>9.9183922028709723</v>
          </cell>
          <cell r="E106">
            <v>181000</v>
          </cell>
          <cell r="F106">
            <v>8</v>
          </cell>
          <cell r="I106">
            <v>181000</v>
          </cell>
          <cell r="J106">
            <v>8</v>
          </cell>
          <cell r="M106">
            <v>39522.917891145989</v>
          </cell>
          <cell r="N106">
            <v>9.9625784965338617</v>
          </cell>
        </row>
        <row r="107">
          <cell r="C107">
            <v>2241.9419433974158</v>
          </cell>
          <cell r="D107">
            <v>5.1858882625022824</v>
          </cell>
          <cell r="E107">
            <v>2504.1367606929457</v>
          </cell>
          <cell r="F107">
            <v>5.4654350165900754</v>
          </cell>
          <cell r="I107">
            <v>2504.1367606929457</v>
          </cell>
          <cell r="J107">
            <v>5.4654350165900754</v>
          </cell>
          <cell r="M107">
            <v>2035.931356536636</v>
          </cell>
          <cell r="N107">
            <v>4.9572543235787858</v>
          </cell>
        </row>
        <row r="108">
          <cell r="C108">
            <v>6487.4442764647565</v>
          </cell>
          <cell r="D108">
            <v>8.0119539926078982</v>
          </cell>
          <cell r="E108">
            <v>6979.9523657593782</v>
          </cell>
          <cell r="F108">
            <v>8.1752479058815517</v>
          </cell>
          <cell r="I108">
            <v>6979.9523657593782</v>
          </cell>
          <cell r="J108">
            <v>8.1752479058815517</v>
          </cell>
          <cell r="M108">
            <v>4872.6259487461548</v>
          </cell>
          <cell r="N108">
            <v>7.4375772942359868</v>
          </cell>
        </row>
        <row r="109">
          <cell r="C109">
            <v>7454.9298551224192</v>
          </cell>
          <cell r="D109">
            <v>8.4121660759034143</v>
          </cell>
          <cell r="E109">
            <v>7837.9574075204737</v>
          </cell>
          <cell r="F109">
            <v>8.7757644709322928</v>
          </cell>
          <cell r="G109">
            <v>12119.113937856422</v>
          </cell>
          <cell r="H109">
            <v>11.097121481214089</v>
          </cell>
          <cell r="I109">
            <v>7090.0159316358795</v>
          </cell>
          <cell r="J109">
            <v>8.3699214517583158</v>
          </cell>
          <cell r="K109">
            <v>5360.8642960708576</v>
          </cell>
          <cell r="L109">
            <v>6.0309682717233164</v>
          </cell>
          <cell r="M109">
            <v>6756.132134301025</v>
          </cell>
          <cell r="N109">
            <v>7.7330920032495767</v>
          </cell>
        </row>
        <row r="110">
          <cell r="C110">
            <v>3025.6113859223856</v>
          </cell>
          <cell r="D110">
            <v>6.8717178855126893</v>
          </cell>
          <cell r="E110">
            <v>2900</v>
          </cell>
          <cell r="F110">
            <v>7</v>
          </cell>
          <cell r="I110">
            <v>2900</v>
          </cell>
          <cell r="J110">
            <v>7</v>
          </cell>
          <cell r="M110">
            <v>3081.4398791476406</v>
          </cell>
          <cell r="N110">
            <v>6.8147023760747043</v>
          </cell>
        </row>
        <row r="111">
          <cell r="C111">
            <v>2233.7843099313113</v>
          </cell>
          <cell r="D111">
            <v>5.1707871172084312</v>
          </cell>
          <cell r="E111">
            <v>2487.7225055511603</v>
          </cell>
          <cell r="F111">
            <v>5.4417748123947316</v>
          </cell>
          <cell r="I111">
            <v>2487.7225055511603</v>
          </cell>
          <cell r="J111">
            <v>5.4417748123947316</v>
          </cell>
          <cell r="M111">
            <v>2034.8063897406219</v>
          </cell>
          <cell r="N111">
            <v>4.9499651222602452</v>
          </cell>
        </row>
        <row r="112">
          <cell r="C112">
            <v>2829.2929624854019</v>
          </cell>
          <cell r="D112">
            <v>6.0745327455328102</v>
          </cell>
          <cell r="E112">
            <v>3566.9003754927144</v>
          </cell>
          <cell r="F112">
            <v>6.7074470898580252</v>
          </cell>
          <cell r="I112">
            <v>3566.9003754927144</v>
          </cell>
          <cell r="J112">
            <v>6.7074470898580252</v>
          </cell>
          <cell r="M112">
            <v>2124.7239261736372</v>
          </cell>
          <cell r="N112">
            <v>5.4331217502501437</v>
          </cell>
        </row>
        <row r="113">
          <cell r="C113">
            <v>6487.4442764647565</v>
          </cell>
          <cell r="D113">
            <v>8.0119539926078982</v>
          </cell>
          <cell r="E113">
            <v>6979.9523657593782</v>
          </cell>
          <cell r="F113">
            <v>8.1752479058815517</v>
          </cell>
          <cell r="I113">
            <v>6979.9523657593782</v>
          </cell>
          <cell r="J113">
            <v>8.1752479058815517</v>
          </cell>
          <cell r="M113">
            <v>4872.6259487461548</v>
          </cell>
          <cell r="N113">
            <v>7.4375772942359868</v>
          </cell>
        </row>
        <row r="114">
          <cell r="C114">
            <v>11842.909882478629</v>
          </cell>
          <cell r="D114">
            <v>8.6955107071288875</v>
          </cell>
          <cell r="E114">
            <v>11933.960049028592</v>
          </cell>
          <cell r="F114">
            <v>8.8079534002927691</v>
          </cell>
          <cell r="G114">
            <v>14403.250128008167</v>
          </cell>
          <cell r="H114">
            <v>9.1037067841035082</v>
          </cell>
          <cell r="I114">
            <v>10701.900167918264</v>
          </cell>
          <cell r="J114">
            <v>8.6541976076272675</v>
          </cell>
          <cell r="M114">
            <v>9600</v>
          </cell>
          <cell r="N114">
            <v>6</v>
          </cell>
        </row>
        <row r="115">
          <cell r="C115">
            <v>5815.6695651183454</v>
          </cell>
          <cell r="D115">
            <v>6.9090521836611671</v>
          </cell>
          <cell r="E115">
            <v>4756.708539548833</v>
          </cell>
          <cell r="F115">
            <v>6.7940293856134639</v>
          </cell>
          <cell r="G115">
            <v>9201.7499708545438</v>
          </cell>
          <cell r="H115">
            <v>9.0599160740613573</v>
          </cell>
          <cell r="I115">
            <v>4725.5060125175287</v>
          </cell>
          <cell r="J115">
            <v>6.7766471156613513</v>
          </cell>
          <cell r="M115">
            <v>8784.1801112827052</v>
          </cell>
          <cell r="N115">
            <v>7.2255190416687647</v>
          </cell>
        </row>
        <row r="116">
          <cell r="C116">
            <v>6681.8946222766854</v>
          </cell>
          <cell r="D116">
            <v>8.1728641852691428</v>
          </cell>
          <cell r="E116">
            <v>7107.0328932984248</v>
          </cell>
          <cell r="F116">
            <v>8.5752450437871666</v>
          </cell>
          <cell r="G116">
            <v>9000</v>
          </cell>
          <cell r="H116">
            <v>2</v>
          </cell>
          <cell r="I116">
            <v>7105.0941518456038</v>
          </cell>
          <cell r="J116">
            <v>8.5823220717223094</v>
          </cell>
          <cell r="M116">
            <v>6204.161570129515</v>
          </cell>
          <cell r="N116">
            <v>7.6903280946350234</v>
          </cell>
        </row>
        <row r="117">
          <cell r="C117">
            <v>7801.5397915297681</v>
          </cell>
          <cell r="D117">
            <v>7.7209444965339822</v>
          </cell>
          <cell r="E117">
            <v>9350.5150083967819</v>
          </cell>
          <cell r="F117">
            <v>8.560809656190548</v>
          </cell>
          <cell r="G117">
            <v>16150.464596439648</v>
          </cell>
          <cell r="H117">
            <v>11.432674187238556</v>
          </cell>
          <cell r="I117">
            <v>8561.9632833298947</v>
          </cell>
          <cell r="J117">
            <v>8.2056014484553152</v>
          </cell>
          <cell r="M117">
            <v>6351.0907047315723</v>
          </cell>
          <cell r="N117">
            <v>6.9521493624212463</v>
          </cell>
        </row>
        <row r="118">
          <cell r="C118">
            <v>9640.9379067320042</v>
          </cell>
          <cell r="D118">
            <v>10.857204978656309</v>
          </cell>
          <cell r="E118">
            <v>9039.0734118714972</v>
          </cell>
          <cell r="F118">
            <v>10.313401213846603</v>
          </cell>
          <cell r="G118">
            <v>22500</v>
          </cell>
          <cell r="H118">
            <v>16.5</v>
          </cell>
          <cell r="I118">
            <v>8765.4647060167299</v>
          </cell>
          <cell r="J118">
            <v>10.176057424113429</v>
          </cell>
          <cell r="M118">
            <v>12092.79766329224</v>
          </cell>
          <cell r="N118">
            <v>12.95792552850995</v>
          </cell>
        </row>
        <row r="119">
          <cell r="C119">
            <v>9083.5135075797189</v>
          </cell>
          <cell r="D119">
            <v>9.6434904998740638</v>
          </cell>
          <cell r="E119">
            <v>9974.2800398352902</v>
          </cell>
          <cell r="F119">
            <v>10.097982551757719</v>
          </cell>
          <cell r="G119">
            <v>11585.753358693721</v>
          </cell>
          <cell r="H119">
            <v>11.145351382922751</v>
          </cell>
          <cell r="I119">
            <v>8541.9105732400403</v>
          </cell>
          <cell r="J119">
            <v>9.2487666843819039</v>
          </cell>
          <cell r="K119">
            <v>5360.8642960708576</v>
          </cell>
          <cell r="L119">
            <v>6.0309682717233164</v>
          </cell>
          <cell r="M119">
            <v>5304.2667748796857</v>
          </cell>
          <cell r="N119">
            <v>7.7161408858916554</v>
          </cell>
        </row>
        <row r="120">
          <cell r="C120">
            <v>3025.6113859223856</v>
          </cell>
          <cell r="D120">
            <v>6.8717178855126893</v>
          </cell>
          <cell r="E120">
            <v>2900</v>
          </cell>
          <cell r="F120">
            <v>7</v>
          </cell>
          <cell r="I120">
            <v>2900</v>
          </cell>
          <cell r="J120">
            <v>7</v>
          </cell>
          <cell r="M120">
            <v>3081.4398791476406</v>
          </cell>
          <cell r="N120">
            <v>6.8147023760747043</v>
          </cell>
        </row>
        <row r="122">
          <cell r="C122">
            <v>13252.185095672126</v>
          </cell>
          <cell r="D122">
            <v>12.818636054786188</v>
          </cell>
          <cell r="E122">
            <v>13261.33953800858</v>
          </cell>
          <cell r="F122">
            <v>13.145031331474522</v>
          </cell>
          <cell r="G122">
            <v>14617.71093443969</v>
          </cell>
          <cell r="H122">
            <v>14.001088725010856</v>
          </cell>
          <cell r="I122">
            <v>12336.958172188961</v>
          </cell>
          <cell r="J122">
            <v>12.559059430284529</v>
          </cell>
          <cell r="M122">
            <v>13217.984653940512</v>
          </cell>
          <cell r="N122">
            <v>11.543222930849399</v>
          </cell>
        </row>
        <row r="123">
          <cell r="C123">
            <v>13650.472413369607</v>
          </cell>
          <cell r="D123">
            <v>12.058563397632893</v>
          </cell>
          <cell r="E123">
            <v>14160.92768746157</v>
          </cell>
          <cell r="F123">
            <v>12.673389917877207</v>
          </cell>
          <cell r="G123">
            <v>13889.914289016808</v>
          </cell>
          <cell r="H123">
            <v>11.985042341549072</v>
          </cell>
          <cell r="I123">
            <v>14231.185002797376</v>
          </cell>
          <cell r="J123">
            <v>12.861763791357173</v>
          </cell>
          <cell r="M123">
            <v>12366.654756905233</v>
          </cell>
          <cell r="N123">
            <v>10.397117580222583</v>
          </cell>
        </row>
        <row r="124">
          <cell r="C124">
            <v>8488.8552305411649</v>
          </cell>
          <cell r="D124">
            <v>10.460692354721006</v>
          </cell>
          <cell r="E124">
            <v>9234.3088431066808</v>
          </cell>
          <cell r="F124">
            <v>11.26870208617213</v>
          </cell>
          <cell r="G124">
            <v>10356.149604439574</v>
          </cell>
          <cell r="H124">
            <v>10.425879403850791</v>
          </cell>
          <cell r="I124">
            <v>9105.7117343683985</v>
          </cell>
          <cell r="J124">
            <v>11.365315227592294</v>
          </cell>
          <cell r="M124">
            <v>5397.3455932462202</v>
          </cell>
          <cell r="N124">
            <v>7.1097529673427307</v>
          </cell>
        </row>
        <row r="125">
          <cell r="C125">
            <v>7176.9734267406739</v>
          </cell>
          <cell r="D125">
            <v>8.1439769754481635</v>
          </cell>
          <cell r="E125">
            <v>7618.3068402713889</v>
          </cell>
          <cell r="F125">
            <v>9.0176079371108582</v>
          </cell>
          <cell r="G125">
            <v>7674.8108261245288</v>
          </cell>
          <cell r="H125">
            <v>7.9368754604358971</v>
          </cell>
          <cell r="I125">
            <v>7617.1350795067165</v>
          </cell>
          <cell r="J125">
            <v>9.0408646640794732</v>
          </cell>
          <cell r="M125">
            <v>6871.1362093034822</v>
          </cell>
          <cell r="N125">
            <v>7.4778120701106898</v>
          </cell>
        </row>
        <row r="126">
          <cell r="C126">
            <v>2185.9916921467579</v>
          </cell>
          <cell r="D126">
            <v>5.1498750951767418</v>
          </cell>
          <cell r="E126">
            <v>2381.9480779071041</v>
          </cell>
          <cell r="F126">
            <v>5.4110484450934297</v>
          </cell>
          <cell r="I126">
            <v>2381.9480779071041</v>
          </cell>
          <cell r="J126">
            <v>5.4110484450934297</v>
          </cell>
          <cell r="M126">
            <v>2036.7867419798013</v>
          </cell>
          <cell r="N126">
            <v>4.9426985813951694</v>
          </cell>
        </row>
        <row r="127">
          <cell r="C127">
            <v>7256.4903687078749</v>
          </cell>
          <cell r="D127">
            <v>6.9925352676115526</v>
          </cell>
          <cell r="E127">
            <v>8209.3810356737795</v>
          </cell>
          <cell r="F127">
            <v>6.9337618519280788</v>
          </cell>
          <cell r="G127">
            <v>8974.9294344066147</v>
          </cell>
          <cell r="H127">
            <v>7.862341926130969</v>
          </cell>
          <cell r="I127">
            <v>8133.7131939051733</v>
          </cell>
          <cell r="J127">
            <v>6.8054226454110127</v>
          </cell>
          <cell r="K127">
            <v>6515.8480565337886</v>
          </cell>
          <cell r="L127">
            <v>5.883655190844058</v>
          </cell>
          <cell r="M127">
            <v>6268.36316058376</v>
          </cell>
          <cell r="N127">
            <v>7.0530879043425578</v>
          </cell>
        </row>
        <row r="128">
          <cell r="C128">
            <v>5147.5746136547486</v>
          </cell>
          <cell r="D128">
            <v>7.3538863280514359</v>
          </cell>
          <cell r="E128">
            <v>5157.6079391926851</v>
          </cell>
          <cell r="F128">
            <v>7.2778736102772905</v>
          </cell>
          <cell r="G128">
            <v>12587.992228238232</v>
          </cell>
          <cell r="H128">
            <v>9.9718023660583732</v>
          </cell>
          <cell r="I128">
            <v>4971.4368698957114</v>
          </cell>
          <cell r="J128">
            <v>7.2101475012271248</v>
          </cell>
          <cell r="M128">
            <v>5122.5668367594226</v>
          </cell>
          <cell r="N128">
            <v>7.5402814480593099</v>
          </cell>
        </row>
        <row r="129">
          <cell r="C129">
            <v>3850.3176196466975</v>
          </cell>
          <cell r="D129">
            <v>6.2062088026156701</v>
          </cell>
          <cell r="E129">
            <v>4103.4342487261156</v>
          </cell>
          <cell r="F129">
            <v>6.2576866150529815</v>
          </cell>
          <cell r="I129">
            <v>4103.4342487261156</v>
          </cell>
          <cell r="J129">
            <v>6.2576866150529815</v>
          </cell>
          <cell r="M129">
            <v>3589.9721371581572</v>
          </cell>
          <cell r="N129">
            <v>6.1464418337942321</v>
          </cell>
        </row>
        <row r="130">
          <cell r="C130">
            <v>5044.424129435879</v>
          </cell>
          <cell r="D130">
            <v>7.2959804551633693</v>
          </cell>
          <cell r="E130">
            <v>5970.7487932874001</v>
          </cell>
          <cell r="F130">
            <v>7.8260443940949509</v>
          </cell>
          <cell r="G130">
            <v>6337.3838903187607</v>
          </cell>
          <cell r="H130">
            <v>9.0442525411022796</v>
          </cell>
          <cell r="I130">
            <v>5954.3662892766588</v>
          </cell>
          <cell r="J130">
            <v>7.7832248723393507</v>
          </cell>
          <cell r="M130">
            <v>1735.7235171912696</v>
          </cell>
          <cell r="N130">
            <v>5.1836903447710379</v>
          </cell>
        </row>
        <row r="131">
          <cell r="C131">
            <v>6330.9850752583534</v>
          </cell>
          <cell r="D131">
            <v>6.8690080536456311</v>
          </cell>
          <cell r="E131">
            <v>6697.1455294830148</v>
          </cell>
          <cell r="F131">
            <v>6.9418101862346191</v>
          </cell>
          <cell r="G131">
            <v>9180.5296712529471</v>
          </cell>
          <cell r="H131">
            <v>7.6039111246810664</v>
          </cell>
          <cell r="I131">
            <v>6251.6864991310767</v>
          </cell>
          <cell r="J131">
            <v>6.8409456032145162</v>
          </cell>
          <cell r="K131">
            <v>5144.7060507283977</v>
          </cell>
          <cell r="L131">
            <v>6.0612201151932474</v>
          </cell>
          <cell r="M131">
            <v>3944.2761281683534</v>
          </cell>
          <cell r="N131">
            <v>6.403236026273575</v>
          </cell>
        </row>
        <row r="132">
          <cell r="C132">
            <v>5722.7351068358821</v>
          </cell>
          <cell r="D132">
            <v>7.4287743025907425</v>
          </cell>
          <cell r="E132">
            <v>6907.9975940104341</v>
          </cell>
          <cell r="F132">
            <v>7.6082501543592915</v>
          </cell>
          <cell r="G132">
            <v>1800</v>
          </cell>
          <cell r="H132">
            <v>11</v>
          </cell>
          <cell r="I132">
            <v>7080.6538372370633</v>
          </cell>
          <cell r="J132">
            <v>7.4916900223734908</v>
          </cell>
          <cell r="M132">
            <v>3410.8538962299467</v>
          </cell>
          <cell r="N132">
            <v>7.0564581940296964</v>
          </cell>
        </row>
        <row r="141">
          <cell r="C141">
            <v>5117.6861138376416</v>
          </cell>
          <cell r="D141">
            <v>8.4468385250182756</v>
          </cell>
          <cell r="E141">
            <v>7308.9206020378742</v>
          </cell>
          <cell r="F141">
            <v>10.059629985312794</v>
          </cell>
          <cell r="G141">
            <v>12268.082373806647</v>
          </cell>
          <cell r="H141">
            <v>13.165002618486632</v>
          </cell>
          <cell r="I141">
            <v>6864.3494179796644</v>
          </cell>
          <cell r="J141">
            <v>9.9225739619317643</v>
          </cell>
          <cell r="K141">
            <v>2812.1855077309674</v>
          </cell>
          <cell r="L141">
            <v>6.3217058396252215</v>
          </cell>
          <cell r="M141">
            <v>2870.2792639770219</v>
          </cell>
          <cell r="N141">
            <v>6.5828921679443129</v>
          </cell>
        </row>
        <row r="142">
          <cell r="C142">
            <v>6479.66489392109</v>
          </cell>
          <cell r="D142">
            <v>9.5316792470583458</v>
          </cell>
          <cell r="E142">
            <v>8289.0838367622473</v>
          </cell>
          <cell r="F142">
            <v>10.785683587269697</v>
          </cell>
          <cell r="G142">
            <v>13154.261206475725</v>
          </cell>
          <cell r="H142">
            <v>13.456481508696816</v>
          </cell>
          <cell r="I142">
            <v>7675.4956263691602</v>
          </cell>
          <cell r="J142">
            <v>10.619230398015491</v>
          </cell>
          <cell r="K142">
            <v>3072.042429453425</v>
          </cell>
          <cell r="L142">
            <v>6.7374198519712882</v>
          </cell>
          <cell r="M142">
            <v>3837.1781574292327</v>
          </cell>
          <cell r="N142">
            <v>7.5492606934060555</v>
          </cell>
        </row>
        <row r="144">
          <cell r="C144">
            <v>8415.1810497346141</v>
          </cell>
          <cell r="D144">
            <v>10.680419796275325</v>
          </cell>
          <cell r="E144">
            <v>10788.945241400588</v>
          </cell>
          <cell r="F144">
            <v>11.610927413005831</v>
          </cell>
          <cell r="G144">
            <v>15551.028664142781</v>
          </cell>
          <cell r="H144">
            <v>13.47003848268279</v>
          </cell>
          <cell r="I144">
            <v>9845.4188078108946</v>
          </cell>
          <cell r="J144">
            <v>11.64591029023747</v>
          </cell>
          <cell r="K144">
            <v>3871.3072776280333</v>
          </cell>
          <cell r="L144">
            <v>6.8746630727762801</v>
          </cell>
          <cell r="M144">
            <v>4245.8195610945531</v>
          </cell>
          <cell r="N144">
            <v>8.9257719714964292</v>
          </cell>
        </row>
        <row r="145">
          <cell r="C145">
            <v>6911.5346784363182</v>
          </cell>
          <cell r="D145">
            <v>9.5009943652634981</v>
          </cell>
          <cell r="E145">
            <v>8099.4355712603083</v>
          </cell>
          <cell r="F145">
            <v>10.557337220602523</v>
          </cell>
          <cell r="G145">
            <v>12851.764705882355</v>
          </cell>
          <cell r="H145">
            <v>12.706024096385542</v>
          </cell>
          <cell r="I145">
            <v>8226.0195121951274</v>
          </cell>
          <cell r="J145">
            <v>10.763344646713977</v>
          </cell>
          <cell r="K145">
            <v>3590.2962962962961</v>
          </cell>
          <cell r="L145">
            <v>7.1673913043478272</v>
          </cell>
          <cell r="M145">
            <v>4509.1338732729882</v>
          </cell>
          <cell r="N145">
            <v>7.2340980187695516</v>
          </cell>
        </row>
        <row r="146">
          <cell r="C146">
            <v>5398.3269708122916</v>
          </cell>
          <cell r="D146">
            <v>8.9552266419981486</v>
          </cell>
          <cell r="E146">
            <v>6926.1255835667607</v>
          </cell>
          <cell r="F146">
            <v>10.385674931129486</v>
          </cell>
          <cell r="G146">
            <v>11629.628197130383</v>
          </cell>
          <cell r="H146">
            <v>13.552416823603259</v>
          </cell>
          <cell r="I146">
            <v>6143.0481895633648</v>
          </cell>
          <cell r="J146">
            <v>9.9513322457857551</v>
          </cell>
          <cell r="K146">
            <v>2616.401124648547</v>
          </cell>
          <cell r="L146">
            <v>6.5555555555555545</v>
          </cell>
          <cell r="M146">
            <v>3530.7915160738044</v>
          </cell>
          <cell r="N146">
            <v>7.0523819788747568</v>
          </cell>
        </row>
        <row r="147">
          <cell r="C147">
            <v>2748.8201131190499</v>
          </cell>
          <cell r="D147">
            <v>6.357602410619756</v>
          </cell>
          <cell r="E147">
            <v>4455.3020813071389</v>
          </cell>
          <cell r="F147">
            <v>7.8576214405360112</v>
          </cell>
          <cell r="G147">
            <v>8367.1125158027826</v>
          </cell>
          <cell r="H147">
            <v>11.896333754740837</v>
          </cell>
          <cell r="I147">
            <v>4345.8636514798809</v>
          </cell>
          <cell r="J147">
            <v>7.6476258479114598</v>
          </cell>
          <cell r="K147">
            <v>2396.3588979895771</v>
          </cell>
          <cell r="L147">
            <v>5.6562500000000009</v>
          </cell>
          <cell r="M147">
            <v>1811.2307363471223</v>
          </cell>
          <cell r="N147">
            <v>5.4027722244435568</v>
          </cell>
        </row>
        <row r="149">
          <cell r="C149">
            <v>1938.700767591313</v>
          </cell>
          <cell r="E149">
            <v>3490.0514244964779</v>
          </cell>
          <cell r="G149">
            <v>17571.709411842559</v>
          </cell>
          <cell r="I149">
            <v>3093.3241192403393</v>
          </cell>
          <cell r="K149">
            <v>2392.934634142739</v>
          </cell>
          <cell r="M149">
            <v>1535.81686608566</v>
          </cell>
        </row>
        <row r="150">
          <cell r="C150">
            <v>3032.2395514249429</v>
          </cell>
          <cell r="D150">
            <v>4.7750428210969824</v>
          </cell>
          <cell r="E150">
            <v>4094.385865536975</v>
          </cell>
          <cell r="F150">
            <v>5.1678913348441604</v>
          </cell>
          <cell r="G150">
            <v>7810.5129310673947</v>
          </cell>
          <cell r="H150">
            <v>5.886118460378265</v>
          </cell>
          <cell r="I150">
            <v>4511.2165311815124</v>
          </cell>
          <cell r="J150">
            <v>5.1947706642095035</v>
          </cell>
          <cell r="K150">
            <v>2730.1464628965796</v>
          </cell>
          <cell r="L150">
            <v>5.0069231952907591</v>
          </cell>
          <cell r="M150">
            <v>2429.725155605433</v>
          </cell>
          <cell r="N150">
            <v>4.5521951006236572</v>
          </cell>
        </row>
        <row r="151">
          <cell r="C151">
            <v>5622.3440104861602</v>
          </cell>
          <cell r="D151">
            <v>10.5268650625202</v>
          </cell>
          <cell r="E151">
            <v>6651.8308035401797</v>
          </cell>
          <cell r="F151">
            <v>10.655820862181743</v>
          </cell>
          <cell r="G151">
            <v>9747.7270689369961</v>
          </cell>
          <cell r="H151">
            <v>11.171750914665035</v>
          </cell>
          <cell r="I151">
            <v>6215.9165570716395</v>
          </cell>
          <cell r="J151">
            <v>10.746885395769144</v>
          </cell>
          <cell r="K151">
            <v>3150.1441942727911</v>
          </cell>
          <cell r="L151">
            <v>9.1975781562734937</v>
          </cell>
          <cell r="M151">
            <v>3820.4862615504949</v>
          </cell>
          <cell r="N151">
            <v>10.301160363384538</v>
          </cell>
        </row>
        <row r="152">
          <cell r="C152">
            <v>12681.172950130767</v>
          </cell>
          <cell r="D152">
            <v>15.5635425828363</v>
          </cell>
          <cell r="E152">
            <v>13198.110056113515</v>
          </cell>
          <cell r="F152">
            <v>15.556707860776772</v>
          </cell>
          <cell r="G152">
            <v>14981.521377627789</v>
          </cell>
          <cell r="H152">
            <v>15.961318141229318</v>
          </cell>
          <cell r="I152">
            <v>11882.109692899206</v>
          </cell>
          <cell r="J152">
            <v>15.258562529321265</v>
          </cell>
          <cell r="K152">
            <v>2600</v>
          </cell>
          <cell r="L152">
            <v>13</v>
          </cell>
          <cell r="M152">
            <v>9214.9916597936517</v>
          </cell>
          <cell r="N152">
            <v>15.609370954321392</v>
          </cell>
        </row>
        <row r="153">
          <cell r="C153">
            <v>5997.1543935570926</v>
          </cell>
          <cell r="E153">
            <v>5884.4401833724924</v>
          </cell>
          <cell r="I153">
            <v>7697.7943206392392</v>
          </cell>
          <cell r="K153">
            <v>3176.4114339498014</v>
          </cell>
          <cell r="M153">
            <v>7000</v>
          </cell>
        </row>
        <row r="154">
          <cell r="C154">
            <v>178.7011378647004</v>
          </cell>
          <cell r="D154">
            <v>4.4526076945347004</v>
          </cell>
          <cell r="E154">
            <v>300</v>
          </cell>
          <cell r="F154">
            <v>4</v>
          </cell>
          <cell r="I154">
            <v>300</v>
          </cell>
          <cell r="J154">
            <v>4</v>
          </cell>
          <cell r="M154">
            <v>32</v>
          </cell>
          <cell r="N154">
            <v>5</v>
          </cell>
        </row>
        <row r="155">
          <cell r="C155">
            <v>1281.1825586582002</v>
          </cell>
          <cell r="D155">
            <v>5.574197512055898</v>
          </cell>
          <cell r="E155">
            <v>1621.9150704387591</v>
          </cell>
          <cell r="F155">
            <v>5.6555942017326455</v>
          </cell>
          <cell r="I155">
            <v>1383.2135739895298</v>
          </cell>
          <cell r="J155">
            <v>5.5667424781848727</v>
          </cell>
          <cell r="K155">
            <v>1826.4806426018054</v>
          </cell>
          <cell r="L155">
            <v>5.7317395294142779</v>
          </cell>
          <cell r="M155">
            <v>534.62916050994522</v>
          </cell>
          <cell r="N155">
            <v>5.3771674530449944</v>
          </cell>
        </row>
        <row r="156">
          <cell r="C156">
            <v>2310.015609810976</v>
          </cell>
          <cell r="D156">
            <v>6.949942390841934</v>
          </cell>
          <cell r="E156">
            <v>2681.8457720626457</v>
          </cell>
          <cell r="F156">
            <v>6.9307047905344348</v>
          </cell>
          <cell r="I156">
            <v>2828.8232536473656</v>
          </cell>
          <cell r="J156">
            <v>7.8718146468964498</v>
          </cell>
          <cell r="K156">
            <v>2582.1371071388116</v>
          </cell>
          <cell r="L156">
            <v>6.2669766748791949</v>
          </cell>
          <cell r="M156">
            <v>967.96886718734777</v>
          </cell>
          <cell r="N156">
            <v>7.018168095282606</v>
          </cell>
        </row>
        <row r="157">
          <cell r="C157">
            <v>4587.1919506587474</v>
          </cell>
          <cell r="D157">
            <v>9.8205442004002066</v>
          </cell>
          <cell r="E157">
            <v>5311.5511351976374</v>
          </cell>
          <cell r="F157">
            <v>10.234498354707481</v>
          </cell>
          <cell r="G157">
            <v>6430.168527569439</v>
          </cell>
          <cell r="H157">
            <v>11.016734906996957</v>
          </cell>
          <cell r="I157">
            <v>5821.5027262594886</v>
          </cell>
          <cell r="J157">
            <v>10.65171903037157</v>
          </cell>
          <cell r="K157">
            <v>2653.1647130225515</v>
          </cell>
          <cell r="L157">
            <v>7.9238657011679727</v>
          </cell>
          <cell r="M157">
            <v>2127.5980053624667</v>
          </cell>
          <cell r="N157">
            <v>8.4206996983088818</v>
          </cell>
        </row>
        <row r="158">
          <cell r="C158">
            <v>5270.1212907066674</v>
          </cell>
          <cell r="D158">
            <v>9.651558204842825</v>
          </cell>
          <cell r="E158">
            <v>7321.4762979505522</v>
          </cell>
          <cell r="F158">
            <v>10.787267540650223</v>
          </cell>
          <cell r="G158">
            <v>9305.3924564344197</v>
          </cell>
          <cell r="H158">
            <v>13.685941839838705</v>
          </cell>
          <cell r="I158">
            <v>7732.2706971516354</v>
          </cell>
          <cell r="J158">
            <v>10.90654749471177</v>
          </cell>
          <cell r="K158">
            <v>2784.1184358017676</v>
          </cell>
          <cell r="L158">
            <v>6.4184207700569047</v>
          </cell>
          <cell r="M158">
            <v>1944.1524437872274</v>
          </cell>
          <cell r="N158">
            <v>7.6712754509971237</v>
          </cell>
        </row>
        <row r="159">
          <cell r="C159">
            <v>5271.1678627941537</v>
          </cell>
          <cell r="D159">
            <v>8.7282101228493527</v>
          </cell>
          <cell r="E159">
            <v>6859.9976122378566</v>
          </cell>
          <cell r="F159">
            <v>9.7805170580978515</v>
          </cell>
          <cell r="G159">
            <v>10508.148630924497</v>
          </cell>
          <cell r="H159">
            <v>13.578358834258726</v>
          </cell>
          <cell r="I159">
            <v>6493.9053949364206</v>
          </cell>
          <cell r="J159">
            <v>9.1866911577118806</v>
          </cell>
          <cell r="K159">
            <v>3110.29219261553</v>
          </cell>
          <cell r="L159">
            <v>6.1558406965276671</v>
          </cell>
          <cell r="M159">
            <v>2879.9675048581089</v>
          </cell>
          <cell r="N159">
            <v>7.1499024235441855</v>
          </cell>
        </row>
        <row r="160">
          <cell r="C160">
            <v>5309.6302393580754</v>
          </cell>
          <cell r="D160">
            <v>8.0954236417658461</v>
          </cell>
          <cell r="E160">
            <v>8191.7693443197932</v>
          </cell>
          <cell r="F160">
            <v>10.051805455061627</v>
          </cell>
          <cell r="G160">
            <v>12081.535045332132</v>
          </cell>
          <cell r="H160">
            <v>13.453844764229425</v>
          </cell>
          <cell r="I160">
            <v>7608.6856162512931</v>
          </cell>
          <cell r="J160">
            <v>9.4542056512319483</v>
          </cell>
          <cell r="K160">
            <v>3133.7579082927859</v>
          </cell>
          <cell r="L160">
            <v>5.2682590621643568</v>
          </cell>
          <cell r="M160">
            <v>2983.2163895655003</v>
          </cell>
          <cell r="N160">
            <v>6.4488217957141689</v>
          </cell>
        </row>
        <row r="161">
          <cell r="C161">
            <v>6404.9074739027974</v>
          </cell>
          <cell r="D161">
            <v>8.120803884743319</v>
          </cell>
          <cell r="E161">
            <v>11678.981425802176</v>
          </cell>
          <cell r="F161">
            <v>11.199939499497688</v>
          </cell>
          <cell r="G161">
            <v>15580.212833038942</v>
          </cell>
          <cell r="H161">
            <v>13.359413511881774</v>
          </cell>
          <cell r="I161">
            <v>9395.1890989062376</v>
          </cell>
          <cell r="J161">
            <v>9.7997206479263514</v>
          </cell>
          <cell r="K161">
            <v>3319.894340412442</v>
          </cell>
          <cell r="L161">
            <v>5.5490144666901395</v>
          </cell>
          <cell r="M161">
            <v>3601.4834026066956</v>
          </cell>
          <cell r="N161">
            <v>6.2421298677670185</v>
          </cell>
        </row>
        <row r="162">
          <cell r="C162">
            <v>3429.1060363192528</v>
          </cell>
          <cell r="D162">
            <v>5.4491334178345028</v>
          </cell>
          <cell r="E162">
            <v>8781.1142423177789</v>
          </cell>
          <cell r="F162">
            <v>8.9027228061877945</v>
          </cell>
          <cell r="G162">
            <v>14901.527210300696</v>
          </cell>
          <cell r="H162">
            <v>10.817161228662101</v>
          </cell>
          <cell r="I162">
            <v>5983.5597672614704</v>
          </cell>
          <cell r="J162">
            <v>9.3883808594720097</v>
          </cell>
          <cell r="K162">
            <v>2194.4858627533449</v>
          </cell>
          <cell r="L162">
            <v>2.9350937910468291</v>
          </cell>
          <cell r="M162">
            <v>2568.7970859514667</v>
          </cell>
          <cell r="N162">
            <v>4.6746925954032958</v>
          </cell>
        </row>
        <row r="166">
          <cell r="C166">
            <v>2070.4006855253865</v>
          </cell>
          <cell r="D166">
            <v>6.4569112295691404</v>
          </cell>
          <cell r="E166">
            <v>2746.3801697542008</v>
          </cell>
          <cell r="F166">
            <v>6.9923614364829785</v>
          </cell>
          <cell r="I166">
            <v>2896.5587685025394</v>
          </cell>
          <cell r="J166">
            <v>7.8643496061351934</v>
          </cell>
          <cell r="K166">
            <v>2628.8375100416183</v>
          </cell>
          <cell r="L166">
            <v>6.2723534874105091</v>
          </cell>
          <cell r="M166">
            <v>1842.4753728161031</v>
          </cell>
          <cell r="N166">
            <v>6.2629700391221936</v>
          </cell>
        </row>
        <row r="167">
          <cell r="C167">
            <v>1490.1716527203037</v>
          </cell>
          <cell r="D167">
            <v>6.3257410141702488</v>
          </cell>
          <cell r="E167">
            <v>2001.1095330460835</v>
          </cell>
          <cell r="F167">
            <v>7.0868777440999047</v>
          </cell>
          <cell r="I167">
            <v>1934.6603129660948</v>
          </cell>
          <cell r="J167">
            <v>7.5599976345341915</v>
          </cell>
          <cell r="K167">
            <v>2093.2237997711031</v>
          </cell>
          <cell r="L167">
            <v>6.388995911198851</v>
          </cell>
          <cell r="M167">
            <v>1412.0699052887678</v>
          </cell>
          <cell r="N167">
            <v>6.1994005787285493</v>
          </cell>
        </row>
        <row r="168">
          <cell r="C168">
            <v>2792.4996518656239</v>
          </cell>
          <cell r="D168">
            <v>6.5787846173190294</v>
          </cell>
          <cell r="E168">
            <v>3077.4300223265195</v>
          </cell>
          <cell r="F168">
            <v>6.9648594905945123</v>
          </cell>
          <cell r="I168">
            <v>3572.6117318571378</v>
          </cell>
          <cell r="J168">
            <v>8.1112727989469082</v>
          </cell>
          <cell r="K168">
            <v>2781.7480617284696</v>
          </cell>
          <cell r="L168">
            <v>6.2456010085172817</v>
          </cell>
          <cell r="M168">
            <v>2601.7602748413465</v>
          </cell>
          <cell r="N168">
            <v>6.3128568372561817</v>
          </cell>
        </row>
        <row r="169">
          <cell r="C169">
            <v>1507.8601681697405</v>
          </cell>
          <cell r="D169">
            <v>6.6534668035471896</v>
          </cell>
          <cell r="E169">
            <v>1280.9959857494393</v>
          </cell>
          <cell r="F169">
            <v>6.753155880530362</v>
          </cell>
          <cell r="I169">
            <v>1316.8340277732179</v>
          </cell>
          <cell r="J169">
            <v>6.856180534081699</v>
          </cell>
          <cell r="K169">
            <v>1150</v>
          </cell>
          <cell r="L169">
            <v>6</v>
          </cell>
          <cell r="M169">
            <v>1543.5270715836264</v>
          </cell>
          <cell r="N169">
            <v>6.636591183907214</v>
          </cell>
        </row>
        <row r="170">
          <cell r="C170">
            <v>9375.2590530779398</v>
          </cell>
          <cell r="D170">
            <v>8.560706948156902</v>
          </cell>
          <cell r="E170">
            <v>8806.0250108548626</v>
          </cell>
          <cell r="F170">
            <v>9.9948689565581201</v>
          </cell>
          <cell r="I170">
            <v>9291.2742881734048</v>
          </cell>
          <cell r="J170">
            <v>11.119898389368792</v>
          </cell>
          <cell r="K170">
            <v>7946.5821396796855</v>
          </cell>
          <cell r="L170">
            <v>7.8288128915463258</v>
          </cell>
          <cell r="M170">
            <v>9524.8681487286485</v>
          </cell>
          <cell r="N170">
            <v>8.1786652673333879</v>
          </cell>
        </row>
        <row r="171">
          <cell r="C171">
            <v>17246.421924098031</v>
          </cell>
          <cell r="D171">
            <v>10.907257329631006</v>
          </cell>
          <cell r="E171">
            <v>17500</v>
          </cell>
          <cell r="F171">
            <v>6</v>
          </cell>
          <cell r="I171">
            <v>17500</v>
          </cell>
          <cell r="J171">
            <v>6</v>
          </cell>
          <cell r="M171">
            <v>17238.922822892921</v>
          </cell>
          <cell r="N171">
            <v>11.058920676542609</v>
          </cell>
        </row>
        <row r="172">
          <cell r="C172">
            <v>24253.543414101288</v>
          </cell>
          <cell r="D172">
            <v>14.894802243663241</v>
          </cell>
          <cell r="M172">
            <v>24253.543414101288</v>
          </cell>
          <cell r="N172">
            <v>14.894802243663241</v>
          </cell>
        </row>
        <row r="173">
          <cell r="C173">
            <v>37235.180560228888</v>
          </cell>
          <cell r="D173">
            <v>12.277995482886281</v>
          </cell>
          <cell r="M173">
            <v>37235.180560228888</v>
          </cell>
          <cell r="N173">
            <v>12.277995482886281</v>
          </cell>
        </row>
        <row r="174">
          <cell r="C174">
            <v>1902.3550470458124</v>
          </cell>
          <cell r="D174">
            <v>5.1979040226762105</v>
          </cell>
          <cell r="E174">
            <v>2894.6772217409975</v>
          </cell>
          <cell r="F174">
            <v>5.7632515141238434</v>
          </cell>
          <cell r="I174">
            <v>2894.6772217409975</v>
          </cell>
          <cell r="J174">
            <v>5.7632515141238434</v>
          </cell>
          <cell r="M174">
            <v>1689.8171305618921</v>
          </cell>
          <cell r="N174">
            <v>5.046939611926919</v>
          </cell>
        </row>
        <row r="175">
          <cell r="C175">
            <v>3712.5769119387828</v>
          </cell>
          <cell r="D175">
            <v>7.5473669495792297</v>
          </cell>
          <cell r="E175">
            <v>5921.8000329512442</v>
          </cell>
          <cell r="F175">
            <v>8.8113766310248707</v>
          </cell>
          <cell r="G175">
            <v>8500</v>
          </cell>
          <cell r="H175">
            <v>11</v>
          </cell>
          <cell r="I175">
            <v>5916.3979633889712</v>
          </cell>
          <cell r="J175">
            <v>8.8066570013569763</v>
          </cell>
          <cell r="M175">
            <v>1907.1333135151342</v>
          </cell>
          <cell r="N175">
            <v>6.347097827329887</v>
          </cell>
        </row>
        <row r="176">
          <cell r="C176">
            <v>5914.5051165641371</v>
          </cell>
          <cell r="D176">
            <v>9.0082247441108141</v>
          </cell>
          <cell r="E176">
            <v>7808.4608765521461</v>
          </cell>
          <cell r="F176">
            <v>10.515900899677552</v>
          </cell>
          <cell r="G176">
            <v>12275.353243030815</v>
          </cell>
          <cell r="H176">
            <v>13.169218894571253</v>
          </cell>
          <cell r="I176">
            <v>7604.9621496038271</v>
          </cell>
          <cell r="J176">
            <v>10.738313054802893</v>
          </cell>
          <cell r="K176">
            <v>2812.1855077309674</v>
          </cell>
          <cell r="L176">
            <v>6.3217058396252215</v>
          </cell>
          <cell r="M176">
            <v>3494.72230830225</v>
          </cell>
          <cell r="N176">
            <v>6.9275858550234934</v>
          </cell>
        </row>
        <row r="177">
          <cell r="C177">
            <v>2400.0556209125384</v>
          </cell>
          <cell r="D177">
            <v>4.25</v>
          </cell>
          <cell r="E177">
            <v>7500</v>
          </cell>
          <cell r="F177">
            <v>3</v>
          </cell>
          <cell r="I177">
            <v>7500</v>
          </cell>
          <cell r="J177">
            <v>3</v>
          </cell>
          <cell r="M177">
            <v>1876.976550029452</v>
          </cell>
          <cell r="N177">
            <v>4.4285714285714288</v>
          </cell>
        </row>
        <row r="178">
          <cell r="C178">
            <v>1889.8345807873941</v>
          </cell>
          <cell r="D178">
            <v>5.1806554477701239</v>
          </cell>
          <cell r="E178">
            <v>2894.6772217409975</v>
          </cell>
          <cell r="F178">
            <v>5.7632515141238434</v>
          </cell>
          <cell r="I178">
            <v>2894.6772217409975</v>
          </cell>
          <cell r="J178">
            <v>5.7632515141238434</v>
          </cell>
          <cell r="M178">
            <v>1670.6490114608005</v>
          </cell>
          <cell r="N178">
            <v>5.0241898573726322</v>
          </cell>
        </row>
        <row r="179">
          <cell r="C179">
            <v>2729.9999999999995</v>
          </cell>
          <cell r="D179">
            <v>9</v>
          </cell>
          <cell r="M179">
            <v>2729.9999999999995</v>
          </cell>
          <cell r="N179">
            <v>9</v>
          </cell>
        </row>
        <row r="180">
          <cell r="C180">
            <v>3712.5769119387828</v>
          </cell>
          <cell r="D180">
            <v>7.5473669495792297</v>
          </cell>
          <cell r="E180">
            <v>5921.8000329512442</v>
          </cell>
          <cell r="F180">
            <v>8.8113766310248707</v>
          </cell>
          <cell r="G180">
            <v>8500</v>
          </cell>
          <cell r="H180">
            <v>11</v>
          </cell>
          <cell r="I180">
            <v>5916.3979633889712</v>
          </cell>
          <cell r="J180">
            <v>8.8066570013569763</v>
          </cell>
          <cell r="M180">
            <v>1907.1333135151342</v>
          </cell>
          <cell r="N180">
            <v>6.347097827329887</v>
          </cell>
        </row>
        <row r="181">
          <cell r="C181">
            <v>21243.298239764561</v>
          </cell>
          <cell r="D181">
            <v>13.241023611561417</v>
          </cell>
          <cell r="E181">
            <v>21243.298239764561</v>
          </cell>
          <cell r="F181">
            <v>13.241023611561417</v>
          </cell>
          <cell r="G181">
            <v>21704.374191744919</v>
          </cell>
          <cell r="H181">
            <v>13.350154566346946</v>
          </cell>
          <cell r="I181">
            <v>16000</v>
          </cell>
          <cell r="J181">
            <v>12</v>
          </cell>
        </row>
        <row r="182">
          <cell r="C182">
            <v>7079.0913994737493</v>
          </cell>
          <cell r="D182">
            <v>10.143138182304366</v>
          </cell>
          <cell r="E182">
            <v>7733.9321410993625</v>
          </cell>
          <cell r="F182">
            <v>10.74321841824545</v>
          </cell>
          <cell r="G182">
            <v>5760.0737737769723</v>
          </cell>
          <cell r="H182">
            <v>9.9000526955549795</v>
          </cell>
          <cell r="I182">
            <v>8016.5885070663735</v>
          </cell>
          <cell r="J182">
            <v>10.863959684705685</v>
          </cell>
          <cell r="M182">
            <v>1762.7794804299633</v>
          </cell>
          <cell r="N182">
            <v>5.2713983714969004</v>
          </cell>
        </row>
        <row r="183">
          <cell r="C183">
            <v>4584.1260215279081</v>
          </cell>
          <cell r="D183">
            <v>7.6619881559377223</v>
          </cell>
          <cell r="E183">
            <v>6509.7491715950073</v>
          </cell>
          <cell r="F183">
            <v>9.6816020599751944</v>
          </cell>
          <cell r="I183">
            <v>6509.7491715950073</v>
          </cell>
          <cell r="J183">
            <v>9.6816020599751944</v>
          </cell>
          <cell r="M183">
            <v>3723.7259039239593</v>
          </cell>
          <cell r="N183">
            <v>6.6910475465927144</v>
          </cell>
        </row>
        <row r="184">
          <cell r="C184">
            <v>9071.468458972995</v>
          </cell>
          <cell r="D184">
            <v>11.157797016179993</v>
          </cell>
          <cell r="E184">
            <v>9846.2282009829978</v>
          </cell>
          <cell r="F184">
            <v>11.187387676292619</v>
          </cell>
          <cell r="G184">
            <v>9600.2319177758054</v>
          </cell>
          <cell r="H184">
            <v>10.888272659744985</v>
          </cell>
          <cell r="I184">
            <v>9905.746839034482</v>
          </cell>
          <cell r="J184">
            <v>11.259758356749883</v>
          </cell>
          <cell r="M184">
            <v>6195.3143971069858</v>
          </cell>
          <cell r="N184">
            <v>11.04794709411844</v>
          </cell>
        </row>
        <row r="185">
          <cell r="C185">
            <v>10914.209876200104</v>
          </cell>
          <cell r="D185">
            <v>13.03606305632327</v>
          </cell>
          <cell r="E185">
            <v>11407.219602204948</v>
          </cell>
          <cell r="F185">
            <v>13.169898937218488</v>
          </cell>
          <cell r="G185">
            <v>18170</v>
          </cell>
          <cell r="H185">
            <v>15.6</v>
          </cell>
          <cell r="I185">
            <v>11013.678202667976</v>
          </cell>
          <cell r="J185">
            <v>13.027240650569793</v>
          </cell>
          <cell r="M185">
            <v>8713.2381894449081</v>
          </cell>
          <cell r="N185">
            <v>12.428586607259154</v>
          </cell>
        </row>
        <row r="186">
          <cell r="C186">
            <v>6473.8668489038719</v>
          </cell>
          <cell r="D186">
            <v>9.7456918227373706</v>
          </cell>
          <cell r="E186">
            <v>7726.7248818648486</v>
          </cell>
          <cell r="F186">
            <v>10.463344433409727</v>
          </cell>
          <cell r="G186">
            <v>12087.420830856441</v>
          </cell>
          <cell r="H186">
            <v>13.176781190161512</v>
          </cell>
          <cell r="I186">
            <v>7516.7890951232375</v>
          </cell>
          <cell r="J186">
            <v>11.31835430358376</v>
          </cell>
          <cell r="K186">
            <v>2812.1855077309674</v>
          </cell>
          <cell r="L186">
            <v>6.3217058396252215</v>
          </cell>
          <cell r="M186">
            <v>2256.6650643768057</v>
          </cell>
          <cell r="N186">
            <v>7.0146359047117244</v>
          </cell>
        </row>
        <row r="187">
          <cell r="C187">
            <v>2400.0556209125384</v>
          </cell>
          <cell r="D187">
            <v>4.25</v>
          </cell>
          <cell r="E187">
            <v>7500</v>
          </cell>
          <cell r="F187">
            <v>3</v>
          </cell>
          <cell r="I187">
            <v>7500</v>
          </cell>
          <cell r="J187">
            <v>3</v>
          </cell>
          <cell r="M187">
            <v>1876.976550029452</v>
          </cell>
          <cell r="N187">
            <v>4.4285714285714288</v>
          </cell>
        </row>
        <row r="189">
          <cell r="C189">
            <v>11213.129443365227</v>
          </cell>
          <cell r="D189">
            <v>13.70850401125522</v>
          </cell>
          <cell r="E189">
            <v>11457.353000626148</v>
          </cell>
          <cell r="F189">
            <v>13.751792422993736</v>
          </cell>
          <cell r="G189">
            <v>12939.956833869493</v>
          </cell>
          <cell r="H189">
            <v>13.93372640816002</v>
          </cell>
          <cell r="I189">
            <v>9450.4330140688562</v>
          </cell>
          <cell r="J189">
            <v>13.507290480121968</v>
          </cell>
          <cell r="M189">
            <v>8054.4563353247213</v>
          </cell>
          <cell r="N189">
            <v>13.136055274429097</v>
          </cell>
        </row>
        <row r="190">
          <cell r="C190">
            <v>11891.241189842634</v>
          </cell>
          <cell r="D190">
            <v>13.316643132484712</v>
          </cell>
          <cell r="E190">
            <v>13244.854152413393</v>
          </cell>
          <cell r="F190">
            <v>13.873229144444572</v>
          </cell>
          <cell r="G190">
            <v>13290.923260311087</v>
          </cell>
          <cell r="H190">
            <v>13.979483086045974</v>
          </cell>
          <cell r="I190">
            <v>13226.015351487173</v>
          </cell>
          <cell r="J190">
            <v>13.828928467211044</v>
          </cell>
          <cell r="M190">
            <v>8229.5932532041297</v>
          </cell>
          <cell r="N190">
            <v>11.693280891461594</v>
          </cell>
        </row>
        <row r="191">
          <cell r="C191">
            <v>8784.7822649478221</v>
          </cell>
          <cell r="D191">
            <v>12.204623162593982</v>
          </cell>
          <cell r="E191">
            <v>8894.8073009533655</v>
          </cell>
          <cell r="F191">
            <v>12.243078433686307</v>
          </cell>
          <cell r="G191">
            <v>9877.6880040374854</v>
          </cell>
          <cell r="H191">
            <v>11.776757570923536</v>
          </cell>
          <cell r="I191">
            <v>8254.5551551530662</v>
          </cell>
          <cell r="J191">
            <v>12.54978419967491</v>
          </cell>
          <cell r="M191">
            <v>2697.6714271511737</v>
          </cell>
          <cell r="N191">
            <v>10.0894542393268</v>
          </cell>
        </row>
        <row r="192">
          <cell r="C192">
            <v>4192.8681975430254</v>
          </cell>
          <cell r="D192">
            <v>7.4761256266455227</v>
          </cell>
          <cell r="E192">
            <v>7267.737086128287</v>
          </cell>
          <cell r="F192">
            <v>10.816281402157626</v>
          </cell>
          <cell r="G192">
            <v>24428.571428571428</v>
          </cell>
          <cell r="H192">
            <v>12.5</v>
          </cell>
          <cell r="I192">
            <v>7005.4261382199875</v>
          </cell>
          <cell r="J192">
            <v>10.790272876539431</v>
          </cell>
          <cell r="M192">
            <v>3413.6668735099643</v>
          </cell>
          <cell r="N192">
            <v>6.5475310108976128</v>
          </cell>
        </row>
        <row r="193">
          <cell r="C193">
            <v>1809.0255010239223</v>
          </cell>
          <cell r="D193">
            <v>5.1122667372168413</v>
          </cell>
          <cell r="E193">
            <v>2493.5562454864516</v>
          </cell>
          <cell r="F193">
            <v>5.470147496341248</v>
          </cell>
          <cell r="I193">
            <v>2493.5562454864516</v>
          </cell>
          <cell r="J193">
            <v>5.470147496341248</v>
          </cell>
          <cell r="M193">
            <v>1670.6490114608005</v>
          </cell>
          <cell r="N193">
            <v>5.0241898573726322</v>
          </cell>
        </row>
        <row r="194">
          <cell r="C194">
            <v>6457.0152682903172</v>
          </cell>
          <cell r="D194">
            <v>7.4594329799745021</v>
          </cell>
          <cell r="E194">
            <v>7700</v>
          </cell>
          <cell r="F194">
            <v>6</v>
          </cell>
          <cell r="G194">
            <v>7700</v>
          </cell>
          <cell r="H194">
            <v>6</v>
          </cell>
          <cell r="M194">
            <v>5437.5435221842909</v>
          </cell>
          <cell r="N194">
            <v>8.656431342434546</v>
          </cell>
        </row>
        <row r="195">
          <cell r="C195">
            <v>4353.7100743561168</v>
          </cell>
          <cell r="D195">
            <v>7.7700090052605679</v>
          </cell>
          <cell r="E195">
            <v>5641.5919114181997</v>
          </cell>
          <cell r="F195">
            <v>8.0177755929534946</v>
          </cell>
          <cell r="I195">
            <v>5641.5919114181997</v>
          </cell>
          <cell r="J195">
            <v>8.0177755929534946</v>
          </cell>
          <cell r="M195">
            <v>1306.1764138734925</v>
          </cell>
          <cell r="N195">
            <v>7.1118059873502943</v>
          </cell>
        </row>
        <row r="196">
          <cell r="C196">
            <v>2282.8298781580625</v>
          </cell>
          <cell r="D196">
            <v>5.9646661284433007</v>
          </cell>
          <cell r="E196">
            <v>3644.3392071117205</v>
          </cell>
          <cell r="F196">
            <v>6.4148091195363497</v>
          </cell>
          <cell r="G196">
            <v>7000</v>
          </cell>
          <cell r="H196">
            <v>7</v>
          </cell>
          <cell r="I196">
            <v>3600.5876465170813</v>
          </cell>
          <cell r="J196">
            <v>6.4064430973650683</v>
          </cell>
          <cell r="M196">
            <v>2038.9293743398746</v>
          </cell>
          <cell r="N196">
            <v>5.8735306620051011</v>
          </cell>
        </row>
        <row r="197">
          <cell r="C197">
            <v>5303.0699283645799</v>
          </cell>
          <cell r="D197">
            <v>8.4629200021498008</v>
          </cell>
          <cell r="E197">
            <v>5922.8148128944777</v>
          </cell>
          <cell r="F197">
            <v>8.7687983975949546</v>
          </cell>
          <cell r="G197">
            <v>10199.33996006589</v>
          </cell>
          <cell r="H197">
            <v>10.143000328089135</v>
          </cell>
          <cell r="I197">
            <v>4905.5113010832665</v>
          </cell>
          <cell r="J197">
            <v>8.4419020502756528</v>
          </cell>
          <cell r="M197">
            <v>3844.6218922025578</v>
          </cell>
          <cell r="N197">
            <v>7.6680660070443318</v>
          </cell>
        </row>
        <row r="198">
          <cell r="C198">
            <v>3210.8329420462719</v>
          </cell>
          <cell r="D198">
            <v>6.5089644516392591</v>
          </cell>
          <cell r="E198">
            <v>3753.6814411203318</v>
          </cell>
          <cell r="F198">
            <v>6.6193525781305382</v>
          </cell>
          <cell r="G198">
            <v>8678.3113956897469</v>
          </cell>
          <cell r="H198">
            <v>7.107001097497502</v>
          </cell>
          <cell r="I198">
            <v>4625.1379152723975</v>
          </cell>
          <cell r="J198">
            <v>6.9666978635478864</v>
          </cell>
          <cell r="K198">
            <v>2812.1855077309674</v>
          </cell>
          <cell r="L198">
            <v>6.3217058396252215</v>
          </cell>
          <cell r="M198">
            <v>2445.5334543205281</v>
          </cell>
          <cell r="N198">
            <v>6.3424678471322107</v>
          </cell>
        </row>
        <row r="199">
          <cell r="C199">
            <v>3470.0303600602656</v>
          </cell>
          <cell r="D199">
            <v>7.8746463452395847</v>
          </cell>
          <cell r="E199">
            <v>7393.490924011865</v>
          </cell>
          <cell r="F199">
            <v>10.085207260790508</v>
          </cell>
          <cell r="I199">
            <v>7393.490924011865</v>
          </cell>
          <cell r="J199">
            <v>10.085207260790508</v>
          </cell>
          <cell r="M199">
            <v>2433.9615952822119</v>
          </cell>
          <cell r="N199">
            <v>7.1148222397112661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2"/>
  <dimension ref="A1:L6"/>
  <sheetViews>
    <sheetView tabSelected="1" workbookViewId="0">
      <selection activeCell="B23" sqref="B23"/>
    </sheetView>
  </sheetViews>
  <sheetFormatPr baseColWidth="10" defaultRowHeight="11.25"/>
  <cols>
    <col min="1" max="1" width="17.83203125" customWidth="1"/>
    <col min="2" max="2" width="27" bestFit="1" customWidth="1"/>
    <col min="3" max="4" width="12.1640625" bestFit="1" customWidth="1"/>
    <col min="5" max="5" width="13" bestFit="1" customWidth="1"/>
    <col min="6" max="6" width="12.1640625" bestFit="1" customWidth="1"/>
    <col min="7" max="7" width="13" bestFit="1" customWidth="1"/>
    <col min="8" max="8" width="12.1640625" bestFit="1" customWidth="1"/>
    <col min="9" max="9" width="13" bestFit="1" customWidth="1"/>
    <col min="10" max="12" width="12.1640625" bestFit="1" customWidth="1"/>
  </cols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</row>
    <row r="3" spans="1:1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</sheetData>
  <phoneticPr fontId="0" type="noConversion"/>
  <printOptions horizontalCentered="1" verticalCentered="1"/>
  <pageMargins left="0.54" right="0" top="0" bottom="0" header="0" footer="0"/>
  <pageSetup paperSize="9" scale="9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4"/>
  <dimension ref="A1:AE54"/>
  <sheetViews>
    <sheetView workbookViewId="0">
      <selection activeCell="A42" sqref="A42"/>
    </sheetView>
  </sheetViews>
  <sheetFormatPr baseColWidth="10" defaultRowHeight="11.25"/>
  <cols>
    <col min="1" max="1" width="28.6640625" customWidth="1"/>
    <col min="2" max="2" width="11.6640625" customWidth="1"/>
    <col min="3" max="3" width="7" style="20" customWidth="1"/>
    <col min="4" max="4" width="6.5" bestFit="1" customWidth="1"/>
    <col min="5" max="5" width="11.6640625" customWidth="1"/>
    <col min="6" max="6" width="7.33203125" style="20" customWidth="1"/>
    <col min="7" max="7" width="6.5" bestFit="1" customWidth="1"/>
    <col min="8" max="8" width="11" bestFit="1" customWidth="1"/>
    <col min="9" max="9" width="6.83203125" style="20" customWidth="1"/>
    <col min="10" max="10" width="6.5" bestFit="1" customWidth="1"/>
    <col min="11" max="11" width="11" bestFit="1" customWidth="1"/>
    <col min="12" max="12" width="8.83203125" style="20" bestFit="1" customWidth="1"/>
    <col min="13" max="13" width="6.5" bestFit="1" customWidth="1"/>
    <col min="14" max="14" width="9.83203125" bestFit="1" customWidth="1"/>
    <col min="15" max="15" width="7.33203125" style="20" customWidth="1"/>
    <col min="16" max="16" width="6.1640625" customWidth="1"/>
    <col min="17" max="17" width="7.1640625" bestFit="1" customWidth="1"/>
    <col min="18" max="18" width="6.6640625" bestFit="1" customWidth="1"/>
    <col min="19" max="19" width="45" customWidth="1"/>
    <col min="20" max="20" width="13" style="25" customWidth="1"/>
    <col min="21" max="21" width="13" style="45" bestFit="1" customWidth="1"/>
    <col min="22" max="22" width="10.5" style="25" bestFit="1" customWidth="1"/>
    <col min="23" max="23" width="13" style="25" customWidth="1"/>
    <col min="24" max="24" width="8.83203125" style="45" customWidth="1"/>
    <col min="25" max="25" width="6.1640625" style="25" customWidth="1"/>
    <col min="26" max="26" width="10.6640625" style="25" customWidth="1"/>
    <col min="27" max="27" width="8.5" style="45" customWidth="1"/>
    <col min="28" max="28" width="5.6640625" style="25" customWidth="1"/>
    <col min="29" max="29" width="10.5" style="25" bestFit="1" customWidth="1"/>
    <col min="30" max="30" width="6.5" style="25" customWidth="1"/>
  </cols>
  <sheetData>
    <row r="1" spans="1:31">
      <c r="A1" s="328" t="s">
        <v>114</v>
      </c>
      <c r="B1" s="328"/>
      <c r="C1" s="328"/>
      <c r="D1" s="328"/>
      <c r="E1" s="328"/>
      <c r="F1" s="328"/>
      <c r="G1" s="328"/>
      <c r="H1" s="328"/>
      <c r="I1" s="328"/>
      <c r="J1" s="328"/>
      <c r="K1" s="328"/>
      <c r="L1" s="328"/>
      <c r="M1" s="328"/>
      <c r="N1" s="328"/>
      <c r="O1" s="328"/>
      <c r="P1" s="328"/>
      <c r="Q1" s="328"/>
      <c r="R1" s="328"/>
      <c r="S1" s="328" t="s">
        <v>114</v>
      </c>
      <c r="T1" s="328"/>
      <c r="U1" s="328"/>
      <c r="V1" s="328"/>
      <c r="W1" s="328"/>
      <c r="X1" s="328"/>
      <c r="Y1" s="328"/>
      <c r="Z1" s="328"/>
      <c r="AA1" s="328"/>
      <c r="AB1" s="328"/>
      <c r="AC1" s="328"/>
      <c r="AD1" s="328"/>
    </row>
    <row r="2" spans="1:31">
      <c r="A2" s="328" t="s">
        <v>117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 t="s">
        <v>117</v>
      </c>
      <c r="T2" s="328"/>
      <c r="U2" s="328"/>
      <c r="V2" s="328"/>
      <c r="W2" s="328"/>
      <c r="X2" s="328"/>
      <c r="Y2" s="328"/>
      <c r="Z2" s="328"/>
      <c r="AA2" s="328"/>
      <c r="AB2" s="328"/>
      <c r="AC2" s="328"/>
      <c r="AD2" s="328"/>
    </row>
    <row r="3" spans="1:31" ht="23.25">
      <c r="A3" s="326" t="s">
        <v>111</v>
      </c>
      <c r="B3" s="326"/>
      <c r="C3" s="326"/>
      <c r="D3" s="326"/>
      <c r="E3" s="326"/>
      <c r="F3" s="326"/>
      <c r="G3" s="326"/>
      <c r="H3" s="326"/>
      <c r="I3" s="326"/>
      <c r="J3" s="326"/>
      <c r="K3" s="326"/>
      <c r="L3" s="326"/>
      <c r="M3" s="326"/>
      <c r="N3" s="326"/>
      <c r="O3" s="326"/>
      <c r="P3" s="326"/>
      <c r="Q3" s="326"/>
      <c r="R3" s="326"/>
      <c r="S3" s="25" t="s">
        <v>17</v>
      </c>
      <c r="T3" s="327" t="s">
        <v>111</v>
      </c>
      <c r="U3" s="327"/>
      <c r="V3" s="327"/>
      <c r="W3" s="327"/>
      <c r="X3" s="327"/>
      <c r="Y3" s="327"/>
      <c r="Z3" s="327"/>
      <c r="AA3" s="327"/>
      <c r="AB3" s="327"/>
      <c r="AC3" s="327"/>
      <c r="AD3" s="327"/>
    </row>
    <row r="4" spans="1:31" ht="13.5" customHeight="1">
      <c r="A4" s="316" t="s">
        <v>31</v>
      </c>
      <c r="B4" s="319" t="s">
        <v>20</v>
      </c>
      <c r="C4" s="320"/>
      <c r="D4" s="320"/>
      <c r="E4" s="323" t="s">
        <v>19</v>
      </c>
      <c r="F4" s="320"/>
      <c r="G4" s="320"/>
      <c r="H4" s="324" t="s">
        <v>32</v>
      </c>
      <c r="I4" s="324"/>
      <c r="J4" s="324"/>
      <c r="K4" s="324"/>
      <c r="L4" s="324"/>
      <c r="M4" s="324"/>
      <c r="N4" s="324"/>
      <c r="O4" s="324"/>
      <c r="P4" s="324"/>
      <c r="Q4" s="316" t="s">
        <v>21</v>
      </c>
      <c r="R4" s="316" t="s">
        <v>22</v>
      </c>
      <c r="S4" s="316" t="s">
        <v>31</v>
      </c>
      <c r="T4" s="325" t="s">
        <v>32</v>
      </c>
      <c r="U4" s="325"/>
      <c r="V4" s="325"/>
      <c r="W4" s="325"/>
      <c r="X4" s="325"/>
      <c r="Y4" s="325"/>
      <c r="Z4" s="325"/>
      <c r="AA4" s="325"/>
      <c r="AB4" s="325"/>
      <c r="AC4" s="313" t="s">
        <v>21</v>
      </c>
      <c r="AD4" s="313" t="s">
        <v>22</v>
      </c>
    </row>
    <row r="5" spans="1:31" ht="15.75" customHeight="1">
      <c r="A5" s="317"/>
      <c r="B5" s="321"/>
      <c r="C5" s="321"/>
      <c r="D5" s="321"/>
      <c r="E5" s="321"/>
      <c r="F5" s="321"/>
      <c r="G5" s="321"/>
      <c r="H5" s="319" t="s">
        <v>0</v>
      </c>
      <c r="I5" s="319"/>
      <c r="J5" s="319"/>
      <c r="K5" s="319" t="s">
        <v>23</v>
      </c>
      <c r="L5" s="319"/>
      <c r="M5" s="319"/>
      <c r="N5" s="319" t="s">
        <v>24</v>
      </c>
      <c r="O5" s="319"/>
      <c r="P5" s="319"/>
      <c r="Q5" s="317"/>
      <c r="R5" s="317"/>
      <c r="S5" s="317"/>
      <c r="T5" s="322" t="s">
        <v>0</v>
      </c>
      <c r="U5" s="322"/>
      <c r="V5" s="322"/>
      <c r="W5" s="322" t="s">
        <v>23</v>
      </c>
      <c r="X5" s="322"/>
      <c r="Y5" s="322"/>
      <c r="Z5" s="322" t="s">
        <v>24</v>
      </c>
      <c r="AA5" s="322"/>
      <c r="AB5" s="322"/>
      <c r="AC5" s="314"/>
      <c r="AD5" s="314"/>
    </row>
    <row r="6" spans="1:31">
      <c r="A6" s="318"/>
      <c r="B6" s="11" t="s">
        <v>4</v>
      </c>
      <c r="C6" s="23" t="s">
        <v>87</v>
      </c>
      <c r="D6" s="11" t="s">
        <v>25</v>
      </c>
      <c r="E6" s="11" t="s">
        <v>4</v>
      </c>
      <c r="F6" s="23" t="s">
        <v>87</v>
      </c>
      <c r="G6" s="11" t="s">
        <v>25</v>
      </c>
      <c r="H6" s="11" t="s">
        <v>4</v>
      </c>
      <c r="I6" s="23" t="s">
        <v>87</v>
      </c>
      <c r="J6" s="11" t="s">
        <v>25</v>
      </c>
      <c r="K6" s="11" t="s">
        <v>4</v>
      </c>
      <c r="L6" s="23" t="s">
        <v>87</v>
      </c>
      <c r="M6" s="11" t="s">
        <v>25</v>
      </c>
      <c r="N6" s="11" t="s">
        <v>4</v>
      </c>
      <c r="O6" s="23" t="s">
        <v>87</v>
      </c>
      <c r="P6" s="11" t="s">
        <v>25</v>
      </c>
      <c r="Q6" s="318"/>
      <c r="R6" s="318"/>
      <c r="S6" s="318"/>
      <c r="T6" s="79" t="s">
        <v>4</v>
      </c>
      <c r="U6" s="77" t="s">
        <v>87</v>
      </c>
      <c r="V6" s="79" t="s">
        <v>25</v>
      </c>
      <c r="W6" s="79" t="s">
        <v>4</v>
      </c>
      <c r="X6" s="77" t="s">
        <v>87</v>
      </c>
      <c r="Y6" s="79" t="s">
        <v>25</v>
      </c>
      <c r="Z6" s="79" t="s">
        <v>4</v>
      </c>
      <c r="AA6" s="77" t="s">
        <v>87</v>
      </c>
      <c r="AB6" s="79" t="s">
        <v>25</v>
      </c>
      <c r="AC6" s="315"/>
      <c r="AD6" s="315"/>
    </row>
    <row r="7" spans="1:31">
      <c r="A7" s="12"/>
      <c r="B7" s="12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</row>
    <row r="8" spans="1:31" ht="12" customHeight="1">
      <c r="A8" s="251" t="s">
        <v>72</v>
      </c>
      <c r="B8" s="82">
        <f>[1]MercLab!N48</f>
        <v>3975214.9551106966</v>
      </c>
      <c r="C8" s="81">
        <f>SUM(C11,C15)</f>
        <v>100.00000000000313</v>
      </c>
      <c r="D8" s="81">
        <f>[1]MercLab!O48</f>
        <v>6.4748275133521256</v>
      </c>
      <c r="E8" s="82">
        <f>[1]MercLab!P48</f>
        <v>3059715.122057057</v>
      </c>
      <c r="F8" s="81">
        <f>SUM(F11,F15)</f>
        <v>100.00000000000091</v>
      </c>
      <c r="G8" s="81">
        <f>[1]MercLab!Q48</f>
        <v>7.1277162984654705</v>
      </c>
      <c r="H8" s="82">
        <f>[1]MercLab!R48</f>
        <v>2251283.1810982185</v>
      </c>
      <c r="I8" s="81">
        <f>SUM(I11,I15)</f>
        <v>99.999999999996547</v>
      </c>
      <c r="J8" s="81">
        <f>[1]MercLab!S48</f>
        <v>7.2775081062973923</v>
      </c>
      <c r="K8" s="82">
        <f>[1]MercLab!T48</f>
        <v>2151008.0174051463</v>
      </c>
      <c r="L8" s="81">
        <f>SUM(L11,L15)</f>
        <v>99.999999999995552</v>
      </c>
      <c r="M8" s="81">
        <f>[1]MercLab!U48</f>
        <v>7.195418607829966</v>
      </c>
      <c r="N8" s="82">
        <f>[1]MercLab!V48</f>
        <v>100275.16369308505</v>
      </c>
      <c r="O8" s="81">
        <f>SUM(O11,O15)</f>
        <v>99.999999999999972</v>
      </c>
      <c r="P8" s="81">
        <f>[1]MercLab!W48</f>
        <v>8.9107137892000328</v>
      </c>
      <c r="Q8" s="81">
        <f>IF(ISNUMBER(N8/H8*100),N8/H8*100,0)</f>
        <v>4.4541337373723424</v>
      </c>
      <c r="R8" s="81">
        <f>[1]MercLab!X48</f>
        <v>2.669164055154392</v>
      </c>
      <c r="S8" s="59" t="s">
        <v>72</v>
      </c>
      <c r="T8" s="24">
        <f>H8</f>
        <v>2251283.1810982185</v>
      </c>
      <c r="U8" s="58">
        <f t="shared" ref="U8:AD8" si="0">I8</f>
        <v>99.999999999996547</v>
      </c>
      <c r="V8" s="58">
        <f t="shared" si="0"/>
        <v>7.2775081062973923</v>
      </c>
      <c r="W8" s="24">
        <f t="shared" si="0"/>
        <v>2151008.0174051463</v>
      </c>
      <c r="X8" s="58">
        <f t="shared" si="0"/>
        <v>99.999999999995552</v>
      </c>
      <c r="Y8" s="58">
        <f t="shared" si="0"/>
        <v>7.195418607829966</v>
      </c>
      <c r="Z8" s="24">
        <f t="shared" si="0"/>
        <v>100275.16369308505</v>
      </c>
      <c r="AA8" s="58">
        <f t="shared" si="0"/>
        <v>99.999999999999972</v>
      </c>
      <c r="AB8" s="58">
        <f t="shared" si="0"/>
        <v>8.9107137892000328</v>
      </c>
      <c r="AC8" s="58">
        <f t="shared" si="0"/>
        <v>4.4541337373723424</v>
      </c>
      <c r="AD8" s="58">
        <f t="shared" si="0"/>
        <v>2.669164055154392</v>
      </c>
      <c r="AE8" s="24"/>
    </row>
    <row r="9" spans="1:31" ht="12" customHeight="1">
      <c r="A9" s="250"/>
      <c r="B9" s="1"/>
      <c r="C9" s="81"/>
      <c r="D9" s="81"/>
      <c r="E9" s="1"/>
      <c r="F9" s="81"/>
      <c r="G9" s="81"/>
      <c r="H9" s="1"/>
      <c r="I9" s="81"/>
      <c r="J9" s="81"/>
      <c r="K9" s="1"/>
      <c r="L9" s="81"/>
      <c r="M9" s="81"/>
      <c r="N9" s="1"/>
      <c r="O9" s="81"/>
      <c r="P9" s="81"/>
      <c r="Q9" s="81"/>
      <c r="R9" s="81"/>
      <c r="T9" s="8"/>
      <c r="U9" s="91"/>
      <c r="V9" s="91"/>
      <c r="W9" s="8"/>
      <c r="X9" s="91"/>
      <c r="Y9" s="91"/>
      <c r="Z9" s="8"/>
      <c r="AA9" s="91"/>
      <c r="AB9" s="91"/>
      <c r="AC9" s="91"/>
      <c r="AD9" s="91"/>
      <c r="AE9" s="25"/>
    </row>
    <row r="10" spans="1:31">
      <c r="A10" s="251" t="s">
        <v>35</v>
      </c>
      <c r="B10" s="93"/>
      <c r="C10" s="81"/>
      <c r="D10" s="81"/>
      <c r="E10" s="93"/>
      <c r="F10" s="81"/>
      <c r="G10" s="81"/>
      <c r="H10" s="93"/>
      <c r="I10" s="81"/>
      <c r="J10" s="81"/>
      <c r="K10" s="93"/>
      <c r="L10" s="81"/>
      <c r="M10" s="81"/>
      <c r="N10" s="93"/>
      <c r="O10" s="81"/>
      <c r="P10" s="81"/>
      <c r="Q10" s="81"/>
      <c r="R10" s="81"/>
      <c r="S10" s="57" t="s">
        <v>18</v>
      </c>
      <c r="T10" s="24"/>
      <c r="U10" s="58"/>
      <c r="V10" s="58"/>
      <c r="W10" s="24"/>
      <c r="X10" s="58"/>
      <c r="Y10" s="58"/>
      <c r="Z10" s="24"/>
      <c r="AA10" s="58"/>
      <c r="AB10" s="58"/>
      <c r="AC10" s="81"/>
      <c r="AD10" s="58"/>
      <c r="AE10" s="78"/>
    </row>
    <row r="11" spans="1:31">
      <c r="A11" s="249" t="s">
        <v>68</v>
      </c>
      <c r="B11" s="85">
        <f>SUM(B12:B14)</f>
        <v>2054262.6068525417</v>
      </c>
      <c r="C11" s="83">
        <f>IF(ISNUMBER(B11/B$8*100),B11/B$8*100,0)</f>
        <v>51.676767924499245</v>
      </c>
      <c r="D11" s="83">
        <f>[2]Sheet1!D6</f>
        <v>7.6112809154005756</v>
      </c>
      <c r="E11" s="85">
        <f>SUM(E12:E14)</f>
        <v>1596596.9612342557</v>
      </c>
      <c r="F11" s="83">
        <f>IF(ISNUMBER(E11/E$8*100),E11/E$8*100,0)</f>
        <v>52.181229217210856</v>
      </c>
      <c r="G11" s="83">
        <f>[2]Sheet1!E6</f>
        <v>8.2999585118631281</v>
      </c>
      <c r="H11" s="85">
        <f>SUM(H12:H14)</f>
        <v>1092925.9244131679</v>
      </c>
      <c r="I11" s="83">
        <f>IF(ISNUMBER(H11/H$8*100),H11/H$8*100,0)</f>
        <v>48.546799158336803</v>
      </c>
      <c r="J11" s="83">
        <f>[2]Sheet1!F6</f>
        <v>8.6630604415900585</v>
      </c>
      <c r="K11" s="85">
        <f>SUM(K12:K14)</f>
        <v>1017281.6178699423</v>
      </c>
      <c r="L11" s="83">
        <f>IF(ISNUMBER(K11/K$8*100),K11/K$8*100,0)</f>
        <v>47.293250868359529</v>
      </c>
      <c r="M11" s="83">
        <f>[2]Sheet1!G6</f>
        <v>8.6047412717038654</v>
      </c>
      <c r="N11" s="85">
        <f>SUM(N12:N14)</f>
        <v>75644.306543225</v>
      </c>
      <c r="O11" s="83">
        <f>IF(ISNUMBER(N11/N$8*100),N11/N$8*100,0)</f>
        <v>75.43673204538625</v>
      </c>
      <c r="P11" s="83">
        <f>[2]Sheet1!H6</f>
        <v>9.4226520802700993</v>
      </c>
      <c r="Q11" s="84">
        <f t="shared" ref="Q11:Q15" si="1">IF(ISNUMBER(N11/H11*100),N11/H11*100,0)</f>
        <v>6.9212656460538451</v>
      </c>
      <c r="R11" s="83">
        <f>[2]Sheet1!H7</f>
        <v>2.9273829002408265</v>
      </c>
      <c r="S11" s="97" t="s">
        <v>54</v>
      </c>
      <c r="T11" s="60">
        <f>[1]MercLab!R79</f>
        <v>922588.97933716711</v>
      </c>
      <c r="U11" s="32">
        <f>IF(ISNUMBER(T11/T$8*100),T11/T$8*100,0)</f>
        <v>40.980583299481268</v>
      </c>
      <c r="V11" s="32">
        <f>[1]MercLab!S79</f>
        <v>5.4632578715245756</v>
      </c>
      <c r="W11" s="60">
        <f>[1]MercLab!T79</f>
        <v>912260.87192805402</v>
      </c>
      <c r="X11" s="32">
        <f>IF(ISNUMBER(W11/W$8*100),W11/W$8*100,0)</f>
        <v>42.410854099398179</v>
      </c>
      <c r="Y11" s="32">
        <f>[1]MercLab!U79</f>
        <v>5.446576634897319</v>
      </c>
      <c r="Z11" s="60">
        <f>[1]MercLab!V79</f>
        <v>10328.107409111999</v>
      </c>
      <c r="AA11" s="32">
        <f>IF(ISNUMBER(Z11/Z$8*100),Z11/Z$8*100,0)</f>
        <v>10.299766192078749</v>
      </c>
      <c r="AB11" s="32">
        <f>[1]MercLab!W79</f>
        <v>6.8606648497621148</v>
      </c>
      <c r="AC11" s="32">
        <f t="shared" ref="AC11:AC35" si="2">IF(ISNUMBER(Z11/T11*100),Z11/T11*100,0)</f>
        <v>1.1194700609292141</v>
      </c>
      <c r="AD11" s="32">
        <f>[1]MercLab!X79</f>
        <v>1.5295321466666707</v>
      </c>
      <c r="AE11" s="78"/>
    </row>
    <row r="12" spans="1:31">
      <c r="A12" s="248" t="s">
        <v>51</v>
      </c>
      <c r="B12" s="85">
        <f>[1]MercLab!N49</f>
        <v>525390.19087624946</v>
      </c>
      <c r="C12" s="83">
        <f>IF(ISNUMBER(B12/B$8*100),B12/B$8*100,0)</f>
        <v>13.216648578985311</v>
      </c>
      <c r="D12" s="83">
        <f>[1]MercLab!O49</f>
        <v>8.8482150845486309</v>
      </c>
      <c r="E12" s="85">
        <f>[1]MercLab!P49</f>
        <v>413319.10298779944</v>
      </c>
      <c r="F12" s="83">
        <f>IF(ISNUMBER(E12/E$8*100),E12/E$8*100,0)</f>
        <v>13.508417826491101</v>
      </c>
      <c r="G12" s="83">
        <f>[1]MercLab!Q49</f>
        <v>9.5662508594440609</v>
      </c>
      <c r="H12" s="85">
        <f>[1]MercLab!R49</f>
        <v>270258.29396321654</v>
      </c>
      <c r="I12" s="83">
        <f>IF(ISNUMBER(H12/H$8*100),H12/H$8*100,0)</f>
        <v>12.004633456701766</v>
      </c>
      <c r="J12" s="83">
        <f>[1]MercLab!S49</f>
        <v>9.8259115361625931</v>
      </c>
      <c r="K12" s="85">
        <f>[1]MercLab!T49</f>
        <v>250516.40653105869</v>
      </c>
      <c r="L12" s="83">
        <f>IF(ISNUMBER(K12/K$8*100),K12/K$8*100,0)</f>
        <v>11.64646549450185</v>
      </c>
      <c r="M12" s="83">
        <f>[1]MercLab!U49</f>
        <v>9.7054827753517561</v>
      </c>
      <c r="N12" s="85">
        <f>[1]MercLab!V49</f>
        <v>19741.887432158001</v>
      </c>
      <c r="O12" s="83">
        <f>IF(ISNUMBER(N12/N$8*100),N12/N$8*100,0)</f>
        <v>19.687713991255642</v>
      </c>
      <c r="P12" s="83">
        <f>[1]MercLab!W49</f>
        <v>11.288801571709236</v>
      </c>
      <c r="Q12" s="84">
        <f t="shared" si="1"/>
        <v>7.3048220436279996</v>
      </c>
      <c r="R12" s="83">
        <f>[1]MercLab!X49</f>
        <v>3.2929802606695877</v>
      </c>
      <c r="S12" s="97" t="s">
        <v>73</v>
      </c>
      <c r="T12" s="60">
        <f>[1]MercLab!R80</f>
        <v>10512.386915034003</v>
      </c>
      <c r="U12" s="32">
        <f t="shared" ref="U12:U21" si="3">IF(ISNUMBER(T12/T$8*100),T12/T$8*100,0)</f>
        <v>0.46695089286394709</v>
      </c>
      <c r="V12" s="32">
        <f>[1]MercLab!S80</f>
        <v>6.4157853508473313</v>
      </c>
      <c r="W12" s="60">
        <f>[1]MercLab!T80</f>
        <v>10101.975556302001</v>
      </c>
      <c r="X12" s="32">
        <f t="shared" ref="X12:X21" si="4">IF(ISNUMBER(W12/W$8*100),W12/W$8*100,0)</f>
        <v>0.46963914009434748</v>
      </c>
      <c r="Y12" s="32">
        <f>[1]MercLab!U80</f>
        <v>6.2159918712080673</v>
      </c>
      <c r="Z12" s="60">
        <f>[1]MercLab!V80</f>
        <v>410.41135873199994</v>
      </c>
      <c r="AA12" s="32">
        <f t="shared" ref="AA12:AA21" si="5">IF(ISNUMBER(Z12/Z$8*100),Z12/Z$8*100,0)</f>
        <v>0.40928515458539388</v>
      </c>
      <c r="AB12" s="32">
        <f>[1]MercLab!W80</f>
        <v>11</v>
      </c>
      <c r="AC12" s="32">
        <f t="shared" si="2"/>
        <v>3.9040739467557204</v>
      </c>
      <c r="AD12" s="32">
        <f>[1]MercLab!X80</f>
        <v>0.23094688221709003</v>
      </c>
      <c r="AE12" s="78"/>
    </row>
    <row r="13" spans="1:31">
      <c r="A13" s="248" t="s">
        <v>52</v>
      </c>
      <c r="B13" s="85">
        <f>[1]MercLab!N50</f>
        <v>322673.43266294128</v>
      </c>
      <c r="C13" s="83">
        <f>IF(ISNUMBER(B13/B$8*100),B13/B$8*100,0)</f>
        <v>8.1171316848689994</v>
      </c>
      <c r="D13" s="83">
        <f>[1]MercLab!O50</f>
        <v>8.0675265553869515</v>
      </c>
      <c r="E13" s="85">
        <f>[1]MercLab!P50</f>
        <v>253046.31273380108</v>
      </c>
      <c r="F13" s="83">
        <f>IF(ISNUMBER(E13/E$8*100),E13/E$8*100,0)</f>
        <v>8.2702572834191557</v>
      </c>
      <c r="G13" s="83">
        <f>[1]MercLab!Q50</f>
        <v>8.7733810212312644</v>
      </c>
      <c r="H13" s="85">
        <f>[1]MercLab!R50</f>
        <v>172849.64579094801</v>
      </c>
      <c r="I13" s="83">
        <f>IF(ISNUMBER(H13/H$8*100),H13/H$8*100,0)</f>
        <v>7.6778277935976362</v>
      </c>
      <c r="J13" s="83">
        <f>[1]MercLab!S50</f>
        <v>9.2730013398838711</v>
      </c>
      <c r="K13" s="85">
        <f>[1]MercLab!T50</f>
        <v>159972.01745361945</v>
      </c>
      <c r="L13" s="83">
        <f>IF(ISNUMBER(K13/K$8*100),K13/K$8*100,0)</f>
        <v>7.4370721149891672</v>
      </c>
      <c r="M13" s="83">
        <f>[1]MercLab!U50</f>
        <v>9.2705384150030348</v>
      </c>
      <c r="N13" s="85">
        <f>[1]MercLab!V50</f>
        <v>12877.628337328993</v>
      </c>
      <c r="O13" s="83">
        <f>IF(ISNUMBER(N13/N$8*100),N13/N$8*100,0)</f>
        <v>12.842291015095128</v>
      </c>
      <c r="P13" s="83">
        <f>[1]MercLab!W50</f>
        <v>9.302460202604923</v>
      </c>
      <c r="Q13" s="84">
        <f t="shared" si="1"/>
        <v>7.4501907587960963</v>
      </c>
      <c r="R13" s="83">
        <f>[1]MercLab!X50</f>
        <v>1.3727100188340329</v>
      </c>
      <c r="S13" s="97" t="s">
        <v>55</v>
      </c>
      <c r="T13" s="60">
        <f>[1]MercLab!R81</f>
        <v>267936.61370840872</v>
      </c>
      <c r="U13" s="32">
        <f t="shared" si="3"/>
        <v>11.901506481192836</v>
      </c>
      <c r="V13" s="32">
        <f>[1]MercLab!S81</f>
        <v>7.9703061511426361</v>
      </c>
      <c r="W13" s="60">
        <f>[1]MercLab!T81</f>
        <v>253483.10746430408</v>
      </c>
      <c r="X13" s="32">
        <f t="shared" si="4"/>
        <v>11.78438692060719</v>
      </c>
      <c r="Y13" s="32">
        <f>[1]MercLab!U81</f>
        <v>7.998174516629776</v>
      </c>
      <c r="Z13" s="60">
        <f>[1]MercLab!V81</f>
        <v>14453.506244105003</v>
      </c>
      <c r="AA13" s="32">
        <f t="shared" si="5"/>
        <v>14.413844577051249</v>
      </c>
      <c r="AB13" s="32">
        <f>[1]MercLab!W81</f>
        <v>7.495542843053399</v>
      </c>
      <c r="AC13" s="32">
        <f t="shared" si="2"/>
        <v>5.3943752009326094</v>
      </c>
      <c r="AD13" s="32">
        <f>[1]MercLab!X81</f>
        <v>2.9292011137647687</v>
      </c>
      <c r="AE13" s="78"/>
    </row>
    <row r="14" spans="1:31">
      <c r="A14" s="248" t="s">
        <v>93</v>
      </c>
      <c r="B14" s="85">
        <f>[1]MercLab!N51</f>
        <v>1206198.9833133509</v>
      </c>
      <c r="C14" s="83">
        <f>IF(ISNUMBER(B14/B$8*100),B14/B$8*100,0)</f>
        <v>30.342987660644937</v>
      </c>
      <c r="D14" s="83">
        <f>[1]MercLab!O51</f>
        <v>6.9347833738077584</v>
      </c>
      <c r="E14" s="85">
        <f>[1]MercLab!P51</f>
        <v>930231.54551265517</v>
      </c>
      <c r="F14" s="83">
        <f>IF(ISNUMBER(E14/E$8*100),E14/E$8*100,0)</f>
        <v>30.402554107300595</v>
      </c>
      <c r="G14" s="83">
        <f>[1]MercLab!Q51</f>
        <v>7.5949734930296486</v>
      </c>
      <c r="H14" s="85">
        <f>[1]MercLab!R51</f>
        <v>649817.98465900344</v>
      </c>
      <c r="I14" s="83">
        <f>IF(ISNUMBER(H14/H$8*100),H14/H$8*100,0)</f>
        <v>28.864337908037403</v>
      </c>
      <c r="J14" s="83">
        <f>[1]MercLab!S51</f>
        <v>8.0034242730436738</v>
      </c>
      <c r="K14" s="85">
        <f>[1]MercLab!T51</f>
        <v>606793.19388526422</v>
      </c>
      <c r="L14" s="83">
        <f>IF(ISNUMBER(K14/K$8*100),K14/K$8*100,0)</f>
        <v>28.209713258868511</v>
      </c>
      <c r="M14" s="83">
        <f>[1]MercLab!U51</f>
        <v>7.9625481695568441</v>
      </c>
      <c r="N14" s="85">
        <f>[1]MercLab!V51</f>
        <v>43024.790773738008</v>
      </c>
      <c r="O14" s="83">
        <f>IF(ISNUMBER(N14/N$8*100),N14/N$8*100,0)</f>
        <v>42.906727039035474</v>
      </c>
      <c r="P14" s="83">
        <f>[1]MercLab!W51</f>
        <v>8.5663349917081231</v>
      </c>
      <c r="Q14" s="84">
        <f t="shared" si="1"/>
        <v>6.6210526315789133</v>
      </c>
      <c r="R14" s="83">
        <f>[1]MercLab!X51</f>
        <v>3.157175385263153</v>
      </c>
      <c r="S14" s="97" t="s">
        <v>56</v>
      </c>
      <c r="T14" s="60">
        <f>[1]MercLab!R82</f>
        <v>15194.868254787996</v>
      </c>
      <c r="U14" s="32">
        <f t="shared" si="3"/>
        <v>0.67494255642134071</v>
      </c>
      <c r="V14" s="32">
        <f>[1]MercLab!S82</f>
        <v>8.8638266580165403</v>
      </c>
      <c r="W14" s="60">
        <f>[1]MercLab!T82</f>
        <v>14109.387449577998</v>
      </c>
      <c r="X14" s="32">
        <f t="shared" si="4"/>
        <v>0.65594304323415586</v>
      </c>
      <c r="Y14" s="32">
        <f>[1]MercLab!U82</f>
        <v>8.5414703574632203</v>
      </c>
      <c r="Z14" s="60">
        <f>[1]MercLab!V82</f>
        <v>1085.48080521</v>
      </c>
      <c r="AA14" s="32">
        <f t="shared" si="5"/>
        <v>1.0825021523099787</v>
      </c>
      <c r="AB14" s="32">
        <f>[1]MercLab!W82</f>
        <v>12.953129415402092</v>
      </c>
      <c r="AC14" s="32">
        <f t="shared" si="2"/>
        <v>7.1437329169863535</v>
      </c>
      <c r="AD14" s="32">
        <f>[1]MercLab!X82</f>
        <v>0.94771013337286569</v>
      </c>
      <c r="AE14" s="78"/>
    </row>
    <row r="15" spans="1:31">
      <c r="A15" s="249" t="s">
        <v>53</v>
      </c>
      <c r="B15" s="85">
        <f>[1]MercLab!N52</f>
        <v>1920952.3482582793</v>
      </c>
      <c r="C15" s="83">
        <f>IF(ISNUMBER(B15/B$8*100),B15/B$8*100,0)</f>
        <v>48.323232075503881</v>
      </c>
      <c r="D15" s="83">
        <f>[1]MercLab!O52</f>
        <v>5.1480566697622914</v>
      </c>
      <c r="E15" s="85">
        <f>[1]MercLab!P52</f>
        <v>1463118.160822829</v>
      </c>
      <c r="F15" s="83">
        <f>IF(ISNUMBER(E15/E$8*100),E15/E$8*100,0)</f>
        <v>47.818770782790054</v>
      </c>
      <c r="G15" s="83">
        <f>[1]MercLab!Q52</f>
        <v>5.7182675814751471</v>
      </c>
      <c r="H15" s="85">
        <f>[1]MercLab!R52</f>
        <v>1158357.2566849727</v>
      </c>
      <c r="I15" s="83">
        <f>IF(ISNUMBER(H15/H$8*100),H15/H$8*100,0)</f>
        <v>51.453200841659744</v>
      </c>
      <c r="J15" s="83">
        <f>[1]MercLab!S52</f>
        <v>5.8284225295650449</v>
      </c>
      <c r="K15" s="85">
        <f>[1]MercLab!T52</f>
        <v>1133726.3995351081</v>
      </c>
      <c r="L15" s="83">
        <f>IF(ISNUMBER(K15/K$8*100),K15/K$8*100,0)</f>
        <v>52.706749131636023</v>
      </c>
      <c r="M15" s="83">
        <f>[1]MercLab!U52</f>
        <v>5.793860677846836</v>
      </c>
      <c r="N15" s="85">
        <f>[1]MercLab!V52</f>
        <v>24630.85714986001</v>
      </c>
      <c r="O15" s="83">
        <f>IF(ISNUMBER(N15/N$8*100),N15/N$8*100,0)</f>
        <v>24.563267954613718</v>
      </c>
      <c r="P15" s="83">
        <f>[1]MercLab!W52</f>
        <v>7.2748466257668705</v>
      </c>
      <c r="Q15" s="84">
        <f t="shared" si="1"/>
        <v>2.1263610175283452</v>
      </c>
      <c r="R15" s="83">
        <f>[1]MercLab!X52</f>
        <v>1.9511739288449053</v>
      </c>
      <c r="S15" s="97" t="s">
        <v>74</v>
      </c>
      <c r="T15" s="60">
        <f>[1]MercLab!R83</f>
        <v>195550.88001952606</v>
      </c>
      <c r="U15" s="32">
        <f t="shared" si="3"/>
        <v>8.6861964617055705</v>
      </c>
      <c r="V15" s="32">
        <f>[1]MercLab!S83</f>
        <v>7.0673570070955236</v>
      </c>
      <c r="W15" s="60">
        <f>[1]MercLab!T83</f>
        <v>170947.5506412907</v>
      </c>
      <c r="X15" s="32">
        <f t="shared" si="4"/>
        <v>7.947322802055945</v>
      </c>
      <c r="Y15" s="32">
        <f>[1]MercLab!U83</f>
        <v>6.9933334231255007</v>
      </c>
      <c r="Z15" s="60">
        <f>[1]MercLab!V83</f>
        <v>24603.329378234994</v>
      </c>
      <c r="AA15" s="32">
        <f t="shared" si="5"/>
        <v>24.535815721566987</v>
      </c>
      <c r="AB15" s="32">
        <f>[1]MercLab!W83</f>
        <v>7.5697092520812328</v>
      </c>
      <c r="AC15" s="32">
        <f t="shared" si="2"/>
        <v>12.581548789644062</v>
      </c>
      <c r="AD15" s="32">
        <f>[1]MercLab!X83</f>
        <v>1.7279445637712958</v>
      </c>
      <c r="AE15" s="78"/>
    </row>
    <row r="16" spans="1:31">
      <c r="A16" s="54"/>
      <c r="B16" s="95"/>
      <c r="C16" s="83"/>
      <c r="D16" s="83"/>
      <c r="E16" s="95"/>
      <c r="F16" s="83"/>
      <c r="G16" s="83"/>
      <c r="H16" s="95"/>
      <c r="I16" s="83"/>
      <c r="J16" s="83"/>
      <c r="K16" s="95"/>
      <c r="L16" s="83"/>
      <c r="M16" s="83"/>
      <c r="N16" s="95"/>
      <c r="O16" s="83"/>
      <c r="P16" s="83"/>
      <c r="Q16" s="83"/>
      <c r="R16" s="83"/>
      <c r="S16" s="97" t="s">
        <v>82</v>
      </c>
      <c r="T16" s="60">
        <f>[1]MercLab!R84</f>
        <v>423566.87880068738</v>
      </c>
      <c r="U16" s="32">
        <f t="shared" si="3"/>
        <v>18.814464673167571</v>
      </c>
      <c r="V16" s="32">
        <f>[1]MercLab!S84</f>
        <v>8.196044250850111</v>
      </c>
      <c r="W16" s="60">
        <f>[1]MercLab!T84</f>
        <v>409244.33822134964</v>
      </c>
      <c r="X16" s="32">
        <f t="shared" si="4"/>
        <v>19.025700272146764</v>
      </c>
      <c r="Y16" s="32">
        <f>[1]MercLab!U84</f>
        <v>8.1367170129640574</v>
      </c>
      <c r="Z16" s="60">
        <f>[1]MercLab!V84</f>
        <v>14322.540579337994</v>
      </c>
      <c r="AA16" s="32">
        <f t="shared" si="5"/>
        <v>14.283238293357853</v>
      </c>
      <c r="AB16" s="32">
        <f>[1]MercLab!W84</f>
        <v>9.8108782250809625</v>
      </c>
      <c r="AC16" s="32">
        <f t="shared" si="2"/>
        <v>3.3814118374627626</v>
      </c>
      <c r="AD16" s="32">
        <f>[1]MercLab!X84</f>
        <v>2.6892164294330283</v>
      </c>
      <c r="AE16" s="78"/>
    </row>
    <row r="17" spans="1:31">
      <c r="A17" s="251" t="s">
        <v>113</v>
      </c>
      <c r="B17" s="93"/>
      <c r="C17" s="81"/>
      <c r="D17" s="81"/>
      <c r="E17" s="93"/>
      <c r="F17" s="81"/>
      <c r="G17" s="81"/>
      <c r="H17" s="93"/>
      <c r="I17" s="81"/>
      <c r="J17" s="81"/>
      <c r="K17" s="93"/>
      <c r="L17" s="81"/>
      <c r="M17" s="81"/>
      <c r="N17" s="93"/>
      <c r="O17" s="81"/>
      <c r="P17" s="81"/>
      <c r="Q17" s="81"/>
      <c r="R17" s="81"/>
      <c r="S17" s="97" t="s">
        <v>58</v>
      </c>
      <c r="T17" s="60">
        <f>[1]MercLab!R85</f>
        <v>118205.14564962</v>
      </c>
      <c r="U17" s="32">
        <f t="shared" si="3"/>
        <v>5.2505676159299197</v>
      </c>
      <c r="V17" s="32">
        <f>[1]MercLab!S85</f>
        <v>7.7761007270362326</v>
      </c>
      <c r="W17" s="60">
        <f>[1]MercLab!T85</f>
        <v>113699.42789223701</v>
      </c>
      <c r="X17" s="32">
        <f t="shared" si="4"/>
        <v>5.2858672293280211</v>
      </c>
      <c r="Y17" s="32">
        <f>[1]MercLab!U85</f>
        <v>7.7396221154027725</v>
      </c>
      <c r="Z17" s="60">
        <f>[1]MercLab!V85</f>
        <v>4505.7177573830004</v>
      </c>
      <c r="AA17" s="32">
        <f t="shared" si="5"/>
        <v>4.4933536794552387</v>
      </c>
      <c r="AB17" s="32">
        <f>[1]MercLab!W85</f>
        <v>8.6557974149923727</v>
      </c>
      <c r="AC17" s="32">
        <f t="shared" si="2"/>
        <v>3.8117780174635616</v>
      </c>
      <c r="AD17" s="32">
        <f>[1]MercLab!X85</f>
        <v>2.0301335042190436</v>
      </c>
      <c r="AE17" s="78"/>
    </row>
    <row r="18" spans="1:31">
      <c r="A18" s="248" t="s">
        <v>37</v>
      </c>
      <c r="B18" s="85">
        <f>[1]MercLab!N54</f>
        <v>865513.41262735799</v>
      </c>
      <c r="C18" s="83">
        <f>IF(ISNUMBER(B18/B$8*100),B18/B$8*100,0)</f>
        <v>21.772744930802272</v>
      </c>
      <c r="D18" s="83">
        <f>[1]MercLab!O54</f>
        <v>0</v>
      </c>
      <c r="E18" s="85">
        <f>[1]MercLab!P54</f>
        <v>292511.01094052359</v>
      </c>
      <c r="F18" s="83">
        <f>IF(ISNUMBER(E18/E$8*100),E18/E$8*100,0)</f>
        <v>9.5600733817293246</v>
      </c>
      <c r="G18" s="83">
        <f>[1]MercLab!Q54</f>
        <v>0</v>
      </c>
      <c r="H18" s="85">
        <f>[1]MercLab!R54</f>
        <v>224345.91111839292</v>
      </c>
      <c r="I18" s="83">
        <f>IF(ISNUMBER(H18/H$8*100),H18/H$8*100,0)</f>
        <v>9.9652461761364357</v>
      </c>
      <c r="J18" s="83">
        <f>[1]MercLab!S54</f>
        <v>0</v>
      </c>
      <c r="K18" s="85">
        <f>[1]MercLab!T54</f>
        <v>221325.85712587083</v>
      </c>
      <c r="L18" s="83">
        <f>IF(ISNUMBER(K18/K$8*100),K18/K$8*100,0)</f>
        <v>10.289401775120567</v>
      </c>
      <c r="M18" s="83">
        <f>[1]MercLab!U54</f>
        <v>0</v>
      </c>
      <c r="N18" s="85">
        <f>[1]MercLab!V54</f>
        <v>3020.053992522</v>
      </c>
      <c r="O18" s="83">
        <f>IF(ISNUMBER(N18/N$8*100),N18/N$8*100,0)</f>
        <v>3.0117667040320795</v>
      </c>
      <c r="P18" s="83">
        <f>[1]MercLab!W54</f>
        <v>0</v>
      </c>
      <c r="Q18" s="84">
        <f t="shared" ref="Q18:Q22" si="6">IF(ISNUMBER(N18/H18*100),N18/H18*100,0)</f>
        <v>1.3461595878733186</v>
      </c>
      <c r="R18" s="83">
        <f>[1]MercLab!X54</f>
        <v>1.8286595393884721</v>
      </c>
      <c r="S18" s="97" t="s">
        <v>57</v>
      </c>
      <c r="T18" s="60">
        <f>[1]MercLab!R86</f>
        <v>81235.316227034098</v>
      </c>
      <c r="U18" s="32">
        <f t="shared" si="3"/>
        <v>3.6084006183267436</v>
      </c>
      <c r="V18" s="32">
        <f>[1]MercLab!S86</f>
        <v>11.055153201576712</v>
      </c>
      <c r="W18" s="60">
        <f>[1]MercLab!T86</f>
        <v>75867.219328241059</v>
      </c>
      <c r="X18" s="32">
        <f t="shared" si="4"/>
        <v>3.5270542329155496</v>
      </c>
      <c r="Y18" s="32">
        <f>[1]MercLab!U86</f>
        <v>10.992165641136188</v>
      </c>
      <c r="Z18" s="60">
        <f>[1]MercLab!V86</f>
        <v>5368.0968987929991</v>
      </c>
      <c r="AA18" s="32">
        <f t="shared" si="5"/>
        <v>5.3533663781624741</v>
      </c>
      <c r="AB18" s="32">
        <f>[1]MercLab!W86</f>
        <v>11.883153528041374</v>
      </c>
      <c r="AC18" s="32">
        <f t="shared" si="2"/>
        <v>6.6080827257327321</v>
      </c>
      <c r="AD18" s="32">
        <f>[1]MercLab!X86</f>
        <v>2.3161316376751326</v>
      </c>
      <c r="AE18" s="25"/>
    </row>
    <row r="19" spans="1:31">
      <c r="A19" s="248" t="s">
        <v>38</v>
      </c>
      <c r="B19" s="85">
        <f>[1]MercLab!N55</f>
        <v>2003651.0470527685</v>
      </c>
      <c r="C19" s="83">
        <f>IF(ISNUMBER(B19/B$8*100),B19/B$8*100,0)</f>
        <v>50.403589986418062</v>
      </c>
      <c r="D19" s="83">
        <f>[1]MercLab!O55</f>
        <v>4.107741758473022</v>
      </c>
      <c r="E19" s="85">
        <f>[1]MercLab!P55</f>
        <v>1661153.615685846</v>
      </c>
      <c r="F19" s="83">
        <f>IF(ISNUMBER(E19/E$8*100),E19/E$8*100,0)</f>
        <v>54.291120232430224</v>
      </c>
      <c r="G19" s="83">
        <f>[1]MercLab!Q55</f>
        <v>4.7042704901874473</v>
      </c>
      <c r="H19" s="85">
        <f>[1]MercLab!R55</f>
        <v>1253215.9816404583</v>
      </c>
      <c r="I19" s="83">
        <f>IF(ISNUMBER(H19/H$8*100),H19/H$8*100,0)</f>
        <v>55.666741179539926</v>
      </c>
      <c r="J19" s="83">
        <f>[1]MercLab!S55</f>
        <v>4.8114500926682169</v>
      </c>
      <c r="K19" s="85">
        <f>[1]MercLab!T55</f>
        <v>1210671.9776268669</v>
      </c>
      <c r="L19" s="83">
        <f>IF(ISNUMBER(K19/K$8*100),K19/K$8*100,0)</f>
        <v>56.283936081621519</v>
      </c>
      <c r="M19" s="83">
        <f>[1]MercLab!U55</f>
        <v>4.7872429312044051</v>
      </c>
      <c r="N19" s="85">
        <f>[1]MercLab!V55</f>
        <v>42544.004013585924</v>
      </c>
      <c r="O19" s="83">
        <f>IF(ISNUMBER(N19/N$8*100),N19/N$8*100,0)</f>
        <v>42.427259599197988</v>
      </c>
      <c r="P19" s="83">
        <f>[1]MercLab!W55</f>
        <v>5.5003117247975712</v>
      </c>
      <c r="Q19" s="84">
        <f t="shared" si="6"/>
        <v>3.3947862648460538</v>
      </c>
      <c r="R19" s="83">
        <f>[1]MercLab!X55</f>
        <v>2.093463886510444</v>
      </c>
      <c r="S19" s="97" t="s">
        <v>59</v>
      </c>
      <c r="T19" s="60">
        <f>[1]MercLab!R87</f>
        <v>196172.79188247677</v>
      </c>
      <c r="U19" s="32">
        <f t="shared" si="3"/>
        <v>8.7138212344650476</v>
      </c>
      <c r="V19" s="32">
        <f>[1]MercLab!S87</f>
        <v>9.7540421745857326</v>
      </c>
      <c r="W19" s="60">
        <f>[1]MercLab!T87</f>
        <v>186762.51967911067</v>
      </c>
      <c r="X19" s="32">
        <f t="shared" si="4"/>
        <v>8.6825580457115326</v>
      </c>
      <c r="Y19" s="32">
        <f>[1]MercLab!U87</f>
        <v>9.6825035314630536</v>
      </c>
      <c r="Z19" s="60">
        <f>[1]MercLab!V87</f>
        <v>9410.2722033659993</v>
      </c>
      <c r="AA19" s="32">
        <f t="shared" si="5"/>
        <v>9.3844496052564708</v>
      </c>
      <c r="AB19" s="32">
        <f>[1]MercLab!W87</f>
        <v>11.18170502036396</v>
      </c>
      <c r="AC19" s="32">
        <f t="shared" si="2"/>
        <v>4.7969303556649727</v>
      </c>
      <c r="AD19" s="32">
        <f>[1]MercLab!X87</f>
        <v>4.2152842331134064</v>
      </c>
      <c r="AE19" s="25"/>
    </row>
    <row r="20" spans="1:31">
      <c r="A20" s="248" t="s">
        <v>39</v>
      </c>
      <c r="B20" s="85">
        <f>[1]MercLab!N56</f>
        <v>858917.27048369194</v>
      </c>
      <c r="C20" s="83">
        <f>IF(ISNUMBER(B20/B$8*100),B20/B$8*100,0)</f>
        <v>21.606813220991565</v>
      </c>
      <c r="D20" s="83">
        <f>[1]MercLab!O56</f>
        <v>9.574147159540459</v>
      </c>
      <c r="E20" s="85">
        <f>[1]MercLab!P56</f>
        <v>858917.27048369194</v>
      </c>
      <c r="F20" s="83">
        <f>IF(ISNUMBER(E20/E$8*100),E20/E$8*100,0)</f>
        <v>28.071805257027943</v>
      </c>
      <c r="G20" s="83">
        <f>[1]MercLab!Q56</f>
        <v>9.574147159540459</v>
      </c>
      <c r="H20" s="85">
        <f>[1]MercLab!R56</f>
        <v>593342.72465962602</v>
      </c>
      <c r="I20" s="83">
        <f>IF(ISNUMBER(H20/H$8*100),H20/H$8*100,0)</f>
        <v>26.355757002998718</v>
      </c>
      <c r="J20" s="83">
        <f>[1]MercLab!S56</f>
        <v>10.082443409456614</v>
      </c>
      <c r="K20" s="85">
        <f>[1]MercLab!T56</f>
        <v>554170.18679463083</v>
      </c>
      <c r="L20" s="83">
        <f>IF(ISNUMBER(K20/K$8*100),K20/K$8*100,0)</f>
        <v>25.763278533157223</v>
      </c>
      <c r="M20" s="83">
        <f>[1]MercLab!U56</f>
        <v>10.076656854154418</v>
      </c>
      <c r="N20" s="85">
        <f>[1]MercLab!V56</f>
        <v>39172.53786499094</v>
      </c>
      <c r="O20" s="83">
        <f>IF(ISNUMBER(N20/N$8*100),N20/N$8*100,0)</f>
        <v>39.065045044341588</v>
      </c>
      <c r="P20" s="83">
        <f>[1]MercLab!W56</f>
        <v>10.164305259811215</v>
      </c>
      <c r="Q20" s="84">
        <f t="shared" si="6"/>
        <v>6.6020086262054463</v>
      </c>
      <c r="R20" s="83">
        <f>[1]MercLab!X56</f>
        <v>2.955512409367036</v>
      </c>
      <c r="S20" s="97" t="s">
        <v>60</v>
      </c>
      <c r="T20" s="60">
        <f>[1]MercLab!R88</f>
        <v>4714.8003019819998</v>
      </c>
      <c r="U20" s="32">
        <f t="shared" si="3"/>
        <v>0.2094272431636979</v>
      </c>
      <c r="V20" s="32">
        <f>[1]MercLab!S88</f>
        <v>10.086136586582739</v>
      </c>
      <c r="W20" s="60">
        <f>[1]MercLab!T88</f>
        <v>4531.6192445520001</v>
      </c>
      <c r="X20" s="32">
        <f t="shared" si="4"/>
        <v>0.21067421450240284</v>
      </c>
      <c r="Y20" s="32">
        <f>[1]MercLab!U88</f>
        <v>10.008772733856622</v>
      </c>
      <c r="Z20" s="60">
        <f>[1]MercLab!V88</f>
        <v>183.18105742999998</v>
      </c>
      <c r="AA20" s="32">
        <f t="shared" si="5"/>
        <v>0.18267839281785397</v>
      </c>
      <c r="AB20" s="32">
        <f>[1]MercLab!W88</f>
        <v>12</v>
      </c>
      <c r="AC20" s="32">
        <f t="shared" si="2"/>
        <v>3.8852347013084447</v>
      </c>
      <c r="AD20" s="32">
        <f>[1]MercLab!X88</f>
        <v>1.3505676636368447</v>
      </c>
      <c r="AE20" s="25"/>
    </row>
    <row r="21" spans="1:31">
      <c r="A21" s="248" t="s">
        <v>40</v>
      </c>
      <c r="B21" s="85">
        <f>[1]MercLab!N57</f>
        <v>239429.18719512818</v>
      </c>
      <c r="C21" s="83">
        <f>IF(ISNUMBER(B21/B$8*100),B21/B$8*100,0)</f>
        <v>6.0230500714762192</v>
      </c>
      <c r="D21" s="83">
        <f>[1]MercLab!O57</f>
        <v>15.165308004648956</v>
      </c>
      <c r="E21" s="85">
        <f>[1]MercLab!P57</f>
        <v>239429.18719512818</v>
      </c>
      <c r="F21" s="83">
        <f>IF(ISNUMBER(E21/E$8*100),E21/E$8*100,0)</f>
        <v>7.8252117482806414</v>
      </c>
      <c r="G21" s="83">
        <f>[1]MercLab!Q57</f>
        <v>15.165308004648956</v>
      </c>
      <c r="H21" s="85">
        <f>[1]MercLab!R57</f>
        <v>173888.79842383208</v>
      </c>
      <c r="I21" s="83">
        <f>IF(ISNUMBER(H21/H$8*100),H21/H$8*100,0)</f>
        <v>7.723986030891318</v>
      </c>
      <c r="J21" s="83">
        <f>[1]MercLab!S57</f>
        <v>15.479389837549885</v>
      </c>
      <c r="K21" s="85">
        <f>[1]MercLab!T57</f>
        <v>158912.05733637212</v>
      </c>
      <c r="L21" s="83">
        <f>IF(ISNUMBER(K21/K$8*100),K21/K$8*100,0)</f>
        <v>7.3877947478817205</v>
      </c>
      <c r="M21" s="83">
        <f>[1]MercLab!U57</f>
        <v>15.494439423701422</v>
      </c>
      <c r="N21" s="85">
        <f>[1]MercLab!V57</f>
        <v>14976.741087459999</v>
      </c>
      <c r="O21" s="83">
        <f>IF(ISNUMBER(N21/N$8*100),N21/N$8*100,0)</f>
        <v>14.935643618892232</v>
      </c>
      <c r="P21" s="83">
        <f>[1]MercLab!W57</f>
        <v>15.319704851114249</v>
      </c>
      <c r="Q21" s="84">
        <f t="shared" si="6"/>
        <v>8.6128268314075509</v>
      </c>
      <c r="R21" s="83">
        <f>[1]MercLab!X57</f>
        <v>3.8618181410807457</v>
      </c>
      <c r="S21" s="97" t="s">
        <v>95</v>
      </c>
      <c r="T21" s="60">
        <f>[1]MercLab!R89</f>
        <v>15604.520001381001</v>
      </c>
      <c r="U21" s="32">
        <f t="shared" si="3"/>
        <v>0.69313892327702731</v>
      </c>
      <c r="V21" s="32">
        <f>[1]MercLab!S89</f>
        <v>9.9342697493829188</v>
      </c>
      <c r="W21" s="60">
        <f>[1]MercLab!T89</f>
        <v>0</v>
      </c>
      <c r="X21" s="32">
        <f t="shared" si="4"/>
        <v>0</v>
      </c>
      <c r="Y21" s="32">
        <f>[1]MercLab!U89</f>
        <v>0</v>
      </c>
      <c r="Z21" s="60">
        <f>[1]MercLab!V89</f>
        <v>15604.520001381001</v>
      </c>
      <c r="AA21" s="32">
        <f t="shared" si="5"/>
        <v>15.561699853357691</v>
      </c>
      <c r="AB21" s="32">
        <f>[1]MercLab!W89</f>
        <v>9.9342697493829188</v>
      </c>
      <c r="AC21" s="32">
        <f t="shared" si="2"/>
        <v>100</v>
      </c>
      <c r="AD21" s="32">
        <f>[1]MercLab!X89</f>
        <v>4.1408832618627391</v>
      </c>
      <c r="AE21" s="25"/>
    </row>
    <row r="22" spans="1:31">
      <c r="A22" s="248" t="s">
        <v>46</v>
      </c>
      <c r="B22" s="85">
        <f>[1]MercLab!N58</f>
        <v>7704.0377519309995</v>
      </c>
      <c r="C22" s="83">
        <f>IF(ISNUMBER(B22/B$8*100),B22/B$8*100,0)</f>
        <v>0.19380179031642999</v>
      </c>
      <c r="D22" s="83">
        <f>[1]MercLab!O58</f>
        <v>0</v>
      </c>
      <c r="E22" s="85">
        <f>[1]MercLab!P58</f>
        <v>7704.0377519309995</v>
      </c>
      <c r="F22" s="83">
        <f>IF(ISNUMBER(E22/E$8*100),E22/E$8*100,0)</f>
        <v>0.25178938053394817</v>
      </c>
      <c r="G22" s="83">
        <f>[1]MercLab!Q58</f>
        <v>0</v>
      </c>
      <c r="H22" s="85">
        <f>[1]MercLab!R58</f>
        <v>6489.7652558469999</v>
      </c>
      <c r="I22" s="83">
        <f>IF(ISNUMBER(H22/H$8*100),H22/H$8*100,0)</f>
        <v>0.28826961043084637</v>
      </c>
      <c r="J22" s="83">
        <f>[1]MercLab!S58</f>
        <v>0</v>
      </c>
      <c r="K22" s="85">
        <f>[1]MercLab!T58</f>
        <v>5927.9385213209998</v>
      </c>
      <c r="L22" s="83">
        <f>IF(ISNUMBER(K22/K$8*100),K22/K$8*100,0)</f>
        <v>0.27558886221503381</v>
      </c>
      <c r="M22" s="83">
        <f>[1]MercLab!U58</f>
        <v>0</v>
      </c>
      <c r="N22" s="85">
        <f>[1]MercLab!V58</f>
        <v>561.82673452599988</v>
      </c>
      <c r="O22" s="83">
        <f>IF(ISNUMBER(N22/N$8*100),N22/N$8*100,0)</f>
        <v>0.56028503353591963</v>
      </c>
      <c r="P22" s="83">
        <f>[1]MercLab!W58</f>
        <v>0</v>
      </c>
      <c r="Q22" s="84">
        <f t="shared" si="6"/>
        <v>8.6571195163001953</v>
      </c>
      <c r="R22" s="83">
        <f>[1]MercLab!X58</f>
        <v>0.55225278402846134</v>
      </c>
      <c r="S22" s="97"/>
      <c r="T22" s="8"/>
      <c r="U22" s="91"/>
      <c r="V22" s="91"/>
      <c r="W22" s="8"/>
      <c r="X22" s="91"/>
      <c r="Y22" s="91"/>
      <c r="Z22" s="8"/>
      <c r="AA22" s="91"/>
      <c r="AB22" s="91"/>
      <c r="AC22" s="91"/>
      <c r="AD22" s="91"/>
      <c r="AE22" s="25"/>
    </row>
    <row r="23" spans="1:31">
      <c r="A23" s="248"/>
      <c r="B23" s="95"/>
      <c r="C23" s="83"/>
      <c r="D23" s="83"/>
      <c r="E23" s="95"/>
      <c r="F23" s="83"/>
      <c r="G23" s="83"/>
      <c r="H23" s="95"/>
      <c r="I23" s="83"/>
      <c r="J23" s="83"/>
      <c r="K23" s="95"/>
      <c r="L23" s="83"/>
      <c r="M23" s="83"/>
      <c r="N23" s="95"/>
      <c r="O23" s="83"/>
      <c r="P23" s="83"/>
      <c r="Q23" s="83"/>
      <c r="R23" s="83"/>
      <c r="S23" s="49" t="s">
        <v>15</v>
      </c>
      <c r="T23" s="93"/>
      <c r="U23" s="58"/>
      <c r="V23" s="58"/>
      <c r="W23" s="93"/>
      <c r="X23" s="58"/>
      <c r="Y23" s="58"/>
      <c r="Z23" s="93"/>
      <c r="AA23" s="58"/>
      <c r="AB23" s="58"/>
      <c r="AC23" s="58"/>
      <c r="AD23" s="58"/>
      <c r="AE23" s="25"/>
    </row>
    <row r="24" spans="1:31">
      <c r="A24" s="251" t="s">
        <v>16</v>
      </c>
      <c r="B24" s="93"/>
      <c r="C24" s="81"/>
      <c r="D24" s="81"/>
      <c r="E24" s="93"/>
      <c r="F24" s="81"/>
      <c r="G24" s="81"/>
      <c r="H24" s="93"/>
      <c r="I24" s="81"/>
      <c r="J24" s="81"/>
      <c r="K24" s="93"/>
      <c r="L24" s="81"/>
      <c r="M24" s="81"/>
      <c r="N24" s="93"/>
      <c r="O24" s="81"/>
      <c r="P24" s="81"/>
      <c r="Q24" s="81"/>
      <c r="R24" s="81"/>
      <c r="S24" s="97" t="s">
        <v>75</v>
      </c>
      <c r="T24" s="26">
        <f>[1]MercLab!R91</f>
        <v>127346.63670693694</v>
      </c>
      <c r="U24" s="32">
        <f t="shared" ref="U24:U35" si="7">IF(ISNUMBER(T24/T$8*100),T24/T$8*100,0)</f>
        <v>5.6566245320064459</v>
      </c>
      <c r="V24" s="32">
        <f>[1]MercLab!S91</f>
        <v>12.863139635638525</v>
      </c>
      <c r="W24" s="26">
        <f>[1]MercLab!T91</f>
        <v>119554.32147319999</v>
      </c>
      <c r="X24" s="32">
        <f t="shared" ref="X24:X35" si="8">IF(ISNUMBER(W24/W$8*100),W24/W$8*100,0)</f>
        <v>5.5580602445835385</v>
      </c>
      <c r="Y24" s="32">
        <f>[1]MercLab!U91</f>
        <v>12.84463439807821</v>
      </c>
      <c r="Z24" s="26">
        <f>[1]MercLab!V91</f>
        <v>7792.3152337370002</v>
      </c>
      <c r="AA24" s="32">
        <f t="shared" ref="AA24:AA35" si="9">IF(ISNUMBER(Z24/Z$8*100),Z24/Z$8*100,0)</f>
        <v>7.7709324490231237</v>
      </c>
      <c r="AB24" s="32">
        <f>[1]MercLab!W91</f>
        <v>13.14386286918033</v>
      </c>
      <c r="AC24" s="32">
        <f t="shared" si="2"/>
        <v>6.1189800023297591</v>
      </c>
      <c r="AD24" s="32">
        <f>[1]MercLab!X91</f>
        <v>3.7432234717008357</v>
      </c>
      <c r="AE24" s="25"/>
    </row>
    <row r="25" spans="1:31" ht="12" customHeight="1">
      <c r="A25" s="248" t="s">
        <v>41</v>
      </c>
      <c r="B25" s="85">
        <f>[1]MercLab!N60</f>
        <v>178413.20236788478</v>
      </c>
      <c r="C25" s="83">
        <f t="shared" ref="C25:C33" si="10">IF(ISNUMBER(B25/B$8*100),B25/B$8*100,0)</f>
        <v>4.4881397454623073</v>
      </c>
      <c r="D25" s="83">
        <f>[1]MercLab!O60</f>
        <v>3.6367394050191058</v>
      </c>
      <c r="E25" s="85">
        <f>[1]MercLab!P60</f>
        <v>178413.20236788478</v>
      </c>
      <c r="F25" s="83">
        <f t="shared" ref="F25:F33" si="11">IF(ISNUMBER(E25/E$8*100),E25/E$8*100,0)</f>
        <v>5.8310396638474291</v>
      </c>
      <c r="G25" s="83">
        <f>[1]MercLab!Q60</f>
        <v>3.6367394050191058</v>
      </c>
      <c r="H25" s="85">
        <f>[1]MercLab!R60</f>
        <v>18486.384318118009</v>
      </c>
      <c r="I25" s="83">
        <f t="shared" ref="I25:I33" si="12">IF(ISNUMBER(H25/H$8*100),H25/H$8*100,0)</f>
        <v>0.82114877743189996</v>
      </c>
      <c r="J25" s="83">
        <f>[1]MercLab!S60</f>
        <v>3.3392249088608379</v>
      </c>
      <c r="K25" s="85">
        <f>[1]MercLab!T60</f>
        <v>18486.384318118009</v>
      </c>
      <c r="L25" s="83">
        <f t="shared" ref="L25:L33" si="13">IF(ISNUMBER(K25/K$8*100),K25/K$8*100,0)</f>
        <v>0.85942888955006924</v>
      </c>
      <c r="M25" s="83">
        <f>[1]MercLab!U60</f>
        <v>3.3392249088608379</v>
      </c>
      <c r="N25" s="85">
        <f>[1]MercLab!V60</f>
        <v>0</v>
      </c>
      <c r="O25" s="83">
        <f t="shared" ref="O25:O33" si="14">IF(ISNUMBER(N25/N$8*100),N25/N$8*100,0)</f>
        <v>0</v>
      </c>
      <c r="P25" s="83">
        <f>[1]MercLab!W60</f>
        <v>0</v>
      </c>
      <c r="Q25" s="84">
        <f t="shared" ref="Q25:Q33" si="15">IF(ISNUMBER(N25/H25*100),N25/H25*100,0)</f>
        <v>0</v>
      </c>
      <c r="R25" s="83">
        <f>[1]MercLab!X60</f>
        <v>0</v>
      </c>
      <c r="S25" s="97" t="s">
        <v>61</v>
      </c>
      <c r="T25" s="26">
        <f>[1]MercLab!R92</f>
        <v>87520.055944377003</v>
      </c>
      <c r="U25" s="32">
        <f t="shared" si="7"/>
        <v>3.887563176378507</v>
      </c>
      <c r="V25" s="32">
        <f>[1]MercLab!S92</f>
        <v>12.239787934316555</v>
      </c>
      <c r="W25" s="26">
        <f>[1]MercLab!T92</f>
        <v>81836.298762125036</v>
      </c>
      <c r="X25" s="32">
        <f t="shared" si="8"/>
        <v>3.8045557292179546</v>
      </c>
      <c r="Y25" s="32">
        <f>[1]MercLab!U92</f>
        <v>12.244816316295708</v>
      </c>
      <c r="Z25" s="26">
        <f>[1]MercLab!V92</f>
        <v>5683.7571822520003</v>
      </c>
      <c r="AA25" s="32">
        <f t="shared" si="9"/>
        <v>5.6681604625931419</v>
      </c>
      <c r="AB25" s="32">
        <f>[1]MercLab!W92</f>
        <v>12.171549158054402</v>
      </c>
      <c r="AC25" s="32">
        <f t="shared" si="2"/>
        <v>6.4942339454904925</v>
      </c>
      <c r="AD25" s="32">
        <f>[1]MercLab!X92</f>
        <v>4.4151825444786033</v>
      </c>
      <c r="AE25" s="25"/>
    </row>
    <row r="26" spans="1:31">
      <c r="A26" s="248" t="s">
        <v>42</v>
      </c>
      <c r="B26" s="85">
        <f>[1]MercLab!N61</f>
        <v>303315.24227050261</v>
      </c>
      <c r="C26" s="83">
        <f t="shared" si="10"/>
        <v>7.6301595183060051</v>
      </c>
      <c r="D26" s="83">
        <f>[1]MercLab!O61</f>
        <v>5.6292586460159661</v>
      </c>
      <c r="E26" s="85">
        <f>[1]MercLab!P61</f>
        <v>303315.24227050261</v>
      </c>
      <c r="F26" s="83">
        <f t="shared" si="11"/>
        <v>9.9131857107854771</v>
      </c>
      <c r="G26" s="83">
        <f>[1]MercLab!Q61</f>
        <v>5.6292586460159661</v>
      </c>
      <c r="H26" s="85">
        <f>[1]MercLab!R61</f>
        <v>92198.785598128859</v>
      </c>
      <c r="I26" s="83">
        <f t="shared" si="12"/>
        <v>4.0953881933747907</v>
      </c>
      <c r="J26" s="83">
        <f>[1]MercLab!S61</f>
        <v>5.5079538171645126</v>
      </c>
      <c r="K26" s="85">
        <f>[1]MercLab!T61</f>
        <v>89522.667855582855</v>
      </c>
      <c r="L26" s="83">
        <f t="shared" si="13"/>
        <v>4.1618937322036542</v>
      </c>
      <c r="M26" s="83">
        <f>[1]MercLab!U61</f>
        <v>5.500686916652783</v>
      </c>
      <c r="N26" s="85">
        <f>[1]MercLab!V61</f>
        <v>2676.117742546</v>
      </c>
      <c r="O26" s="83">
        <f t="shared" si="14"/>
        <v>2.6687742447739771</v>
      </c>
      <c r="P26" s="83">
        <f>[1]MercLab!W61</f>
        <v>5.7443987907014735</v>
      </c>
      <c r="Q26" s="84">
        <f t="shared" si="15"/>
        <v>2.9025520511848377</v>
      </c>
      <c r="R26" s="83">
        <f>[1]MercLab!X61</f>
        <v>4.5073180976517024</v>
      </c>
      <c r="S26" s="97" t="s">
        <v>92</v>
      </c>
      <c r="T26" s="26">
        <f>[1]MercLab!R93</f>
        <v>34689.897695274973</v>
      </c>
      <c r="U26" s="32">
        <f t="shared" si="7"/>
        <v>1.5408944546173255</v>
      </c>
      <c r="V26" s="32">
        <f>[1]MercLab!S93</f>
        <v>10.630595412229814</v>
      </c>
      <c r="W26" s="26">
        <f>[1]MercLab!T93</f>
        <v>32023.064778808988</v>
      </c>
      <c r="X26" s="32">
        <f t="shared" si="8"/>
        <v>1.4887468814476941</v>
      </c>
      <c r="Y26" s="32">
        <f>[1]MercLab!U93</f>
        <v>10.472065767830678</v>
      </c>
      <c r="Z26" s="26">
        <f>[1]MercLab!V93</f>
        <v>2666.8329164659999</v>
      </c>
      <c r="AA26" s="32">
        <f t="shared" si="9"/>
        <v>2.6595148970571105</v>
      </c>
      <c r="AB26" s="32">
        <f>[1]MercLab!W93</f>
        <v>12.534203636280999</v>
      </c>
      <c r="AC26" s="32">
        <f t="shared" si="2"/>
        <v>7.6876355759020951</v>
      </c>
      <c r="AD26" s="32">
        <f>[1]MercLab!X93</f>
        <v>6.6686017113737801</v>
      </c>
      <c r="AE26" s="25"/>
    </row>
    <row r="27" spans="1:31">
      <c r="A27" s="248" t="s">
        <v>43</v>
      </c>
      <c r="B27" s="85">
        <f>[1]MercLab!N62</f>
        <v>421150.63471264212</v>
      </c>
      <c r="C27" s="83">
        <f t="shared" si="10"/>
        <v>10.594411609646263</v>
      </c>
      <c r="D27" s="83">
        <f>[1]MercLab!O62</f>
        <v>7.4220216249955424</v>
      </c>
      <c r="E27" s="85">
        <f>[1]MercLab!P62</f>
        <v>421150.63471264212</v>
      </c>
      <c r="F27" s="83">
        <f t="shared" si="11"/>
        <v>13.76437406465152</v>
      </c>
      <c r="G27" s="83">
        <f>[1]MercLab!Q62</f>
        <v>7.4220216249955424</v>
      </c>
      <c r="H27" s="85">
        <f>[1]MercLab!R62</f>
        <v>243877.07003952508</v>
      </c>
      <c r="I27" s="83">
        <f t="shared" si="12"/>
        <v>10.832802913783473</v>
      </c>
      <c r="J27" s="83">
        <f>[1]MercLab!S62</f>
        <v>6.7392838106940918</v>
      </c>
      <c r="K27" s="85">
        <f>[1]MercLab!T62</f>
        <v>229358.99963330085</v>
      </c>
      <c r="L27" s="83">
        <f t="shared" si="13"/>
        <v>10.662861215644677</v>
      </c>
      <c r="M27" s="83">
        <f>[1]MercLab!U62</f>
        <v>6.6811533389011482</v>
      </c>
      <c r="N27" s="85">
        <f>[1]MercLab!V62</f>
        <v>14518.070406224002</v>
      </c>
      <c r="O27" s="83">
        <f t="shared" si="14"/>
        <v>14.478231569543839</v>
      </c>
      <c r="P27" s="83">
        <f>[1]MercLab!W62</f>
        <v>7.6345646850343325</v>
      </c>
      <c r="Q27" s="84">
        <f t="shared" si="15"/>
        <v>5.9530280578945218</v>
      </c>
      <c r="R27" s="83">
        <f>[1]MercLab!X62</f>
        <v>1.5593493379440935</v>
      </c>
      <c r="S27" s="97" t="s">
        <v>63</v>
      </c>
      <c r="T27" s="26">
        <f>[1]MercLab!R94</f>
        <v>229871.61440285403</v>
      </c>
      <c r="U27" s="32">
        <f t="shared" si="7"/>
        <v>10.210693009784682</v>
      </c>
      <c r="V27" s="32">
        <f>[1]MercLab!S94</f>
        <v>8.0932442399208</v>
      </c>
      <c r="W27" s="26">
        <f>[1]MercLab!T94</f>
        <v>222672.04679390497</v>
      </c>
      <c r="X27" s="32">
        <f t="shared" si="8"/>
        <v>10.35198590577658</v>
      </c>
      <c r="Y27" s="32">
        <f>[1]MercLab!U94</f>
        <v>8.0464840511519835</v>
      </c>
      <c r="Z27" s="26">
        <f>[1]MercLab!V94</f>
        <v>7199.5676089489998</v>
      </c>
      <c r="AA27" s="32">
        <f t="shared" si="9"/>
        <v>7.1798113748135215</v>
      </c>
      <c r="AB27" s="32">
        <f>[1]MercLab!W94</f>
        <v>9.4759561432765071</v>
      </c>
      <c r="AC27" s="32">
        <f t="shared" si="2"/>
        <v>3.1319950606566116</v>
      </c>
      <c r="AD27" s="32">
        <f>[1]MercLab!X94</f>
        <v>2.2067935233176148</v>
      </c>
    </row>
    <row r="28" spans="1:31">
      <c r="A28" s="248" t="s">
        <v>44</v>
      </c>
      <c r="B28" s="85">
        <f>[1]MercLab!N63</f>
        <v>477158.96091639821</v>
      </c>
      <c r="C28" s="83">
        <f t="shared" si="10"/>
        <v>12.003349914523325</v>
      </c>
      <c r="D28" s="83">
        <f>[1]MercLab!O63</f>
        <v>8.6355226885468852</v>
      </c>
      <c r="E28" s="85">
        <f>[1]MercLab!P63</f>
        <v>477158.96091639821</v>
      </c>
      <c r="F28" s="83">
        <f t="shared" si="11"/>
        <v>15.594881937753819</v>
      </c>
      <c r="G28" s="83">
        <f>[1]MercLab!Q63</f>
        <v>8.6355226885468852</v>
      </c>
      <c r="H28" s="85">
        <f>[1]MercLab!R63</f>
        <v>402742.79141701752</v>
      </c>
      <c r="I28" s="83">
        <f t="shared" si="12"/>
        <v>17.889477201200073</v>
      </c>
      <c r="J28" s="83">
        <f>[1]MercLab!S63</f>
        <v>8.2419994341668783</v>
      </c>
      <c r="K28" s="85">
        <f>[1]MercLab!T63</f>
        <v>368345.39737208321</v>
      </c>
      <c r="L28" s="83">
        <f t="shared" si="13"/>
        <v>17.124315408941811</v>
      </c>
      <c r="M28" s="83">
        <f>[1]MercLab!U63</f>
        <v>8.1363796016511341</v>
      </c>
      <c r="N28" s="85">
        <f>[1]MercLab!V63</f>
        <v>34397.394044935987</v>
      </c>
      <c r="O28" s="83">
        <f t="shared" si="14"/>
        <v>34.303004630555414</v>
      </c>
      <c r="P28" s="83">
        <f>[1]MercLab!W63</f>
        <v>9.3386164768871094</v>
      </c>
      <c r="Q28" s="84">
        <f t="shared" si="15"/>
        <v>8.5407845349414124</v>
      </c>
      <c r="R28" s="83">
        <f>[1]MercLab!X63</f>
        <v>2.9233182529860029</v>
      </c>
      <c r="S28" s="97" t="s">
        <v>64</v>
      </c>
      <c r="T28" s="26">
        <f>[1]MercLab!R95</f>
        <v>911646.31809094804</v>
      </c>
      <c r="U28" s="32">
        <f t="shared" si="7"/>
        <v>40.494520002864753</v>
      </c>
      <c r="V28" s="32">
        <f>[1]MercLab!S95</f>
        <v>5.4425100396684662</v>
      </c>
      <c r="W28" s="26">
        <f>[1]MercLab!T95</f>
        <v>902926.81918385881</v>
      </c>
      <c r="X28" s="32">
        <f t="shared" si="8"/>
        <v>41.976915561342182</v>
      </c>
      <c r="Y28" s="32">
        <f>[1]MercLab!U95</f>
        <v>5.434554352356467</v>
      </c>
      <c r="Z28" s="26">
        <f>[1]MercLab!V95</f>
        <v>8719.4989070880001</v>
      </c>
      <c r="AA28" s="32">
        <f t="shared" si="9"/>
        <v>8.6955718504494399</v>
      </c>
      <c r="AB28" s="32">
        <f>[1]MercLab!W95</f>
        <v>6.2036669587174496</v>
      </c>
      <c r="AC28" s="32">
        <f t="shared" si="2"/>
        <v>0.95645632895740196</v>
      </c>
      <c r="AD28" s="32">
        <f>[1]MercLab!X95</f>
        <v>1.5453729418813313</v>
      </c>
    </row>
    <row r="29" spans="1:31">
      <c r="A29" s="248" t="s">
        <v>45</v>
      </c>
      <c r="B29" s="85">
        <f>[1]MercLab!N64</f>
        <v>273399.05998350371</v>
      </c>
      <c r="C29" s="83">
        <f t="shared" si="10"/>
        <v>6.877591855303594</v>
      </c>
      <c r="D29" s="83">
        <f>[1]MercLab!O64</f>
        <v>8.2964385723222609</v>
      </c>
      <c r="E29" s="85">
        <f>[1]MercLab!P64</f>
        <v>273399.05998350371</v>
      </c>
      <c r="F29" s="83">
        <f t="shared" si="11"/>
        <v>8.9354416694746597</v>
      </c>
      <c r="G29" s="83">
        <f>[1]MercLab!Q64</f>
        <v>8.2964385723222609</v>
      </c>
      <c r="H29" s="85">
        <f>[1]MercLab!R64</f>
        <v>251901.94095991735</v>
      </c>
      <c r="I29" s="83">
        <f t="shared" si="12"/>
        <v>11.189260554819889</v>
      </c>
      <c r="J29" s="83">
        <f>[1]MercLab!S64</f>
        <v>8.0672899577618864</v>
      </c>
      <c r="K29" s="85">
        <f>[1]MercLab!T64</f>
        <v>239324.55749065633</v>
      </c>
      <c r="L29" s="83">
        <f t="shared" si="13"/>
        <v>11.126158319919414</v>
      </c>
      <c r="M29" s="83">
        <f>[1]MercLab!U64</f>
        <v>7.9903033510761361</v>
      </c>
      <c r="N29" s="85">
        <f>[1]MercLab!V64</f>
        <v>12577.383469261003</v>
      </c>
      <c r="O29" s="83">
        <f t="shared" si="14"/>
        <v>12.542870044826799</v>
      </c>
      <c r="P29" s="83">
        <f>[1]MercLab!W64</f>
        <v>9.5480383451011424</v>
      </c>
      <c r="Q29" s="84">
        <f t="shared" si="15"/>
        <v>4.9929680658007785</v>
      </c>
      <c r="R29" s="83">
        <f>[1]MercLab!X64</f>
        <v>2.4514289563501173</v>
      </c>
      <c r="S29" s="97" t="s">
        <v>65</v>
      </c>
      <c r="T29" s="26">
        <f>[1]MercLab!R96</f>
        <v>109305.17447034009</v>
      </c>
      <c r="U29" s="32">
        <f t="shared" si="7"/>
        <v>4.8552387983913672</v>
      </c>
      <c r="V29" s="32">
        <f>[1]MercLab!S96</f>
        <v>6.9822413455590304</v>
      </c>
      <c r="W29" s="26">
        <f>[1]MercLab!T96</f>
        <v>104885.7526485681</v>
      </c>
      <c r="X29" s="32">
        <f t="shared" si="8"/>
        <v>4.8761209535190995</v>
      </c>
      <c r="Y29" s="32">
        <f>[1]MercLab!U96</f>
        <v>6.9829669086284243</v>
      </c>
      <c r="Z29" s="26">
        <f>[1]MercLab!V96</f>
        <v>4419.4218217719999</v>
      </c>
      <c r="AA29" s="32">
        <f t="shared" si="9"/>
        <v>4.4072945473304292</v>
      </c>
      <c r="AB29" s="32">
        <f>[1]MercLab!W96</f>
        <v>6.9656288725788356</v>
      </c>
      <c r="AC29" s="32">
        <f t="shared" si="2"/>
        <v>4.0431954325924506</v>
      </c>
      <c r="AD29" s="32">
        <f>[1]MercLab!X96</f>
        <v>2.5028637563809761</v>
      </c>
    </row>
    <row r="30" spans="1:31">
      <c r="A30" s="248" t="s">
        <v>47</v>
      </c>
      <c r="B30" s="85">
        <f>[1]MercLab!N65</f>
        <v>299526.65335042943</v>
      </c>
      <c r="C30" s="83">
        <f t="shared" si="10"/>
        <v>7.5348542590217891</v>
      </c>
      <c r="D30" s="83">
        <f>[1]MercLab!O65</f>
        <v>7.5944986310299214</v>
      </c>
      <c r="E30" s="85">
        <f>[1]MercLab!P65</f>
        <v>299526.65335042943</v>
      </c>
      <c r="F30" s="83">
        <f t="shared" si="11"/>
        <v>9.7893640878911832</v>
      </c>
      <c r="G30" s="83">
        <f>[1]MercLab!Q65</f>
        <v>7.5944986310299214</v>
      </c>
      <c r="H30" s="85">
        <f>[1]MercLab!R65</f>
        <v>285598.92962088343</v>
      </c>
      <c r="I30" s="83">
        <f t="shared" si="12"/>
        <v>12.686050871732753</v>
      </c>
      <c r="J30" s="83">
        <f>[1]MercLab!S65</f>
        <v>7.5154470240216265</v>
      </c>
      <c r="K30" s="85">
        <f>[1]MercLab!T65</f>
        <v>274199.91731987911</v>
      </c>
      <c r="L30" s="83">
        <f t="shared" si="13"/>
        <v>12.747507917272122</v>
      </c>
      <c r="M30" s="83">
        <f>[1]MercLab!U65</f>
        <v>7.4737890911598406</v>
      </c>
      <c r="N30" s="85">
        <f>[1]MercLab!V65</f>
        <v>11399.012301004999</v>
      </c>
      <c r="O30" s="83">
        <f t="shared" si="14"/>
        <v>11.367732428634342</v>
      </c>
      <c r="P30" s="83">
        <f>[1]MercLab!W65</f>
        <v>8.4631569797727355</v>
      </c>
      <c r="Q30" s="84">
        <f t="shared" si="15"/>
        <v>3.9912657642437765</v>
      </c>
      <c r="R30" s="83">
        <f>[1]MercLab!X65</f>
        <v>2.6748791063030768</v>
      </c>
      <c r="S30" s="97" t="s">
        <v>77</v>
      </c>
      <c r="T30" s="26">
        <f>[1]MercLab!R97</f>
        <v>436675.24910925783</v>
      </c>
      <c r="U30" s="32">
        <f t="shared" si="7"/>
        <v>19.396726843410228</v>
      </c>
      <c r="V30" s="32">
        <f>[1]MercLab!S97</f>
        <v>7.3558350237109797</v>
      </c>
      <c r="W30" s="26">
        <f>[1]MercLab!T97</f>
        <v>405836.86763449019</v>
      </c>
      <c r="X30" s="32">
        <f t="shared" si="8"/>
        <v>18.867287539172853</v>
      </c>
      <c r="Y30" s="32">
        <f>[1]MercLab!U97</f>
        <v>7.3617859094739195</v>
      </c>
      <c r="Z30" s="26">
        <f>[1]MercLab!V97</f>
        <v>30838.381474767986</v>
      </c>
      <c r="AA30" s="32">
        <f t="shared" si="9"/>
        <v>30.753758297673656</v>
      </c>
      <c r="AB30" s="32">
        <f>[1]MercLab!W97</f>
        <v>7.278669772276376</v>
      </c>
      <c r="AC30" s="32">
        <f t="shared" si="2"/>
        <v>7.0620859638078795</v>
      </c>
      <c r="AD30" s="32">
        <f>[1]MercLab!X97</f>
        <v>1.8356926955126494</v>
      </c>
    </row>
    <row r="31" spans="1:31">
      <c r="A31" s="248" t="s">
        <v>48</v>
      </c>
      <c r="B31" s="85">
        <f>[1]MercLab!N66</f>
        <v>383243.35552262497</v>
      </c>
      <c r="C31" s="83">
        <f t="shared" si="10"/>
        <v>9.6408209329639369</v>
      </c>
      <c r="D31" s="83">
        <f>[1]MercLab!O66</f>
        <v>7.291322204877857</v>
      </c>
      <c r="E31" s="85">
        <f>[1]MercLab!P66</f>
        <v>383243.35552262497</v>
      </c>
      <c r="F31" s="83">
        <f t="shared" si="11"/>
        <v>12.525458751367976</v>
      </c>
      <c r="G31" s="83">
        <f>[1]MercLab!Q66</f>
        <v>7.291322204877857</v>
      </c>
      <c r="H31" s="85">
        <f>[1]MercLab!R66</f>
        <v>367904.49934889172</v>
      </c>
      <c r="I31" s="83">
        <f t="shared" si="12"/>
        <v>16.341991200299418</v>
      </c>
      <c r="J31" s="83">
        <f>[1]MercLab!S66</f>
        <v>7.2577507405723489</v>
      </c>
      <c r="K31" s="85">
        <f>[1]MercLab!T66</f>
        <v>357098.01323820231</v>
      </c>
      <c r="L31" s="83">
        <f t="shared" si="13"/>
        <v>16.601426417228563</v>
      </c>
      <c r="M31" s="83">
        <f>[1]MercLab!U66</f>
        <v>7.142814549008917</v>
      </c>
      <c r="N31" s="85">
        <f>[1]MercLab!V66</f>
        <v>10806.486110690001</v>
      </c>
      <c r="O31" s="83">
        <f t="shared" si="14"/>
        <v>10.77683218126246</v>
      </c>
      <c r="P31" s="83">
        <f>[1]MercLab!W66</f>
        <v>10.652585510084618</v>
      </c>
      <c r="Q31" s="84">
        <f t="shared" si="15"/>
        <v>2.9373074071708967</v>
      </c>
      <c r="R31" s="83">
        <f>[1]MercLab!X66</f>
        <v>2.3605738931090934</v>
      </c>
      <c r="S31" s="97" t="s">
        <v>66</v>
      </c>
      <c r="T31" s="26">
        <f>[1]MercLab!R98</f>
        <v>49266.234150688892</v>
      </c>
      <c r="U31" s="32">
        <f t="shared" si="7"/>
        <v>2.1883623777021195</v>
      </c>
      <c r="V31" s="32">
        <f>[1]MercLab!S98</f>
        <v>6.269975617754949</v>
      </c>
      <c r="W31" s="26">
        <f>[1]MercLab!T98</f>
        <v>47624.588715760903</v>
      </c>
      <c r="X31" s="32">
        <f t="shared" si="8"/>
        <v>2.2140590983576387</v>
      </c>
      <c r="Y31" s="32">
        <f>[1]MercLab!U98</f>
        <v>6.2336078699946231</v>
      </c>
      <c r="Z31" s="26">
        <f>[1]MercLab!V98</f>
        <v>1641.6454349279998</v>
      </c>
      <c r="AA31" s="32">
        <f t="shared" si="9"/>
        <v>1.6371406183415755</v>
      </c>
      <c r="AB31" s="32">
        <f>[1]MercLab!W98</f>
        <v>7.25</v>
      </c>
      <c r="AC31" s="32">
        <f t="shared" si="2"/>
        <v>3.3321918413872611</v>
      </c>
      <c r="AD31" s="32">
        <f>[1]MercLab!X98</f>
        <v>0.82326367293333758</v>
      </c>
    </row>
    <row r="32" spans="1:31">
      <c r="A32" s="248" t="s">
        <v>49</v>
      </c>
      <c r="B32" s="85">
        <f>[1]MercLab!N67</f>
        <v>399339.49615413207</v>
      </c>
      <c r="C32" s="83">
        <f t="shared" si="10"/>
        <v>10.045733392120724</v>
      </c>
      <c r="D32" s="83">
        <f>[1]MercLab!O67</f>
        <v>7.2255971327314343</v>
      </c>
      <c r="E32" s="85">
        <f>[1]MercLab!P67</f>
        <v>399339.49615413207</v>
      </c>
      <c r="F32" s="83">
        <f t="shared" si="11"/>
        <v>13.051525394483612</v>
      </c>
      <c r="G32" s="83">
        <f>[1]MercLab!Q67</f>
        <v>7.2255971327314343</v>
      </c>
      <c r="H32" s="85">
        <f>[1]MercLab!R67</f>
        <v>374941.45257881033</v>
      </c>
      <c r="I32" s="83">
        <f t="shared" si="12"/>
        <v>16.654566414692745</v>
      </c>
      <c r="J32" s="83">
        <f>[1]MercLab!S67</f>
        <v>7.2304366016764972</v>
      </c>
      <c r="K32" s="85">
        <f>[1]MercLab!T67</f>
        <v>364512.81159644894</v>
      </c>
      <c r="L32" s="83">
        <f t="shared" si="13"/>
        <v>16.946139142529855</v>
      </c>
      <c r="M32" s="83">
        <f>[1]MercLab!U67</f>
        <v>7.1822471808738744</v>
      </c>
      <c r="N32" s="85">
        <f>[1]MercLab!V67</f>
        <v>10428.640982362</v>
      </c>
      <c r="O32" s="83">
        <f t="shared" si="14"/>
        <v>10.400023892537567</v>
      </c>
      <c r="P32" s="83">
        <f>[1]MercLab!W67</f>
        <v>8.8180068641391802</v>
      </c>
      <c r="Q32" s="84">
        <f t="shared" si="15"/>
        <v>2.781405179564659</v>
      </c>
      <c r="R32" s="83">
        <f>[1]MercLab!X67</f>
        <v>3.4664728859480394</v>
      </c>
      <c r="S32" s="97" t="s">
        <v>67</v>
      </c>
      <c r="T32" s="26">
        <f>[1]MercLab!R99</f>
        <v>62802.971832722833</v>
      </c>
      <c r="U32" s="32">
        <f t="shared" si="7"/>
        <v>2.7896522463285294</v>
      </c>
      <c r="V32" s="32">
        <f>[1]MercLab!S99</f>
        <v>7.4418314764440465</v>
      </c>
      <c r="W32" s="26">
        <f>[1]MercLab!T99</f>
        <v>57179.089442976845</v>
      </c>
      <c r="X32" s="32">
        <f t="shared" si="8"/>
        <v>2.6582462259696475</v>
      </c>
      <c r="Y32" s="32">
        <f>[1]MercLab!U99</f>
        <v>7.2720596136197635</v>
      </c>
      <c r="Z32" s="26">
        <f>[1]MercLab!V99</f>
        <v>5623.8823897459997</v>
      </c>
      <c r="AA32" s="32">
        <f t="shared" si="9"/>
        <v>5.6084499716791001</v>
      </c>
      <c r="AB32" s="32">
        <f>[1]MercLab!W99</f>
        <v>9.1548621764939515</v>
      </c>
      <c r="AC32" s="32">
        <f t="shared" si="2"/>
        <v>8.9548029744919404</v>
      </c>
      <c r="AD32" s="32">
        <f>[1]MercLab!X99</f>
        <v>2.0506370832217082</v>
      </c>
    </row>
    <row r="33" spans="1:30">
      <c r="A33" s="248" t="s">
        <v>94</v>
      </c>
      <c r="B33" s="85">
        <f>[1]MercLab!N68</f>
        <v>324168.51677883725</v>
      </c>
      <c r="C33" s="83">
        <f t="shared" si="10"/>
        <v>8.1547418300505523</v>
      </c>
      <c r="D33" s="83">
        <f>[1]MercLab!O68</f>
        <v>5.9193400281272286</v>
      </c>
      <c r="E33" s="85">
        <f>[1]MercLab!P68</f>
        <v>324168.51677883725</v>
      </c>
      <c r="F33" s="83">
        <f t="shared" si="11"/>
        <v>10.594728719740996</v>
      </c>
      <c r="G33" s="83">
        <f>[1]MercLab!Q68</f>
        <v>5.9193400281272286</v>
      </c>
      <c r="H33" s="85">
        <f>[1]MercLab!R68</f>
        <v>213631.32721678243</v>
      </c>
      <c r="I33" s="83">
        <f t="shared" si="12"/>
        <v>9.4893138726585704</v>
      </c>
      <c r="J33" s="83">
        <f>[1]MercLab!S68</f>
        <v>5.5658190836493926</v>
      </c>
      <c r="K33" s="85">
        <f>[1]MercLab!T68</f>
        <v>210159.2685807214</v>
      </c>
      <c r="L33" s="83">
        <f t="shared" si="13"/>
        <v>9.7702689567027079</v>
      </c>
      <c r="M33" s="83">
        <f>[1]MercLab!U68</f>
        <v>5.5588487633429153</v>
      </c>
      <c r="N33" s="85">
        <f>[1]MercLab!V68</f>
        <v>3472.0586360609996</v>
      </c>
      <c r="O33" s="83">
        <f t="shared" si="14"/>
        <v>3.4625310078655414</v>
      </c>
      <c r="P33" s="83">
        <f>[1]MercLab!W68</f>
        <v>5.9131287755714323</v>
      </c>
      <c r="Q33" s="84">
        <f t="shared" si="15"/>
        <v>1.6252572510293526</v>
      </c>
      <c r="R33" s="83">
        <f>[1]MercLab!X68</f>
        <v>3.0014199346125121</v>
      </c>
      <c r="S33" s="97" t="s">
        <v>76</v>
      </c>
      <c r="T33" s="26">
        <f>[1]MercLab!R100</f>
        <v>153276.53916658534</v>
      </c>
      <c r="U33" s="32">
        <f t="shared" si="7"/>
        <v>6.808407776218278</v>
      </c>
      <c r="V33" s="32">
        <f>[1]MercLab!S100</f>
        <v>6.8827202305740425</v>
      </c>
      <c r="W33" s="26">
        <f>[1]MercLab!T100</f>
        <v>146777.36189653221</v>
      </c>
      <c r="X33" s="32">
        <f t="shared" si="8"/>
        <v>6.8236548031836746</v>
      </c>
      <c r="Y33" s="32">
        <f>[1]MercLab!U100</f>
        <v>6.8398541330580498</v>
      </c>
      <c r="Z33" s="26">
        <f>[1]MercLab!V100</f>
        <v>6499.1772700529991</v>
      </c>
      <c r="AA33" s="32">
        <f t="shared" si="9"/>
        <v>6.4813429673824423</v>
      </c>
      <c r="AB33" s="32">
        <f>[1]MercLab!W100</f>
        <v>7.8654626004943999</v>
      </c>
      <c r="AC33" s="32">
        <f t="shared" si="2"/>
        <v>4.2401644148485813</v>
      </c>
      <c r="AD33" s="32">
        <f>[1]MercLab!X100</f>
        <v>2.3704500782509168</v>
      </c>
    </row>
    <row r="34" spans="1:30">
      <c r="A34" s="248"/>
      <c r="B34" s="95"/>
      <c r="C34" s="88"/>
      <c r="D34" s="88"/>
      <c r="E34" s="95"/>
      <c r="F34" s="88"/>
      <c r="G34" s="88"/>
      <c r="H34" s="95"/>
      <c r="I34" s="88"/>
      <c r="J34" s="88"/>
      <c r="K34" s="95"/>
      <c r="L34" s="88"/>
      <c r="M34" s="88"/>
      <c r="N34" s="95"/>
      <c r="O34" s="88"/>
      <c r="P34" s="88"/>
      <c r="Q34" s="88"/>
      <c r="R34" s="88"/>
      <c r="S34" s="97" t="s">
        <v>60</v>
      </c>
      <c r="T34" s="26">
        <f>[1]MercLab!R101</f>
        <v>33277.969526733999</v>
      </c>
      <c r="U34" s="32">
        <f t="shared" si="7"/>
        <v>1.4781778590155139</v>
      </c>
      <c r="V34" s="32">
        <f>[1]MercLab!S101</f>
        <v>8.2165966273496167</v>
      </c>
      <c r="W34" s="26">
        <f>[1]MercLab!T101</f>
        <v>29691.806074789005</v>
      </c>
      <c r="X34" s="32">
        <f t="shared" si="8"/>
        <v>1.380367057423036</v>
      </c>
      <c r="Y34" s="32">
        <f>[1]MercLab!U101</f>
        <v>7.9808105676304182</v>
      </c>
      <c r="Z34" s="26">
        <f>[1]MercLab!V101</f>
        <v>3586.1634519449999</v>
      </c>
      <c r="AA34" s="32">
        <f t="shared" si="9"/>
        <v>3.5763227102987023</v>
      </c>
      <c r="AB34" s="32">
        <f>[1]MercLab!W101</f>
        <v>10.105406890332894</v>
      </c>
      <c r="AC34" s="32">
        <f t="shared" si="2"/>
        <v>10.776389013350229</v>
      </c>
      <c r="AD34" s="32">
        <f>[1]MercLab!X101</f>
        <v>1.3379086434356044</v>
      </c>
    </row>
    <row r="35" spans="1:30">
      <c r="A35" s="251" t="s">
        <v>12</v>
      </c>
      <c r="B35" s="93"/>
      <c r="C35" s="81"/>
      <c r="D35" s="81"/>
      <c r="E35" s="93"/>
      <c r="F35" s="81"/>
      <c r="G35" s="81"/>
      <c r="H35" s="93"/>
      <c r="I35" s="81"/>
      <c r="J35" s="81"/>
      <c r="K35" s="93"/>
      <c r="L35" s="81"/>
      <c r="M35" s="81"/>
      <c r="N35" s="93"/>
      <c r="O35" s="81"/>
      <c r="P35" s="81"/>
      <c r="Q35" s="81"/>
      <c r="R35" s="81"/>
      <c r="S35" s="97" t="s">
        <v>95</v>
      </c>
      <c r="T35" s="26">
        <f>[1]MercLab!R102</f>
        <v>15604.520001381001</v>
      </c>
      <c r="U35" s="32">
        <f t="shared" si="7"/>
        <v>0.69313892327702731</v>
      </c>
      <c r="V35" s="32">
        <f>[1]MercLab!S102</f>
        <v>9.9342697493829188</v>
      </c>
      <c r="W35" s="26">
        <f>[1]MercLab!T102</f>
        <v>0</v>
      </c>
      <c r="X35" s="32">
        <f t="shared" si="8"/>
        <v>0</v>
      </c>
      <c r="Y35" s="32">
        <f>[1]MercLab!U102</f>
        <v>0</v>
      </c>
      <c r="Z35" s="26">
        <f>[1]MercLab!V102</f>
        <v>15604.520001381001</v>
      </c>
      <c r="AA35" s="32">
        <f t="shared" si="9"/>
        <v>15.561699853357691</v>
      </c>
      <c r="AB35" s="32">
        <f>[1]MercLab!W102</f>
        <v>9.9342697493829188</v>
      </c>
      <c r="AC35" s="32">
        <f t="shared" si="2"/>
        <v>100</v>
      </c>
      <c r="AD35" s="32">
        <f>[1]MercLab!X102</f>
        <v>4.1408832618627391</v>
      </c>
    </row>
    <row r="36" spans="1:30">
      <c r="A36" s="248" t="s">
        <v>38</v>
      </c>
      <c r="B36" s="101">
        <f>[1]MercLab!N73</f>
        <v>958004.51980861649</v>
      </c>
      <c r="C36" s="102">
        <f>IF(ISNUMBER(B36/B$8*100),B36/B$8*100,0)</f>
        <v>24.099439417155725</v>
      </c>
      <c r="D36" s="102">
        <f>[1]MercLab!O73</f>
        <v>5.4473285340356759</v>
      </c>
      <c r="E36" s="101">
        <f>[1]MercLab!P73</f>
        <v>951061.69972242368</v>
      </c>
      <c r="F36" s="102">
        <f>IF(ISNUMBER(E36/E$8*100),E36/E$8*100,0)</f>
        <v>31.083341480595806</v>
      </c>
      <c r="G36" s="102">
        <f>[1]MercLab!Q73</f>
        <v>5.4790657658809403</v>
      </c>
      <c r="H36" s="85">
        <f>[1]MercLab!R73</f>
        <v>933101.36625220254</v>
      </c>
      <c r="I36" s="83">
        <f>IF(ISNUMBER(H36/H$8*100),H36/H$8*100,0)</f>
        <v>41.447534192345273</v>
      </c>
      <c r="J36" s="83">
        <f>[1]MercLab!S73</f>
        <v>5.4753541087546687</v>
      </c>
      <c r="K36" s="85">
        <f>[1]MercLab!T73</f>
        <v>922362.84748435719</v>
      </c>
      <c r="L36" s="83">
        <f>IF(ISNUMBER(K36/K$8*100),K36/K$8*100,0)</f>
        <v>42.880493239492587</v>
      </c>
      <c r="M36" s="83">
        <f>[1]MercLab!U73</f>
        <v>5.4560548698249862</v>
      </c>
      <c r="N36" s="85">
        <f>[1]MercLab!V73</f>
        <v>10738.518767843998</v>
      </c>
      <c r="O36" s="83">
        <f>IF(ISNUMBER(N36/N$8*100),N36/N$8*100,0)</f>
        <v>10.709051346664141</v>
      </c>
      <c r="P36" s="83">
        <f>[1]MercLab!W73</f>
        <v>7.0409467995934154</v>
      </c>
      <c r="Q36" s="84">
        <f t="shared" ref="Q36:Q40" si="16">IF(ISNUMBER(N36/H36*100),N36/H36*100,0)</f>
        <v>1.1508416080211317</v>
      </c>
      <c r="R36" s="83">
        <f>[1]MercLab!X73</f>
        <v>1.492174482593376</v>
      </c>
      <c r="S36" s="257"/>
      <c r="T36" s="258"/>
      <c r="U36" s="258"/>
      <c r="V36" s="258"/>
      <c r="W36" s="258"/>
      <c r="X36" s="258"/>
      <c r="Y36" s="258"/>
      <c r="Z36" s="258"/>
      <c r="AA36" s="258"/>
      <c r="AB36" s="258"/>
      <c r="AC36" s="258"/>
      <c r="AD36" s="258"/>
    </row>
    <row r="37" spans="1:30">
      <c r="A37" s="248" t="s">
        <v>39</v>
      </c>
      <c r="B37" s="101">
        <f>[1]MercLab!N74</f>
        <v>277592.1512583943</v>
      </c>
      <c r="C37" s="102">
        <f>IF(ISNUMBER(B37/B$8*100),B37/B$8*100,0)</f>
        <v>6.9830727241934589</v>
      </c>
      <c r="D37" s="102">
        <f>[1]MercLab!O74</f>
        <v>7.9215501279550162</v>
      </c>
      <c r="E37" s="101">
        <f>[1]MercLab!P74</f>
        <v>277252.80535047431</v>
      </c>
      <c r="F37" s="102">
        <f>IF(ISNUMBER(E37/E$8*100),E37/E$8*100,0)</f>
        <v>9.0613927862694723</v>
      </c>
      <c r="G37" s="102">
        <f>[1]MercLab!Q74</f>
        <v>7.9304177484029266</v>
      </c>
      <c r="H37" s="85">
        <f>[1]MercLab!R74</f>
        <v>267936.61370840872</v>
      </c>
      <c r="I37" s="83">
        <f>IF(ISNUMBER(H37/H$8*100),H37/H$8*100,0)</f>
        <v>11.901506481192836</v>
      </c>
      <c r="J37" s="83">
        <f>[1]MercLab!S74</f>
        <v>7.9703061511426361</v>
      </c>
      <c r="K37" s="85">
        <f>[1]MercLab!T74</f>
        <v>253483.10746430408</v>
      </c>
      <c r="L37" s="83">
        <f>IF(ISNUMBER(K37/K$8*100),K37/K$8*100,0)</f>
        <v>11.78438692060719</v>
      </c>
      <c r="M37" s="83">
        <f>[1]MercLab!U74</f>
        <v>7.998174516629776</v>
      </c>
      <c r="N37" s="85">
        <f>[1]MercLab!V74</f>
        <v>14453.506244105003</v>
      </c>
      <c r="O37" s="83">
        <f>IF(ISNUMBER(N37/N$8*100),N37/N$8*100,0)</f>
        <v>14.413844577051249</v>
      </c>
      <c r="P37" s="83">
        <f>[1]MercLab!W74</f>
        <v>7.495542843053399</v>
      </c>
      <c r="Q37" s="84">
        <f t="shared" si="16"/>
        <v>5.3943752009326094</v>
      </c>
      <c r="R37" s="83">
        <f>[1]MercLab!X74</f>
        <v>2.9292011137647687</v>
      </c>
      <c r="S37" s="2" t="str">
        <f>A42</f>
        <v>Fuente: Instituto Nacional de Estadística (INE). Encuesta Permanente de Hogares de Propósitos Múltiples, Junio 2014.</v>
      </c>
    </row>
    <row r="38" spans="1:30">
      <c r="A38" s="248" t="s">
        <v>50</v>
      </c>
      <c r="B38" s="101">
        <f>[1]MercLab!N75</f>
        <v>1073112.4973277126</v>
      </c>
      <c r="C38" s="102">
        <f>IF(ISNUMBER(B38/B$8*100),B38/B$8*100,0)</f>
        <v>26.995081006828975</v>
      </c>
      <c r="D38" s="102">
        <f>[1]MercLab!O75</f>
        <v>8.4801348285039992</v>
      </c>
      <c r="E38" s="101">
        <f>[1]MercLab!P75</f>
        <v>1071304.1780268906</v>
      </c>
      <c r="F38" s="102">
        <f>IF(ISNUMBER(E38/E$8*100),E38/E$8*100,0)</f>
        <v>35.013200095133342</v>
      </c>
      <c r="G38" s="102">
        <f>[1]MercLab!Q75</f>
        <v>8.4927433330536601</v>
      </c>
      <c r="H38" s="85">
        <f>[1]MercLab!R75</f>
        <v>1029925.8808341649</v>
      </c>
      <c r="I38" s="83">
        <f>IF(ISNUMBER(H38/H$8*100),H38/H$8*100,0)</f>
        <v>45.748393160017635</v>
      </c>
      <c r="J38" s="83">
        <f>[1]MercLab!S75</f>
        <v>8.4760366202057043</v>
      </c>
      <c r="K38" s="85">
        <f>[1]MercLab!T75</f>
        <v>970630.44321183662</v>
      </c>
      <c r="L38" s="83">
        <f>IF(ISNUMBER(K38/K$8*100),K38/K$8*100,0)</f>
        <v>45.124445625393342</v>
      </c>
      <c r="M38" s="83">
        <f>[1]MercLab!U75</f>
        <v>8.4254957753274837</v>
      </c>
      <c r="N38" s="85">
        <f>[1]MercLab!V75</f>
        <v>59295.437622324942</v>
      </c>
      <c r="O38" s="83">
        <f>IF(ISNUMBER(N38/N$8*100),N38/N$8*100,0)</f>
        <v>59.132725830108953</v>
      </c>
      <c r="P38" s="83">
        <f>[1]MercLab!W75</f>
        <v>9.2814516785934398</v>
      </c>
      <c r="Q38" s="84">
        <f t="shared" si="16"/>
        <v>5.7572528980726219</v>
      </c>
      <c r="R38" s="83">
        <f>[1]MercLab!X75</f>
        <v>2.4509674130371284</v>
      </c>
      <c r="S38" s="15" t="str">
        <f>A43</f>
        <v>(Promedio de salarios mínimos por rama)</v>
      </c>
    </row>
    <row r="39" spans="1:30">
      <c r="A39" s="248" t="s">
        <v>46</v>
      </c>
      <c r="B39" s="101">
        <f>[1]MercLab!N76</f>
        <v>5248.0743772119986</v>
      </c>
      <c r="C39" s="102">
        <f>IF(ISNUMBER(B39/B$8*100),B39/B$8*100,0)</f>
        <v>0.13201988915001595</v>
      </c>
      <c r="D39" s="102">
        <f>[1]MercLab!O76</f>
        <v>9.7448353309010454</v>
      </c>
      <c r="E39" s="101">
        <f>[1]MercLab!P76</f>
        <v>5248.0743772119986</v>
      </c>
      <c r="F39" s="102">
        <f>IF(ISNUMBER(E39/E$8*100),E39/E$8*100,0)</f>
        <v>0.17152166681725911</v>
      </c>
      <c r="G39" s="102">
        <f>[1]MercLab!Q76</f>
        <v>9.7448353309010454</v>
      </c>
      <c r="H39" s="85">
        <f>[1]MercLab!R76</f>
        <v>4714.8003019819998</v>
      </c>
      <c r="I39" s="83">
        <f>IF(ISNUMBER(H39/H$8*100),H39/H$8*100,0)</f>
        <v>0.2094272431636979</v>
      </c>
      <c r="J39" s="83">
        <f>[1]MercLab!S76</f>
        <v>10.086136586582739</v>
      </c>
      <c r="K39" s="85">
        <f>[1]MercLab!T76</f>
        <v>4531.6192445520001</v>
      </c>
      <c r="L39" s="83">
        <f>IF(ISNUMBER(K39/K$8*100),K39/K$8*100,0)</f>
        <v>0.21067421450240284</v>
      </c>
      <c r="M39" s="83">
        <f>[1]MercLab!U76</f>
        <v>10.008772733856622</v>
      </c>
      <c r="N39" s="85">
        <f>[1]MercLab!V76</f>
        <v>183.18105742999998</v>
      </c>
      <c r="O39" s="83">
        <f>IF(ISNUMBER(N39/N$8*100),N39/N$8*100,0)</f>
        <v>0.18267839281785397</v>
      </c>
      <c r="P39" s="83">
        <f>[1]MercLab!W76</f>
        <v>12</v>
      </c>
      <c r="Q39" s="84">
        <f t="shared" si="16"/>
        <v>3.8852347013084447</v>
      </c>
      <c r="R39" s="83">
        <f>[1]MercLab!X76</f>
        <v>1.3505676636368447</v>
      </c>
      <c r="S39" s="2" t="s">
        <v>78</v>
      </c>
    </row>
    <row r="40" spans="1:30">
      <c r="A40" s="248" t="s">
        <v>95</v>
      </c>
      <c r="B40" s="101">
        <f>[1]MercLab!N77</f>
        <v>36911.497904372976</v>
      </c>
      <c r="C40" s="102">
        <f>IF(ISNUMBER(B40/B$8*100),B40/B$8*100,0)</f>
        <v>0.92854092976577451</v>
      </c>
      <c r="D40" s="102">
        <f>[1]MercLab!O77</f>
        <v>8.7330059559190527</v>
      </c>
      <c r="E40" s="101">
        <f>[1]MercLab!P77</f>
        <v>36911.497904372976</v>
      </c>
      <c r="F40" s="102">
        <f>IF(ISNUMBER(E40/E$8*100),E40/E$8*100,0)</f>
        <v>1.2063704113589913</v>
      </c>
      <c r="G40" s="102">
        <f>[1]MercLab!Q77</f>
        <v>8.7330059559190527</v>
      </c>
      <c r="H40" s="85">
        <f>[1]MercLab!R77</f>
        <v>15604.520001381001</v>
      </c>
      <c r="I40" s="83">
        <f>IF(ISNUMBER(H40/H$8*100),H40/H$8*100,0)</f>
        <v>0.69313892327702731</v>
      </c>
      <c r="J40" s="83">
        <f>[1]MercLab!S77</f>
        <v>9.9342697493829188</v>
      </c>
      <c r="K40" s="85">
        <f>[1]MercLab!T77</f>
        <v>0</v>
      </c>
      <c r="L40" s="83">
        <f>IF(ISNUMBER(K40/K$8*100),K40/K$8*100,0)</f>
        <v>0</v>
      </c>
      <c r="M40" s="83">
        <f>[1]MercLab!U77</f>
        <v>0</v>
      </c>
      <c r="N40" s="85">
        <f>[1]MercLab!V77</f>
        <v>15604.520001381001</v>
      </c>
      <c r="O40" s="83">
        <f>IF(ISNUMBER(N40/N$8*100),N40/N$8*100,0)</f>
        <v>15.561699853357691</v>
      </c>
      <c r="P40" s="83">
        <f>[1]MercLab!W77</f>
        <v>9.9342697493829188</v>
      </c>
      <c r="Q40" s="84">
        <f t="shared" si="16"/>
        <v>100</v>
      </c>
      <c r="R40" s="83">
        <f>[1]MercLab!X77</f>
        <v>4.1408832618627391</v>
      </c>
      <c r="S40" s="2" t="s">
        <v>79</v>
      </c>
    </row>
    <row r="41" spans="1:30">
      <c r="A41" s="252"/>
      <c r="B41" s="253"/>
      <c r="C41" s="254"/>
      <c r="D41" s="255"/>
      <c r="E41" s="253"/>
      <c r="F41" s="254"/>
      <c r="G41" s="255"/>
      <c r="H41" s="253"/>
      <c r="I41" s="254"/>
      <c r="J41" s="255"/>
      <c r="K41" s="253"/>
      <c r="L41" s="254"/>
      <c r="M41" s="255"/>
      <c r="N41" s="253"/>
      <c r="O41" s="254"/>
      <c r="P41" s="255"/>
      <c r="Q41" s="256"/>
      <c r="R41" s="256"/>
      <c r="S41" s="2" t="s">
        <v>80</v>
      </c>
      <c r="T41" s="78"/>
    </row>
    <row r="42" spans="1:30">
      <c r="A42" s="2" t="str">
        <f>[3]Resumen!A49</f>
        <v>Fuente: Instituto Nacional de Estadística (INE). Encuesta Permanente de Hogares de Propósitos Múltiples, Junio 2014.</v>
      </c>
      <c r="F42" s="22"/>
      <c r="I42" s="22"/>
      <c r="L42" s="22"/>
      <c r="S42" s="2" t="s">
        <v>88</v>
      </c>
      <c r="T42" s="78"/>
    </row>
    <row r="43" spans="1:30">
      <c r="A43" s="310" t="s">
        <v>116</v>
      </c>
      <c r="B43" s="5"/>
      <c r="F43" s="22"/>
      <c r="I43" s="22"/>
      <c r="L43" s="22"/>
    </row>
    <row r="44" spans="1:30">
      <c r="A44" s="2" t="s">
        <v>78</v>
      </c>
      <c r="B44" s="5"/>
      <c r="F44" s="22"/>
      <c r="I44" s="22"/>
      <c r="L44" s="22"/>
      <c r="T44" s="78"/>
    </row>
    <row r="45" spans="1:30">
      <c r="A45" s="2" t="s">
        <v>79</v>
      </c>
      <c r="B45" s="5"/>
      <c r="F45" s="22"/>
      <c r="I45" s="22"/>
      <c r="L45" s="22"/>
    </row>
    <row r="46" spans="1:30">
      <c r="A46" s="2" t="s">
        <v>80</v>
      </c>
      <c r="F46" s="22"/>
      <c r="I46" s="22"/>
      <c r="L46" s="22"/>
    </row>
    <row r="47" spans="1:30">
      <c r="A47" s="2" t="s">
        <v>88</v>
      </c>
      <c r="F47" s="22"/>
      <c r="I47" s="22"/>
      <c r="L47" s="22"/>
    </row>
    <row r="48" spans="1:30">
      <c r="A48" s="2" t="s">
        <v>89</v>
      </c>
      <c r="F48" s="22"/>
      <c r="I48" s="22"/>
      <c r="L48" s="22"/>
    </row>
    <row r="49" spans="2:22">
      <c r="E49" s="9"/>
      <c r="F49" s="22"/>
      <c r="G49" s="3"/>
      <c r="I49" s="22"/>
      <c r="L49" s="22"/>
    </row>
    <row r="50" spans="2:22">
      <c r="F50" s="22"/>
      <c r="I50" s="22"/>
      <c r="L50" s="22"/>
    </row>
    <row r="51" spans="2:22">
      <c r="B51" s="9"/>
      <c r="F51" s="22"/>
      <c r="I51" s="22"/>
      <c r="L51" s="22"/>
    </row>
    <row r="53" spans="2:22">
      <c r="B53" s="9"/>
      <c r="V53" s="47"/>
    </row>
    <row r="54" spans="2:22">
      <c r="B54" s="9"/>
    </row>
  </sheetData>
  <mergeCells count="23">
    <mergeCell ref="A3:L3"/>
    <mergeCell ref="M3:R3"/>
    <mergeCell ref="T3:AD3"/>
    <mergeCell ref="A1:R1"/>
    <mergeCell ref="A2:R2"/>
    <mergeCell ref="S1:AD1"/>
    <mergeCell ref="S2:AD2"/>
    <mergeCell ref="AD4:AD6"/>
    <mergeCell ref="A4:A6"/>
    <mergeCell ref="B4:D5"/>
    <mergeCell ref="W5:Y5"/>
    <mergeCell ref="Z5:AB5"/>
    <mergeCell ref="Q4:Q6"/>
    <mergeCell ref="R4:R6"/>
    <mergeCell ref="E4:G5"/>
    <mergeCell ref="H4:P4"/>
    <mergeCell ref="H5:J5"/>
    <mergeCell ref="K5:M5"/>
    <mergeCell ref="S4:S6"/>
    <mergeCell ref="T4:AB4"/>
    <mergeCell ref="N5:P5"/>
    <mergeCell ref="T5:V5"/>
    <mergeCell ref="AC4:AC6"/>
  </mergeCells>
  <phoneticPr fontId="0" type="noConversion"/>
  <printOptions horizontalCentered="1"/>
  <pageMargins left="1.4648818897637796" right="0.27559055118110237" top="0.31496062992125984" bottom="0.39370078740157483" header="0" footer="0.19685039370078741"/>
  <pageSetup paperSize="9" scale="90" firstPageNumber="14" orientation="landscape" useFirstPageNumber="1" r:id="rId1"/>
  <headerFooter alignWithMargins="0">
    <oddFooter>&amp;L&amp;Z&amp;F+&amp;F+&amp;A&amp;C&amp;P&amp;R&amp;D+&amp;T</oddFooter>
  </headerFooter>
  <colBreaks count="1" manualBreakCount="1">
    <brk id="18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5"/>
  <dimension ref="A1:O101"/>
  <sheetViews>
    <sheetView workbookViewId="0">
      <selection activeCell="R30" sqref="R30"/>
    </sheetView>
  </sheetViews>
  <sheetFormatPr baseColWidth="10" defaultRowHeight="11.25"/>
  <cols>
    <col min="1" max="1" width="48.33203125" style="62" customWidth="1"/>
    <col min="2" max="2" width="14.6640625" style="62" bestFit="1" customWidth="1"/>
    <col min="3" max="3" width="9.1640625" style="68" bestFit="1" customWidth="1"/>
    <col min="4" max="4" width="14.6640625" style="62" bestFit="1" customWidth="1"/>
    <col min="5" max="5" width="8.83203125" style="68" bestFit="1" customWidth="1"/>
    <col min="6" max="6" width="12.6640625" style="62" bestFit="1" customWidth="1"/>
    <col min="7" max="7" width="8.83203125" style="68" bestFit="1" customWidth="1"/>
    <col min="8" max="8" width="14.5" style="62" bestFit="1" customWidth="1"/>
    <col min="9" max="9" width="8.83203125" style="68" bestFit="1" customWidth="1"/>
    <col min="10" max="10" width="11.6640625" style="62" bestFit="1" customWidth="1"/>
    <col min="11" max="11" width="8.83203125" style="68" bestFit="1" customWidth="1"/>
    <col min="12" max="12" width="14.6640625" style="62" bestFit="1" customWidth="1"/>
    <col min="13" max="13" width="8.83203125" style="68" bestFit="1" customWidth="1"/>
    <col min="14" max="14" width="12.6640625" style="62" bestFit="1" customWidth="1"/>
    <col min="15" max="15" width="8.83203125" style="68" bestFit="1" customWidth="1"/>
    <col min="16" max="16384" width="12" style="62"/>
  </cols>
  <sheetData>
    <row r="1" spans="1:15">
      <c r="A1" s="330" t="s">
        <v>119</v>
      </c>
      <c r="B1" s="330"/>
      <c r="C1" s="330"/>
      <c r="D1" s="330"/>
      <c r="E1" s="330"/>
      <c r="F1" s="330"/>
      <c r="G1" s="330"/>
      <c r="H1" s="330"/>
      <c r="I1" s="330"/>
      <c r="J1" s="330"/>
      <c r="K1" s="330"/>
      <c r="L1" s="330"/>
      <c r="M1" s="330"/>
      <c r="N1" s="330"/>
      <c r="O1" s="330"/>
    </row>
    <row r="2" spans="1:15">
      <c r="A2" s="330" t="s">
        <v>83</v>
      </c>
      <c r="B2" s="330"/>
      <c r="C2" s="330"/>
      <c r="D2" s="330"/>
      <c r="E2" s="330"/>
      <c r="F2" s="330"/>
      <c r="G2" s="330"/>
      <c r="H2" s="330"/>
      <c r="I2" s="330"/>
      <c r="J2" s="330"/>
      <c r="K2" s="330"/>
      <c r="L2" s="330"/>
      <c r="M2" s="330"/>
      <c r="N2" s="330"/>
      <c r="O2" s="330"/>
    </row>
    <row r="3" spans="1:15">
      <c r="A3" s="330" t="s">
        <v>33</v>
      </c>
      <c r="B3" s="330"/>
      <c r="C3" s="330"/>
      <c r="D3" s="330"/>
      <c r="E3" s="330"/>
      <c r="F3" s="330"/>
      <c r="G3" s="330"/>
      <c r="H3" s="330"/>
      <c r="I3" s="330"/>
      <c r="J3" s="330"/>
      <c r="K3" s="330"/>
      <c r="L3" s="330"/>
      <c r="M3" s="330"/>
      <c r="N3" s="330"/>
      <c r="O3" s="330"/>
    </row>
    <row r="4" spans="1:15" customFormat="1" ht="23.25">
      <c r="A4" s="326" t="s">
        <v>111</v>
      </c>
      <c r="B4" s="326"/>
      <c r="C4" s="326"/>
      <c r="D4" s="326"/>
      <c r="E4" s="326"/>
      <c r="F4" s="326"/>
      <c r="G4" s="326"/>
      <c r="H4" s="326"/>
      <c r="I4" s="326"/>
      <c r="J4" s="326"/>
      <c r="K4" s="326"/>
      <c r="L4" s="326"/>
      <c r="M4" s="326"/>
      <c r="N4" s="326"/>
      <c r="O4" s="326"/>
    </row>
    <row r="5" spans="1:15" ht="12" customHeight="1">
      <c r="A5" s="332" t="s">
        <v>31</v>
      </c>
      <c r="B5" s="335" t="s">
        <v>5</v>
      </c>
      <c r="C5" s="335"/>
      <c r="D5" s="331" t="s">
        <v>6</v>
      </c>
      <c r="E5" s="331"/>
      <c r="F5" s="331"/>
      <c r="G5" s="331"/>
      <c r="H5" s="331"/>
      <c r="I5" s="331"/>
      <c r="J5" s="331"/>
      <c r="K5" s="331"/>
      <c r="L5" s="335" t="s">
        <v>1</v>
      </c>
      <c r="M5" s="335"/>
      <c r="N5" s="337" t="s">
        <v>2</v>
      </c>
      <c r="O5" s="337"/>
    </row>
    <row r="6" spans="1:15" ht="13.5">
      <c r="A6" s="333"/>
      <c r="B6" s="336"/>
      <c r="C6" s="336"/>
      <c r="D6" s="339" t="s">
        <v>3</v>
      </c>
      <c r="E6" s="339"/>
      <c r="F6" s="339" t="s">
        <v>109</v>
      </c>
      <c r="G6" s="339"/>
      <c r="H6" s="339" t="s">
        <v>9</v>
      </c>
      <c r="I6" s="339"/>
      <c r="J6" s="339" t="s">
        <v>110</v>
      </c>
      <c r="K6" s="339"/>
      <c r="L6" s="336"/>
      <c r="M6" s="336"/>
      <c r="N6" s="338"/>
      <c r="O6" s="338"/>
    </row>
    <row r="7" spans="1:15">
      <c r="A7" s="334"/>
      <c r="B7" s="63" t="s">
        <v>7</v>
      </c>
      <c r="C7" s="64" t="s">
        <v>87</v>
      </c>
      <c r="D7" s="63" t="s">
        <v>7</v>
      </c>
      <c r="E7" s="64" t="s">
        <v>87</v>
      </c>
      <c r="F7" s="63" t="s">
        <v>7</v>
      </c>
      <c r="G7" s="64" t="s">
        <v>87</v>
      </c>
      <c r="H7" s="63" t="s">
        <v>7</v>
      </c>
      <c r="I7" s="64" t="s">
        <v>87</v>
      </c>
      <c r="J7" s="63" t="s">
        <v>7</v>
      </c>
      <c r="K7" s="64" t="s">
        <v>87</v>
      </c>
      <c r="L7" s="63" t="s">
        <v>7</v>
      </c>
      <c r="M7" s="64" t="s">
        <v>87</v>
      </c>
      <c r="N7" s="63" t="s">
        <v>7</v>
      </c>
      <c r="O7" s="64" t="s">
        <v>87</v>
      </c>
    </row>
    <row r="8" spans="1:15">
      <c r="A8" s="105"/>
      <c r="B8" s="106"/>
      <c r="C8" s="107"/>
      <c r="D8" s="107"/>
      <c r="E8" s="107"/>
      <c r="F8" s="92"/>
      <c r="G8" s="58"/>
      <c r="H8" s="107"/>
      <c r="I8" s="107"/>
      <c r="J8" s="107"/>
      <c r="K8" s="107"/>
      <c r="L8" s="107"/>
      <c r="M8" s="107"/>
      <c r="N8" s="107"/>
      <c r="O8" s="107"/>
    </row>
    <row r="9" spans="1:15">
      <c r="A9" s="264" t="s">
        <v>115</v>
      </c>
      <c r="B9" s="93">
        <f>[1]MercLab!J114</f>
        <v>2151008.0174051463</v>
      </c>
      <c r="C9" s="58">
        <f>SUM(E9,M9,O9)</f>
        <v>99.999999999996078</v>
      </c>
      <c r="D9" s="93">
        <f t="shared" ref="D9:D50" si="0">F9+H9+J9</f>
        <v>1082218.1300117888</v>
      </c>
      <c r="E9" s="58">
        <f>IF(ISNUMBER(D9/$B$9*100),D9/$B$9*100,0)</f>
        <v>50.312138367448547</v>
      </c>
      <c r="F9" s="93">
        <f>[1]MercLab!K114</f>
        <v>91615.430668658155</v>
      </c>
      <c r="G9" s="58">
        <f>IF(ISNUMBER(F9/$B$9*100),F9/$B$9*100,0)</f>
        <v>4.2591859224763748</v>
      </c>
      <c r="H9" s="93">
        <f>[1]MercLab!L114</f>
        <v>981978.56545502564</v>
      </c>
      <c r="I9" s="58">
        <f>IF(ISNUMBER(H9/$B$9*100),H9/$B$9*100,0)</f>
        <v>45.65201791482064</v>
      </c>
      <c r="J9" s="93">
        <f>[1]MercLab!M114</f>
        <v>8624.1338881049996</v>
      </c>
      <c r="K9" s="58">
        <f>IF(ISNUMBER(J9/$B$9*100),J9/$B$9*100,0)</f>
        <v>0.40093453015152702</v>
      </c>
      <c r="L9" s="93">
        <f>[1]MercLab!N114</f>
        <v>838966.70899540896</v>
      </c>
      <c r="M9" s="58">
        <f>IF(ISNUMBER(L9/$B$9*100),L9/$B$9*100,0)</f>
        <v>39.003420824413787</v>
      </c>
      <c r="N9" s="93">
        <f>[1]MercLab!O114</f>
        <v>229823.17839786393</v>
      </c>
      <c r="O9" s="58">
        <f>IF(ISNUMBER(N9/$B$9*100),N9/$B$9*100,0)</f>
        <v>10.68444080813374</v>
      </c>
    </row>
    <row r="10" spans="1:15" s="67" customFormat="1">
      <c r="A10" s="261"/>
      <c r="B10" s="93"/>
      <c r="C10" s="58"/>
      <c r="D10" s="93"/>
      <c r="E10" s="58"/>
      <c r="F10" s="108"/>
      <c r="G10" s="58"/>
      <c r="H10" s="93"/>
      <c r="I10" s="58"/>
      <c r="J10" s="93"/>
      <c r="K10" s="58"/>
      <c r="L10" s="93"/>
      <c r="M10" s="58"/>
      <c r="N10" s="93"/>
      <c r="O10" s="58"/>
    </row>
    <row r="11" spans="1:15">
      <c r="A11" s="265" t="s">
        <v>35</v>
      </c>
      <c r="B11" s="93"/>
      <c r="C11" s="58"/>
      <c r="D11" s="93"/>
      <c r="E11" s="58"/>
      <c r="F11" s="93"/>
      <c r="G11" s="58"/>
      <c r="H11" s="93"/>
      <c r="I11" s="58"/>
      <c r="J11" s="93"/>
      <c r="K11" s="58"/>
      <c r="L11" s="93"/>
      <c r="M11" s="58"/>
      <c r="N11" s="93"/>
      <c r="O11" s="58"/>
    </row>
    <row r="12" spans="1:15">
      <c r="A12" s="266" t="s">
        <v>69</v>
      </c>
      <c r="B12" s="60">
        <f>SUM(B13:B15)</f>
        <v>1017281.6178699423</v>
      </c>
      <c r="C12" s="61">
        <f>IF(ISNUMBER(B12/B$9*100),B12/B$9*100,0)</f>
        <v>47.293250868359529</v>
      </c>
      <c r="D12" s="60">
        <f>SUM(D13:D15)</f>
        <v>608519.52138109016</v>
      </c>
      <c r="E12" s="61">
        <f>IF(ISNUMBER(D12/D$9*100),D12/D$9*100,0)</f>
        <v>56.228915826281842</v>
      </c>
      <c r="F12" s="60">
        <f>SUM(F13:F15)</f>
        <v>68511.630104437994</v>
      </c>
      <c r="G12" s="61">
        <f>IF(ISNUMBER(F12/F$9*100),F12/F$9*100,0)</f>
        <v>74.78175849243263</v>
      </c>
      <c r="H12" s="60">
        <f>SUM(H13:H15)</f>
        <v>533844.01522096735</v>
      </c>
      <c r="I12" s="61">
        <f>IF(ISNUMBER(H12/H$9*100),H12/H$9*100,0)</f>
        <v>54.364120969748122</v>
      </c>
      <c r="J12" s="60">
        <f>SUM(J13:J15)</f>
        <v>6163.8760556849993</v>
      </c>
      <c r="K12" s="61">
        <f>IF(ISNUMBER(J12/J$9*100),J12/J$9*100,0)</f>
        <v>71.472406802341538</v>
      </c>
      <c r="L12" s="60">
        <f>SUM(L13:L15)</f>
        <v>348074.57436344813</v>
      </c>
      <c r="M12" s="61">
        <f>IF(ISNUMBER(L12/L$9*100),L12/L$9*100,0)</f>
        <v>41.488484659926222</v>
      </c>
      <c r="N12" s="60">
        <f>SUM(N13:N15)</f>
        <v>60687.522125402007</v>
      </c>
      <c r="O12" s="61">
        <f>IF(ISNUMBER(N12/N$9*100),N12/N$9*100,0)</f>
        <v>26.406179980829148</v>
      </c>
    </row>
    <row r="13" spans="1:15">
      <c r="A13" s="270" t="s">
        <v>51</v>
      </c>
      <c r="B13" s="60">
        <f>[1]MercLab!J115</f>
        <v>250516.40653105869</v>
      </c>
      <c r="C13" s="61">
        <f>IF(ISNUMBER(B13/B$9*100),B13/B$9*100,0)</f>
        <v>11.64646549450185</v>
      </c>
      <c r="D13" s="60">
        <f t="shared" si="0"/>
        <v>159932.55958055751</v>
      </c>
      <c r="E13" s="61">
        <f>IF(ISNUMBER(D13/D$9*100),D13/D$9*100,0)</f>
        <v>14.778218470505141</v>
      </c>
      <c r="F13" s="60">
        <f>[1]MercLab!K115</f>
        <v>28643.190311687009</v>
      </c>
      <c r="G13" s="61">
        <f>IF(ISNUMBER(F13/F$9*100),F13/F$9*100,0)</f>
        <v>31.264591677006553</v>
      </c>
      <c r="H13" s="60">
        <f>[1]MercLab!L115</f>
        <v>130009.44336462453</v>
      </c>
      <c r="I13" s="61">
        <f>IF(ISNUMBER(H13/H$9*100),H13/H$9*100,0)</f>
        <v>13.239539837041272</v>
      </c>
      <c r="J13" s="60">
        <f>[1]MercLab!M115</f>
        <v>1279.9259042459998</v>
      </c>
      <c r="K13" s="61">
        <f>IF(ISNUMBER(J13/J$9*100),J13/J$9*100,0)</f>
        <v>14.841210965096007</v>
      </c>
      <c r="L13" s="60">
        <f>[1]MercLab!N115</f>
        <v>81469.223086931015</v>
      </c>
      <c r="M13" s="61">
        <f>IF(ISNUMBER(L13/L$9*100),L13/L$9*100,0)</f>
        <v>9.7106622007068033</v>
      </c>
      <c r="N13" s="60">
        <f>[1]MercLab!O115</f>
        <v>9114.623863570001</v>
      </c>
      <c r="O13" s="61">
        <f>IF(ISNUMBER(N13/N$9*100),N13/N$9*100,0)</f>
        <v>3.9659289054783677</v>
      </c>
    </row>
    <row r="14" spans="1:15">
      <c r="A14" s="270" t="s">
        <v>52</v>
      </c>
      <c r="B14" s="60">
        <f>[1]MercLab!J116</f>
        <v>159972.01745361945</v>
      </c>
      <c r="C14" s="61">
        <f>IF(ISNUMBER(B14/B$9*100),B14/B$9*100,0)</f>
        <v>7.4370721149891672</v>
      </c>
      <c r="D14" s="60">
        <f t="shared" si="0"/>
        <v>105072.65454184814</v>
      </c>
      <c r="E14" s="61">
        <f>IF(ISNUMBER(D14/D$9*100),D14/D$9*100,0)</f>
        <v>9.7090088982988636</v>
      </c>
      <c r="F14" s="60">
        <f>[1]MercLab!K116</f>
        <v>6283.1102698489976</v>
      </c>
      <c r="G14" s="61">
        <f>IF(ISNUMBER(F14/F$9*100),F14/F$9*100,0)</f>
        <v>6.8581353861369374</v>
      </c>
      <c r="H14" s="60">
        <f>[1]MercLab!L116</f>
        <v>95547.239555488137</v>
      </c>
      <c r="I14" s="61">
        <f>IF(ISNUMBER(H14/H$9*100),H14/H$9*100,0)</f>
        <v>9.7300738444544166</v>
      </c>
      <c r="J14" s="60">
        <f>[1]MercLab!M116</f>
        <v>3242.3047165109992</v>
      </c>
      <c r="K14" s="61">
        <f>IF(ISNUMBER(J14/J$9*100),J14/J$9*100,0)</f>
        <v>37.595714057535787</v>
      </c>
      <c r="L14" s="60">
        <f>[1]MercLab!N116</f>
        <v>50557.971850679998</v>
      </c>
      <c r="M14" s="61">
        <f>IF(ISNUMBER(L14/L$9*100),L14/L$9*100,0)</f>
        <v>6.0262190750356295</v>
      </c>
      <c r="N14" s="60">
        <f>[1]MercLab!O116</f>
        <v>4341.3910610909998</v>
      </c>
      <c r="O14" s="61">
        <f>IF(ISNUMBER(N14/N$9*100),N14/N$9*100,0)</f>
        <v>1.8890135848592677</v>
      </c>
    </row>
    <row r="15" spans="1:15">
      <c r="A15" s="270" t="s">
        <v>93</v>
      </c>
      <c r="B15" s="60">
        <f>[1]MercLab!J117</f>
        <v>606793.19388526422</v>
      </c>
      <c r="C15" s="61">
        <f>IF(ISNUMBER(B15/B$9*100),B15/B$9*100,0)</f>
        <v>28.209713258868511</v>
      </c>
      <c r="D15" s="60">
        <f t="shared" si="0"/>
        <v>343514.3072586846</v>
      </c>
      <c r="E15" s="61">
        <f>IF(ISNUMBER(D15/D$9*100),D15/D$9*100,0)</f>
        <v>31.741688457477853</v>
      </c>
      <c r="F15" s="60">
        <f>[1]MercLab!K117</f>
        <v>33585.329522901979</v>
      </c>
      <c r="G15" s="61">
        <f>IF(ISNUMBER(F15/F$9*100),F15/F$9*100,0)</f>
        <v>36.659031429289122</v>
      </c>
      <c r="H15" s="60">
        <f>[1]MercLab!L117</f>
        <v>308287.33230085461</v>
      </c>
      <c r="I15" s="61">
        <f>IF(ISNUMBER(H15/H$9*100),H15/H$9*100,0)</f>
        <v>31.39450728825242</v>
      </c>
      <c r="J15" s="60">
        <f>[1]MercLab!M117</f>
        <v>1641.6454349279998</v>
      </c>
      <c r="K15" s="61">
        <f>IF(ISNUMBER(J15/J$9*100),J15/J$9*100,0)</f>
        <v>19.03548177970973</v>
      </c>
      <c r="L15" s="60">
        <f>[1]MercLab!N117</f>
        <v>216047.37942583713</v>
      </c>
      <c r="M15" s="61">
        <f>IF(ISNUMBER(L15/L$9*100),L15/L$9*100,0)</f>
        <v>25.751603384183792</v>
      </c>
      <c r="N15" s="60">
        <f>[1]MercLab!O117</f>
        <v>47231.507200741005</v>
      </c>
      <c r="O15" s="61">
        <f>IF(ISNUMBER(N15/N$9*100),N15/N$9*100,0)</f>
        <v>20.551237490491513</v>
      </c>
    </row>
    <row r="16" spans="1:15">
      <c r="A16" s="266" t="s">
        <v>53</v>
      </c>
      <c r="B16" s="60">
        <f>[1]MercLab!J118</f>
        <v>1133726.3995351081</v>
      </c>
      <c r="C16" s="61">
        <f>IF(ISNUMBER(B16/B$9*100),B16/B$9*100,0)</f>
        <v>52.706749131636023</v>
      </c>
      <c r="D16" s="60">
        <f t="shared" si="0"/>
        <v>473698.60863065161</v>
      </c>
      <c r="E16" s="61">
        <f>IF(ISNUMBER(D16/D$9*100),D16/D$9*100,0)</f>
        <v>43.77108417371381</v>
      </c>
      <c r="F16" s="95">
        <f>[1]MercLab!K118</f>
        <v>23103.800564220019</v>
      </c>
      <c r="G16" s="61">
        <f>IF(ISNUMBER(F16/F$9*100),F16/F$9*100,0)</f>
        <v>25.218241507567217</v>
      </c>
      <c r="H16" s="60">
        <f>[1]MercLab!L118</f>
        <v>448134.55023401161</v>
      </c>
      <c r="I16" s="61">
        <f>IF(ISNUMBER(H16/H$9*100),H16/H$9*100,0)</f>
        <v>45.635879030247125</v>
      </c>
      <c r="J16" s="60">
        <f>[1]MercLab!M118</f>
        <v>2460.2578324200003</v>
      </c>
      <c r="K16" s="61">
        <f>IF(ISNUMBER(J16/J$9*100),J16/J$9*100,0)</f>
        <v>28.527593197658462</v>
      </c>
      <c r="L16" s="60">
        <f>[1]MercLab!N118</f>
        <v>490892.13463193085</v>
      </c>
      <c r="M16" s="61">
        <f>IF(ISNUMBER(L16/L$9*100),L16/L$9*100,0)</f>
        <v>58.511515340070211</v>
      </c>
      <c r="N16" s="60">
        <f>[1]MercLab!O118</f>
        <v>169135.65627246071</v>
      </c>
      <c r="O16" s="61">
        <f>IF(ISNUMBER(N16/N$9*100),N16/N$9*100,0)</f>
        <v>73.593820019170323</v>
      </c>
    </row>
    <row r="17" spans="1:15">
      <c r="A17" s="265"/>
      <c r="B17" s="95"/>
      <c r="C17" s="61"/>
      <c r="D17" s="95">
        <f t="shared" si="0"/>
        <v>0</v>
      </c>
      <c r="E17" s="61"/>
      <c r="F17" s="95"/>
      <c r="G17" s="61"/>
      <c r="H17" s="95"/>
      <c r="I17" s="61"/>
      <c r="J17" s="95"/>
      <c r="K17" s="61"/>
      <c r="L17" s="95"/>
      <c r="M17" s="61"/>
      <c r="N17" s="95"/>
      <c r="O17" s="61"/>
    </row>
    <row r="18" spans="1:15">
      <c r="A18" s="265" t="s">
        <v>11</v>
      </c>
      <c r="B18" s="93"/>
      <c r="C18" s="58"/>
      <c r="D18" s="93"/>
      <c r="E18" s="58"/>
      <c r="F18" s="93"/>
      <c r="G18" s="58"/>
      <c r="H18" s="93"/>
      <c r="I18" s="58"/>
      <c r="J18" s="93"/>
      <c r="K18" s="58"/>
      <c r="L18" s="93"/>
      <c r="M18" s="58"/>
      <c r="N18" s="93"/>
      <c r="O18" s="58"/>
    </row>
    <row r="19" spans="1:15">
      <c r="A19" s="267" t="s">
        <v>37</v>
      </c>
      <c r="B19" s="60">
        <f>[1]MercLab!J120</f>
        <v>221325.85712587083</v>
      </c>
      <c r="C19" s="61">
        <f>IF(ISNUMBER(B19/B$9*100),B19/B$9*100,0)</f>
        <v>10.289401775120567</v>
      </c>
      <c r="D19" s="60">
        <f t="shared" si="0"/>
        <v>90671.708736229892</v>
      </c>
      <c r="E19" s="61">
        <f>IF(ISNUMBER(D19/D$9*100),D19/D$9*100,0)</f>
        <v>8.3783209892484596</v>
      </c>
      <c r="F19" s="60">
        <f>[1]MercLab!K120</f>
        <v>887.12778264200006</v>
      </c>
      <c r="G19" s="61">
        <f>IF(ISNUMBER(F19/F$9*100),F19/F$9*100,0)</f>
        <v>0.96831699220018885</v>
      </c>
      <c r="H19" s="60">
        <f>[1]MercLab!L120</f>
        <v>89140.581299771889</v>
      </c>
      <c r="I19" s="61">
        <f>IF(ISNUMBER(H19/H$9*100),H19/H$9*100,0)</f>
        <v>9.0776504127120372</v>
      </c>
      <c r="J19" s="60">
        <f>[1]MercLab!M120</f>
        <v>643.99965381599998</v>
      </c>
      <c r="K19" s="61">
        <f>IF(ISNUMBER(J19/J$9*100),J19/J$9*100,0)</f>
        <v>7.467412521322851</v>
      </c>
      <c r="L19" s="60">
        <f>[1]MercLab!N120</f>
        <v>123081.20346585687</v>
      </c>
      <c r="M19" s="61">
        <f>IF(ISNUMBER(L19/L$9*100),L19/L$9*100,0)</f>
        <v>14.670570613372266</v>
      </c>
      <c r="N19" s="60">
        <f>[1]MercLab!O120</f>
        <v>7572.944923781999</v>
      </c>
      <c r="O19" s="61">
        <f>IF(ISNUMBER(N19/N$9*100),N19/N$9*100,0)</f>
        <v>3.2951180018370092</v>
      </c>
    </row>
    <row r="20" spans="1:15">
      <c r="A20" s="267" t="s">
        <v>38</v>
      </c>
      <c r="B20" s="60">
        <f>[1]MercLab!J121</f>
        <v>1210671.9776268669</v>
      </c>
      <c r="C20" s="61">
        <f>IF(ISNUMBER(B20/B$9*100),B20/B$9*100,0)</f>
        <v>56.283936081621519</v>
      </c>
      <c r="D20" s="60">
        <f t="shared" si="0"/>
        <v>548005.50979091332</v>
      </c>
      <c r="E20" s="61">
        <f>IF(ISNUMBER(D20/D$9*100),D20/D$9*100,0)</f>
        <v>50.637250901067773</v>
      </c>
      <c r="F20" s="60">
        <f>[1]MercLab!K121</f>
        <v>25924.920504712001</v>
      </c>
      <c r="G20" s="61">
        <f>IF(ISNUMBER(F20/F$9*100),F20/F$9*100,0)</f>
        <v>28.297548039121946</v>
      </c>
      <c r="H20" s="60">
        <f>[1]MercLab!L121</f>
        <v>515837.14456881629</v>
      </c>
      <c r="I20" s="61">
        <f>IF(ISNUMBER(H20/H$9*100),H20/H$9*100,0)</f>
        <v>52.530387394941712</v>
      </c>
      <c r="J20" s="60">
        <f>[1]MercLab!M121</f>
        <v>6243.4447173849985</v>
      </c>
      <c r="K20" s="61">
        <f>IF(ISNUMBER(J20/J$9*100),J20/J$9*100,0)</f>
        <v>72.395034659612463</v>
      </c>
      <c r="L20" s="60">
        <f>[1]MercLab!N121</f>
        <v>511082.36184982455</v>
      </c>
      <c r="M20" s="61">
        <f>IF(ISNUMBER(L20/L$9*100),L20/L$9*100,0)</f>
        <v>60.918074146446408</v>
      </c>
      <c r="N20" s="60">
        <f>[1]MercLab!O121</f>
        <v>151584.10598604137</v>
      </c>
      <c r="O20" s="61">
        <f>IF(ISNUMBER(N20/N$9*100),N20/N$9*100,0)</f>
        <v>65.956839968344227</v>
      </c>
    </row>
    <row r="21" spans="1:15">
      <c r="A21" s="267" t="s">
        <v>39</v>
      </c>
      <c r="B21" s="60">
        <f>[1]MercLab!J122</f>
        <v>554170.18679463083</v>
      </c>
      <c r="C21" s="61">
        <f>IF(ISNUMBER(B21/B$9*100),B21/B$9*100,0)</f>
        <v>25.763278533157223</v>
      </c>
      <c r="D21" s="60">
        <f t="shared" si="0"/>
        <v>322996.21681680653</v>
      </c>
      <c r="E21" s="61">
        <f>IF(ISNUMBER(D21/D$9*100),D21/D$9*100,0)</f>
        <v>29.845759173641646</v>
      </c>
      <c r="F21" s="60">
        <f>[1]MercLab!K122</f>
        <v>30850.627061895004</v>
      </c>
      <c r="G21" s="61">
        <f>IF(ISNUMBER(F21/F$9*100),F21/F$9*100,0)</f>
        <v>33.674051234307051</v>
      </c>
      <c r="H21" s="60">
        <f>[1]MercLab!L122</f>
        <v>290408.90023800754</v>
      </c>
      <c r="I21" s="61">
        <f>IF(ISNUMBER(H21/H$9*100),H21/H$9*100,0)</f>
        <v>29.573853285019407</v>
      </c>
      <c r="J21" s="60">
        <f>[1]MercLab!M122</f>
        <v>1736.6895169039999</v>
      </c>
      <c r="K21" s="61">
        <f>IF(ISNUMBER(J21/J$9*100),J21/J$9*100,0)</f>
        <v>20.13755281906467</v>
      </c>
      <c r="L21" s="60">
        <f>[1]MercLab!N122</f>
        <v>167154.2701782214</v>
      </c>
      <c r="M21" s="61">
        <f>IF(ISNUMBER(L21/L$9*100),L21/L$9*100,0)</f>
        <v>19.923826343285345</v>
      </c>
      <c r="N21" s="60">
        <f>[1]MercLab!O122</f>
        <v>64019.699799606795</v>
      </c>
      <c r="O21" s="61">
        <f>IF(ISNUMBER(N21/N$9*100),N21/N$9*100,0)</f>
        <v>27.856067541097858</v>
      </c>
    </row>
    <row r="22" spans="1:15">
      <c r="A22" s="267" t="s">
        <v>40</v>
      </c>
      <c r="B22" s="60">
        <f>[1]MercLab!J123</f>
        <v>158912.05733637212</v>
      </c>
      <c r="C22" s="61">
        <f>IF(ISNUMBER(B22/B$9*100),B22/B$9*100,0)</f>
        <v>7.3877947478817205</v>
      </c>
      <c r="D22" s="60">
        <f t="shared" si="0"/>
        <v>117233.78449387004</v>
      </c>
      <c r="E22" s="61">
        <f>IF(ISNUMBER(D22/D$9*100),D22/D$9*100,0)</f>
        <v>10.832731520825011</v>
      </c>
      <c r="F22" s="94">
        <f>[1]MercLab!K123</f>
        <v>33952.755319408985</v>
      </c>
      <c r="G22" s="61">
        <f>IF(ISNUMBER(F22/F$9*100),F22/F$9*100,0)</f>
        <v>37.060083734370629</v>
      </c>
      <c r="H22" s="60">
        <f>[1]MercLab!L123</f>
        <v>83281.029174461059</v>
      </c>
      <c r="I22" s="61">
        <f>IF(ISNUMBER(H22/H$9*100),H22/H$9*100,0)</f>
        <v>8.4809416523130121</v>
      </c>
      <c r="J22" s="60">
        <f>[1]MercLab!M123</f>
        <v>0</v>
      </c>
      <c r="K22" s="61">
        <f>IF(ISNUMBER(J22/J$9*100),J22/J$9*100,0)</f>
        <v>0</v>
      </c>
      <c r="L22" s="60">
        <f>[1]MercLab!N123</f>
        <v>35264.558954841974</v>
      </c>
      <c r="M22" s="61">
        <f>IF(ISNUMBER(L22/L$9*100),L22/L$9*100,0)</f>
        <v>4.2033323344937337</v>
      </c>
      <c r="N22" s="60">
        <f>[1]MercLab!O123</f>
        <v>6413.7138876600002</v>
      </c>
      <c r="O22" s="61">
        <f>IF(ISNUMBER(N22/N$9*100),N22/N$9*100,0)</f>
        <v>2.7907167294313302</v>
      </c>
    </row>
    <row r="23" spans="1:15">
      <c r="A23" s="266" t="s">
        <v>46</v>
      </c>
      <c r="B23" s="94">
        <f>[1]MercLab!J124</f>
        <v>5927.9385213209998</v>
      </c>
      <c r="C23" s="61">
        <f>IF(ISNUMBER(B23/B$9*100),B23/B$9*100,0)</f>
        <v>0.27558886221503381</v>
      </c>
      <c r="D23" s="94">
        <f t="shared" si="0"/>
        <v>3310.9101739169996</v>
      </c>
      <c r="E23" s="61">
        <f>IF(ISNUMBER(D23/D$9*100),D23/D$9*100,0)</f>
        <v>0.30593741521230411</v>
      </c>
      <c r="F23" s="95">
        <f>[1]MercLab!K124</f>
        <v>0</v>
      </c>
      <c r="G23" s="61">
        <f>IF(ISNUMBER(F23/F$9*100),F23/F$9*100,0)</f>
        <v>0</v>
      </c>
      <c r="H23" s="94">
        <f>[1]MercLab!L124</f>
        <v>3310.9101739169996</v>
      </c>
      <c r="I23" s="61">
        <f>IF(ISNUMBER(H23/H$9*100),H23/H$9*100,0)</f>
        <v>0.33716725500854511</v>
      </c>
      <c r="J23" s="94">
        <f>[1]MercLab!M124</f>
        <v>0</v>
      </c>
      <c r="K23" s="61">
        <f>IF(ISNUMBER(J23/J$9*100),J23/J$9*100,0)</f>
        <v>0</v>
      </c>
      <c r="L23" s="94">
        <f>[1]MercLab!N124</f>
        <v>2384.3145466319997</v>
      </c>
      <c r="M23" s="61">
        <f>IF(ISNUMBER(L23/L$9*100),L23/L$9*100,0)</f>
        <v>0.28419656239840707</v>
      </c>
      <c r="N23" s="94">
        <f>[1]MercLab!O124</f>
        <v>232.71380077199998</v>
      </c>
      <c r="O23" s="61">
        <f>IF(ISNUMBER(N23/N$9*100),N23/N$9*100,0)</f>
        <v>0.10125775928880937</v>
      </c>
    </row>
    <row r="24" spans="1:15">
      <c r="A24"/>
      <c r="B24" s="95"/>
      <c r="C24" s="96"/>
      <c r="D24" s="95">
        <f t="shared" si="0"/>
        <v>0</v>
      </c>
      <c r="E24" s="96"/>
      <c r="F24" s="95"/>
      <c r="G24" s="96"/>
      <c r="H24" s="95"/>
      <c r="I24" s="96"/>
      <c r="J24" s="95"/>
      <c r="K24" s="96"/>
      <c r="L24" s="95"/>
      <c r="M24" s="96"/>
      <c r="N24" s="95"/>
      <c r="O24" s="96"/>
    </row>
    <row r="25" spans="1:15">
      <c r="A25" s="269" t="s">
        <v>16</v>
      </c>
      <c r="B25" s="93"/>
      <c r="C25" s="58"/>
      <c r="D25" s="93"/>
      <c r="E25" s="58"/>
      <c r="F25" s="93"/>
      <c r="G25" s="58"/>
      <c r="H25" s="93"/>
      <c r="I25" s="58"/>
      <c r="J25" s="93"/>
      <c r="K25" s="58"/>
      <c r="L25" s="93"/>
      <c r="M25" s="58"/>
      <c r="N25" s="93"/>
      <c r="O25" s="58"/>
    </row>
    <row r="26" spans="1:15">
      <c r="A26" s="267" t="s">
        <v>41</v>
      </c>
      <c r="B26" s="94">
        <f>[1]MercLab!J126</f>
        <v>18486.384318118009</v>
      </c>
      <c r="C26" s="61">
        <f t="shared" ref="C26:C34" si="1">IF(ISNUMBER(B26/B$9*100),B26/B$9*100,0)</f>
        <v>0.85942888955006924</v>
      </c>
      <c r="D26" s="94">
        <f t="shared" si="0"/>
        <v>1385.6624573399999</v>
      </c>
      <c r="E26" s="61">
        <f t="shared" ref="E26:E34" si="2">IF(ISNUMBER(D26/D$9*100),D26/D$9*100,0)</f>
        <v>0.12803910957626496</v>
      </c>
      <c r="F26" s="94">
        <f>[1]MercLab!K126</f>
        <v>0</v>
      </c>
      <c r="G26" s="61">
        <f t="shared" ref="G26:G34" si="3">IF(ISNUMBER(F26/F$9*100),F26/F$9*100,0)</f>
        <v>0</v>
      </c>
      <c r="H26" s="94">
        <f>[1]MercLab!L126</f>
        <v>1385.6624573399999</v>
      </c>
      <c r="I26" s="61">
        <f t="shared" ref="I26:I34" si="4">IF(ISNUMBER(H26/H$9*100),H26/H$9*100,0)</f>
        <v>0.14110923660517138</v>
      </c>
      <c r="J26" s="94">
        <f>[1]MercLab!M126</f>
        <v>0</v>
      </c>
      <c r="K26" s="61">
        <f t="shared" ref="K26:K34" si="5">IF(ISNUMBER(J26/J$9*100),J26/J$9*100,0)</f>
        <v>0</v>
      </c>
      <c r="L26" s="94">
        <f>[1]MercLab!N126</f>
        <v>622.13416452000001</v>
      </c>
      <c r="M26" s="61">
        <f t="shared" ref="M26:M34" si="6">IF(ISNUMBER(L26/L$9*100),L26/L$9*100,0)</f>
        <v>7.4154809463769136E-2</v>
      </c>
      <c r="N26" s="94">
        <f>[1]MercLab!O126</f>
        <v>16478.587696258004</v>
      </c>
      <c r="O26" s="61">
        <f t="shared" ref="O26:O34" si="7">IF(ISNUMBER(N26/N$9*100),N26/N$9*100,0)</f>
        <v>7.1701156563637376</v>
      </c>
    </row>
    <row r="27" spans="1:15">
      <c r="A27" s="267" t="s">
        <v>42</v>
      </c>
      <c r="B27" s="94">
        <f>[1]MercLab!J127</f>
        <v>89522.667855582855</v>
      </c>
      <c r="C27" s="61">
        <f t="shared" si="1"/>
        <v>4.1618937322036542</v>
      </c>
      <c r="D27" s="94">
        <f t="shared" si="0"/>
        <v>22322.549570958014</v>
      </c>
      <c r="E27" s="61">
        <f t="shared" si="2"/>
        <v>2.0626663841525965</v>
      </c>
      <c r="F27" s="94">
        <f>[1]MercLab!K127</f>
        <v>0</v>
      </c>
      <c r="G27" s="61">
        <f t="shared" si="3"/>
        <v>0</v>
      </c>
      <c r="H27" s="94">
        <f>[1]MercLab!L127</f>
        <v>22322.549570958014</v>
      </c>
      <c r="I27" s="61">
        <f t="shared" si="4"/>
        <v>2.273221672676152</v>
      </c>
      <c r="J27" s="94">
        <f>[1]MercLab!M127</f>
        <v>0</v>
      </c>
      <c r="K27" s="61">
        <f t="shared" si="5"/>
        <v>0</v>
      </c>
      <c r="L27" s="94">
        <f>[1]MercLab!N127</f>
        <v>7286.3824888149984</v>
      </c>
      <c r="M27" s="61">
        <f t="shared" si="6"/>
        <v>0.8684948294956566</v>
      </c>
      <c r="N27" s="94">
        <f>[1]MercLab!O127</f>
        <v>59913.735795809815</v>
      </c>
      <c r="O27" s="61">
        <f t="shared" si="7"/>
        <v>26.069492299897057</v>
      </c>
    </row>
    <row r="28" spans="1:15">
      <c r="A28" s="267" t="s">
        <v>43</v>
      </c>
      <c r="B28" s="94">
        <f>[1]MercLab!J128</f>
        <v>229358.99963330085</v>
      </c>
      <c r="C28" s="61">
        <f t="shared" si="1"/>
        <v>10.662861215644677</v>
      </c>
      <c r="D28" s="94">
        <f t="shared" si="0"/>
        <v>115697.23876894891</v>
      </c>
      <c r="E28" s="61">
        <f t="shared" si="2"/>
        <v>10.690750372818888</v>
      </c>
      <c r="F28" s="94">
        <f>[1]MercLab!K128</f>
        <v>0</v>
      </c>
      <c r="G28" s="61">
        <f t="shared" si="3"/>
        <v>0</v>
      </c>
      <c r="H28" s="94">
        <f>[1]MercLab!L128</f>
        <v>114579.85676871691</v>
      </c>
      <c r="I28" s="61">
        <f t="shared" si="4"/>
        <v>11.668264542579228</v>
      </c>
      <c r="J28" s="94">
        <f>[1]MercLab!M128</f>
        <v>1117.3820002319999</v>
      </c>
      <c r="K28" s="61">
        <f t="shared" si="5"/>
        <v>12.956454697128139</v>
      </c>
      <c r="L28" s="94">
        <f>[1]MercLab!N128</f>
        <v>37810.395816948978</v>
      </c>
      <c r="M28" s="61">
        <f t="shared" si="6"/>
        <v>4.5067814266699209</v>
      </c>
      <c r="N28" s="94">
        <f>[1]MercLab!O128</f>
        <v>75851.365047400774</v>
      </c>
      <c r="O28" s="61">
        <f t="shared" si="7"/>
        <v>33.00422767458592</v>
      </c>
    </row>
    <row r="29" spans="1:15">
      <c r="A29" s="267" t="s">
        <v>44</v>
      </c>
      <c r="B29" s="94">
        <f>[1]MercLab!J129</f>
        <v>368345.39737208321</v>
      </c>
      <c r="C29" s="61">
        <f t="shared" si="1"/>
        <v>17.124315408941811</v>
      </c>
      <c r="D29" s="94">
        <f t="shared" si="0"/>
        <v>243230.51555319745</v>
      </c>
      <c r="E29" s="61">
        <f t="shared" si="2"/>
        <v>22.475183958574775</v>
      </c>
      <c r="F29" s="95">
        <f>[1]MercLab!K129</f>
        <v>7184.9076716639993</v>
      </c>
      <c r="G29" s="61">
        <f t="shared" si="3"/>
        <v>7.8424645490663742</v>
      </c>
      <c r="H29" s="94">
        <f>[1]MercLab!L129</f>
        <v>235069.42274116146</v>
      </c>
      <c r="I29" s="61">
        <f t="shared" si="4"/>
        <v>23.938345602506693</v>
      </c>
      <c r="J29" s="94">
        <f>[1]MercLab!M129</f>
        <v>976.18514037199986</v>
      </c>
      <c r="K29" s="61">
        <f t="shared" si="5"/>
        <v>11.319225246704736</v>
      </c>
      <c r="L29" s="94">
        <f>[1]MercLab!N129</f>
        <v>82572.043764562783</v>
      </c>
      <c r="M29" s="61">
        <f t="shared" si="6"/>
        <v>9.8421120742008643</v>
      </c>
      <c r="N29" s="94">
        <f>[1]MercLab!O129</f>
        <v>42542.838054327956</v>
      </c>
      <c r="O29" s="61">
        <f t="shared" si="7"/>
        <v>18.511117264542786</v>
      </c>
    </row>
    <row r="30" spans="1:15">
      <c r="A30" s="267" t="s">
        <v>45</v>
      </c>
      <c r="B30" s="95">
        <f>[1]MercLab!J130</f>
        <v>239324.55749065633</v>
      </c>
      <c r="C30" s="61">
        <f t="shared" si="1"/>
        <v>11.126158319919414</v>
      </c>
      <c r="D30" s="95">
        <f t="shared" si="0"/>
        <v>155284.72928769229</v>
      </c>
      <c r="E30" s="61">
        <f t="shared" si="2"/>
        <v>14.34874587491902</v>
      </c>
      <c r="F30" s="60">
        <f>[1]MercLab!K130</f>
        <v>11185.970813412005</v>
      </c>
      <c r="G30" s="61">
        <f t="shared" si="3"/>
        <v>12.209701719209132</v>
      </c>
      <c r="H30" s="95">
        <f>[1]MercLab!L130</f>
        <v>143915.57741685028</v>
      </c>
      <c r="I30" s="61">
        <f t="shared" si="4"/>
        <v>14.655674011597513</v>
      </c>
      <c r="J30" s="95">
        <f>[1]MercLab!M130</f>
        <v>183.18105742999998</v>
      </c>
      <c r="K30" s="61">
        <f t="shared" si="5"/>
        <v>2.124051641668689</v>
      </c>
      <c r="L30" s="95">
        <f>[1]MercLab!N130</f>
        <v>72504.141270328779</v>
      </c>
      <c r="M30" s="61">
        <f t="shared" si="6"/>
        <v>8.6420760791743803</v>
      </c>
      <c r="N30" s="95">
        <f>[1]MercLab!O130</f>
        <v>11535.686932634004</v>
      </c>
      <c r="O30" s="61">
        <f t="shared" si="7"/>
        <v>5.0193749007611936</v>
      </c>
    </row>
    <row r="31" spans="1:15">
      <c r="A31" s="267" t="s">
        <v>47</v>
      </c>
      <c r="B31" s="60">
        <f>[1]MercLab!J131</f>
        <v>274199.91731987911</v>
      </c>
      <c r="C31" s="61">
        <f t="shared" si="1"/>
        <v>12.747507917272122</v>
      </c>
      <c r="D31" s="60">
        <f t="shared" si="0"/>
        <v>167507.84891158354</v>
      </c>
      <c r="E31" s="61">
        <f t="shared" si="2"/>
        <v>15.478196517531901</v>
      </c>
      <c r="F31" s="94">
        <f>[1]MercLab!K131</f>
        <v>11316.147576165997</v>
      </c>
      <c r="G31" s="61">
        <f t="shared" si="3"/>
        <v>12.351792152888144</v>
      </c>
      <c r="H31" s="60">
        <f>[1]MercLab!L131</f>
        <v>154621.92377888353</v>
      </c>
      <c r="I31" s="61">
        <f t="shared" si="4"/>
        <v>15.745957113354647</v>
      </c>
      <c r="J31" s="60">
        <f>[1]MercLab!M131</f>
        <v>1569.7775565339998</v>
      </c>
      <c r="K31" s="61">
        <f t="shared" si="5"/>
        <v>18.202147333300857</v>
      </c>
      <c r="L31" s="60">
        <f>[1]MercLab!N131</f>
        <v>99245.414807799913</v>
      </c>
      <c r="M31" s="61">
        <f t="shared" si="6"/>
        <v>11.829481878564387</v>
      </c>
      <c r="N31" s="60">
        <f>[1]MercLab!O131</f>
        <v>7446.6536004950003</v>
      </c>
      <c r="O31" s="61">
        <f t="shared" si="7"/>
        <v>3.2401664846891753</v>
      </c>
    </row>
    <row r="32" spans="1:15">
      <c r="A32" s="267" t="s">
        <v>48</v>
      </c>
      <c r="B32" s="94">
        <f>[1]MercLab!J132</f>
        <v>357098.01323820231</v>
      </c>
      <c r="C32" s="61">
        <f t="shared" si="1"/>
        <v>16.601426417228563</v>
      </c>
      <c r="D32" s="94">
        <f t="shared" si="0"/>
        <v>175133.69054797335</v>
      </c>
      <c r="E32" s="61">
        <f t="shared" si="2"/>
        <v>16.182845739801603</v>
      </c>
      <c r="F32" s="94">
        <f>[1]MercLab!K132</f>
        <v>22254.967187564002</v>
      </c>
      <c r="G32" s="61">
        <f t="shared" si="3"/>
        <v>24.291723594088257</v>
      </c>
      <c r="H32" s="94">
        <f>[1]MercLab!L132</f>
        <v>151029.87974917734</v>
      </c>
      <c r="I32" s="61">
        <f t="shared" si="4"/>
        <v>15.380160531222357</v>
      </c>
      <c r="J32" s="94">
        <f>[1]MercLab!M132</f>
        <v>1848.8436112319998</v>
      </c>
      <c r="K32" s="61">
        <f t="shared" si="5"/>
        <v>21.438020735995906</v>
      </c>
      <c r="L32" s="94">
        <f>[1]MercLab!N132</f>
        <v>176634.05853404297</v>
      </c>
      <c r="M32" s="61">
        <f t="shared" si="6"/>
        <v>21.053762520034578</v>
      </c>
      <c r="N32" s="94">
        <f>[1]MercLab!O132</f>
        <v>5330.2641561910004</v>
      </c>
      <c r="O32" s="61">
        <f t="shared" si="7"/>
        <v>2.3192892002230452</v>
      </c>
    </row>
    <row r="33" spans="1:15">
      <c r="A33" s="267" t="s">
        <v>49</v>
      </c>
      <c r="B33" s="94">
        <f>[1]MercLab!J133</f>
        <v>364512.81159644894</v>
      </c>
      <c r="C33" s="61">
        <f t="shared" si="1"/>
        <v>16.946139142529855</v>
      </c>
      <c r="D33" s="94">
        <f t="shared" si="0"/>
        <v>149198.82572960921</v>
      </c>
      <c r="E33" s="61">
        <f t="shared" si="2"/>
        <v>13.786391263652545</v>
      </c>
      <c r="F33" s="94">
        <f>[1]MercLab!K133</f>
        <v>27813.475295380998</v>
      </c>
      <c r="G33" s="61">
        <f t="shared" si="3"/>
        <v>30.358941820590111</v>
      </c>
      <c r="H33" s="94">
        <f>[1]MercLab!L133</f>
        <v>119608.07095265618</v>
      </c>
      <c r="I33" s="61">
        <f t="shared" si="4"/>
        <v>12.18031382357441</v>
      </c>
      <c r="J33" s="94">
        <f>[1]MercLab!M133</f>
        <v>1777.2794815719999</v>
      </c>
      <c r="K33" s="61">
        <f t="shared" si="5"/>
        <v>20.608208367721961</v>
      </c>
      <c r="L33" s="94">
        <f>[1]MercLab!N133</f>
        <v>208985.12537416824</v>
      </c>
      <c r="M33" s="61">
        <f t="shared" si="6"/>
        <v>24.909823373612774</v>
      </c>
      <c r="N33" s="94">
        <f>[1]MercLab!O133</f>
        <v>6328.8604926769995</v>
      </c>
      <c r="O33" s="61">
        <f t="shared" si="7"/>
        <v>2.7537955643971821</v>
      </c>
    </row>
    <row r="34" spans="1:15">
      <c r="A34" s="266" t="s">
        <v>94</v>
      </c>
      <c r="B34" s="94">
        <f>[1]MercLab!J134</f>
        <v>210159.2685807214</v>
      </c>
      <c r="C34" s="61">
        <f t="shared" si="1"/>
        <v>9.7702689567027079</v>
      </c>
      <c r="D34" s="94">
        <f t="shared" si="0"/>
        <v>52457.069184448956</v>
      </c>
      <c r="E34" s="61">
        <f t="shared" si="2"/>
        <v>4.8471807789689807</v>
      </c>
      <c r="F34" s="95">
        <f>[1]MercLab!K134</f>
        <v>11859.962124471003</v>
      </c>
      <c r="G34" s="61">
        <f t="shared" si="3"/>
        <v>12.945376164157818</v>
      </c>
      <c r="H34" s="94">
        <f>[1]MercLab!L134</f>
        <v>39445.622019244947</v>
      </c>
      <c r="I34" s="61">
        <f t="shared" si="4"/>
        <v>4.0169534658800607</v>
      </c>
      <c r="J34" s="94">
        <f>[1]MercLab!M134</f>
        <v>1151.485040733</v>
      </c>
      <c r="K34" s="61">
        <f t="shared" si="5"/>
        <v>13.351891977479704</v>
      </c>
      <c r="L34" s="94">
        <f>[1]MercLab!N134</f>
        <v>153307.01277420353</v>
      </c>
      <c r="M34" s="61">
        <f t="shared" si="6"/>
        <v>18.273313008781432</v>
      </c>
      <c r="N34" s="94">
        <f>[1]MercLab!O134</f>
        <v>4395.1866220679995</v>
      </c>
      <c r="O34" s="61">
        <f t="shared" si="7"/>
        <v>1.91242095453887</v>
      </c>
    </row>
    <row r="35" spans="1:15">
      <c r="A35" s="268"/>
      <c r="B35" s="95"/>
      <c r="C35" s="61"/>
      <c r="D35" s="95">
        <f t="shared" si="0"/>
        <v>0</v>
      </c>
      <c r="E35" s="61"/>
      <c r="F35" s="95"/>
      <c r="G35" s="61"/>
      <c r="H35" s="95"/>
      <c r="I35" s="61"/>
      <c r="J35" s="95"/>
      <c r="K35" s="61"/>
      <c r="L35" s="95"/>
      <c r="M35" s="61"/>
      <c r="N35" s="95"/>
      <c r="O35" s="61"/>
    </row>
    <row r="36" spans="1:15">
      <c r="A36" s="265" t="s">
        <v>102</v>
      </c>
      <c r="B36" s="93">
        <f>[1]MercLab!J138</f>
        <v>1207673.5179978507</v>
      </c>
      <c r="C36" s="58">
        <f>IF(ISNUMBER(B36/B$9*100),B36/B$9*100,0)</f>
        <v>56.144538199105334</v>
      </c>
      <c r="D36" s="93">
        <f t="shared" si="0"/>
        <v>469519.75805330038</v>
      </c>
      <c r="E36" s="58">
        <f>IF(ISNUMBER(D36/D$9*100),D36/D$9*100,0)</f>
        <v>43.384946623300962</v>
      </c>
      <c r="F36" s="93">
        <f>[1]MercLab!K138</f>
        <v>0</v>
      </c>
      <c r="G36" s="58">
        <f>IF(ISNUMBER(F36/F$9*100),F36/F$9*100,0)</f>
        <v>0</v>
      </c>
      <c r="H36" s="93">
        <f>[1]MercLab!L138</f>
        <v>461445.16733748536</v>
      </c>
      <c r="I36" s="58">
        <f>IF(ISNUMBER(H36/H$9*100),H36/H$9*100,0)</f>
        <v>46.991368607283455</v>
      </c>
      <c r="J36" s="93">
        <f>[1]MercLab!M138</f>
        <v>8074.5907158149994</v>
      </c>
      <c r="K36" s="58">
        <f>IF(ISNUMBER(J36/J$9*100),J36/J$9*100,0)</f>
        <v>93.627845074993928</v>
      </c>
      <c r="L36" s="93">
        <f>[1]MercLab!N138</f>
        <v>738153.75994448503</v>
      </c>
      <c r="M36" s="58">
        <f>IF(ISNUMBER(L36/L$9*100),L36/L$9*100,0)</f>
        <v>87.983677067277327</v>
      </c>
      <c r="N36" s="93">
        <f>[1]MercLab!O138</f>
        <v>0</v>
      </c>
      <c r="O36" s="58">
        <f>IF(ISNUMBER(N36/N$9*100),N36/N$9*100,0)</f>
        <v>0</v>
      </c>
    </row>
    <row r="37" spans="1:15">
      <c r="A37" s="262" t="s">
        <v>97</v>
      </c>
      <c r="B37" s="94">
        <f>SUM(B38:B40)</f>
        <v>1050084.0194464403</v>
      </c>
      <c r="C37" s="61">
        <f t="shared" ref="C37:C44" si="8">IF(ISNUMBER(B37/B$9*100),B37/B$9*100,0)</f>
        <v>48.818228986110519</v>
      </c>
      <c r="D37" s="94">
        <f t="shared" si="0"/>
        <v>440861.42914390803</v>
      </c>
      <c r="E37" s="61">
        <f t="shared" ref="E37:E44" si="9">IF(ISNUMBER(D37/D$9*100),D37/D$9*100,0)</f>
        <v>40.736836402759728</v>
      </c>
      <c r="F37" s="94">
        <f>SUM(F38:F40)</f>
        <v>0</v>
      </c>
      <c r="G37" s="61">
        <f t="shared" ref="G37:G44" si="10">IF(ISNUMBER(F37/F$9*100),F37/F$9*100,0)</f>
        <v>0</v>
      </c>
      <c r="H37" s="94">
        <f>SUM(H38:H40)</f>
        <v>434419.19884790306</v>
      </c>
      <c r="I37" s="61">
        <f t="shared" ref="I37:I44" si="11">IF(ISNUMBER(H37/H$9*100),H37/H$9*100,0)</f>
        <v>44.239173249836007</v>
      </c>
      <c r="J37" s="94">
        <f>SUM(J38:J40)</f>
        <v>6442.2302960049983</v>
      </c>
      <c r="K37" s="61">
        <f t="shared" ref="K37:K44" si="12">IF(ISNUMBER(J37/J$9*100),J37/J$9*100,0)</f>
        <v>74.700026455880604</v>
      </c>
      <c r="L37" s="94">
        <f>SUM(L38:L40)</f>
        <v>609222.59030255617</v>
      </c>
      <c r="M37" s="61">
        <f t="shared" ref="M37:M44" si="13">IF(ISNUMBER(L37/L$9*100),L37/L$9*100,0)</f>
        <v>72.615824176390532</v>
      </c>
      <c r="N37" s="94">
        <f>SUM(N38:N40)</f>
        <v>0</v>
      </c>
      <c r="O37" s="61">
        <f t="shared" ref="O37:O44" si="14">IF(ISNUMBER(N37/N$9*100),N37/N$9*100,0)</f>
        <v>0</v>
      </c>
    </row>
    <row r="38" spans="1:15">
      <c r="A38" s="263" t="s">
        <v>106</v>
      </c>
      <c r="B38" s="94">
        <f>[1]MercLab!J139</f>
        <v>549498.51776390115</v>
      </c>
      <c r="C38" s="61">
        <f t="shared" si="8"/>
        <v>25.546093427712318</v>
      </c>
      <c r="D38" s="94">
        <f t="shared" si="0"/>
        <v>208365.43841881547</v>
      </c>
      <c r="E38" s="61">
        <f t="shared" si="9"/>
        <v>19.253552739552209</v>
      </c>
      <c r="F38" s="94">
        <f>[1]MercLab!K139</f>
        <v>0</v>
      </c>
      <c r="G38" s="61">
        <f t="shared" si="10"/>
        <v>0</v>
      </c>
      <c r="H38" s="94">
        <f>[1]MercLab!L139</f>
        <v>207106.66229028348</v>
      </c>
      <c r="I38" s="61">
        <f t="shared" si="11"/>
        <v>21.090751832685388</v>
      </c>
      <c r="J38" s="94">
        <f>[1]MercLab!M139</f>
        <v>1258.7761285319998</v>
      </c>
      <c r="K38" s="61">
        <f t="shared" si="12"/>
        <v>14.595971547568279</v>
      </c>
      <c r="L38" s="94">
        <f>[1]MercLab!N139</f>
        <v>341133.0793450955</v>
      </c>
      <c r="M38" s="61">
        <f t="shared" si="13"/>
        <v>40.66109843066041</v>
      </c>
      <c r="N38" s="94">
        <f>[1]MercLab!O139</f>
        <v>0</v>
      </c>
      <c r="O38" s="61">
        <f t="shared" si="14"/>
        <v>0</v>
      </c>
    </row>
    <row r="39" spans="1:15">
      <c r="A39" s="263" t="s">
        <v>107</v>
      </c>
      <c r="B39" s="94">
        <f>[1]MercLab!J140</f>
        <v>500294.60943157424</v>
      </c>
      <c r="C39" s="61">
        <f t="shared" si="8"/>
        <v>23.258612026704633</v>
      </c>
      <c r="D39" s="94">
        <f t="shared" si="0"/>
        <v>232205.09847412759</v>
      </c>
      <c r="E39" s="61">
        <f t="shared" si="9"/>
        <v>21.456404400802096</v>
      </c>
      <c r="F39" s="94">
        <f>[1]MercLab!K140</f>
        <v>0</v>
      </c>
      <c r="G39" s="61">
        <f t="shared" si="10"/>
        <v>0</v>
      </c>
      <c r="H39" s="94">
        <f>[1]MercLab!L140</f>
        <v>227021.64430665461</v>
      </c>
      <c r="I39" s="61">
        <f t="shared" si="11"/>
        <v>23.118798341739584</v>
      </c>
      <c r="J39" s="94">
        <f>[1]MercLab!M140</f>
        <v>5183.454167472999</v>
      </c>
      <c r="K39" s="61">
        <f t="shared" si="12"/>
        <v>60.104054908312321</v>
      </c>
      <c r="L39" s="94">
        <f>[1]MercLab!N140</f>
        <v>268089.51095746068</v>
      </c>
      <c r="M39" s="61">
        <f t="shared" si="13"/>
        <v>31.954725745730123</v>
      </c>
      <c r="N39" s="94">
        <f>[1]MercLab!O140</f>
        <v>0</v>
      </c>
      <c r="O39" s="61">
        <f t="shared" si="14"/>
        <v>0</v>
      </c>
    </row>
    <row r="40" spans="1:15">
      <c r="A40" s="263" t="s">
        <v>108</v>
      </c>
      <c r="B40" s="94">
        <f>[1]MercLab!J141</f>
        <v>290.89225096500002</v>
      </c>
      <c r="C40" s="61">
        <f t="shared" si="8"/>
        <v>1.3523531693569225E-2</v>
      </c>
      <c r="D40" s="94">
        <f t="shared" si="0"/>
        <v>290.89225096500002</v>
      </c>
      <c r="E40" s="61">
        <f t="shared" si="9"/>
        <v>2.687926240542942E-2</v>
      </c>
      <c r="F40" s="94">
        <f>[1]MercLab!K141</f>
        <v>0</v>
      </c>
      <c r="G40" s="61">
        <f t="shared" si="10"/>
        <v>0</v>
      </c>
      <c r="H40" s="94">
        <f>[1]MercLab!L141</f>
        <v>290.89225096500002</v>
      </c>
      <c r="I40" s="61">
        <f t="shared" si="11"/>
        <v>2.9623075411040912E-2</v>
      </c>
      <c r="J40" s="94">
        <f>[1]MercLab!M141</f>
        <v>0</v>
      </c>
      <c r="K40" s="61">
        <f t="shared" si="12"/>
        <v>0</v>
      </c>
      <c r="L40" s="94">
        <f>[1]MercLab!N141</f>
        <v>0</v>
      </c>
      <c r="M40" s="61">
        <f t="shared" si="13"/>
        <v>0</v>
      </c>
      <c r="N40" s="94">
        <f>[1]MercLab!O141</f>
        <v>0</v>
      </c>
      <c r="O40" s="61">
        <f t="shared" si="14"/>
        <v>0</v>
      </c>
    </row>
    <row r="41" spans="1:15">
      <c r="A41" s="262" t="s">
        <v>98</v>
      </c>
      <c r="B41" s="94">
        <f>[1]MercLab!J142</f>
        <v>117941.99858045814</v>
      </c>
      <c r="C41" s="61">
        <f t="shared" si="8"/>
        <v>5.4831036251894893</v>
      </c>
      <c r="D41" s="94">
        <f t="shared" si="0"/>
        <v>25322.216249618003</v>
      </c>
      <c r="E41" s="61">
        <f t="shared" si="9"/>
        <v>2.3398440247292993</v>
      </c>
      <c r="F41" s="60">
        <f>[1]MercLab!K142</f>
        <v>0</v>
      </c>
      <c r="G41" s="61">
        <f t="shared" si="10"/>
        <v>0</v>
      </c>
      <c r="H41" s="94">
        <f>[1]MercLab!L142</f>
        <v>23689.855829808002</v>
      </c>
      <c r="I41" s="61">
        <f t="shared" si="11"/>
        <v>2.4124616018304517</v>
      </c>
      <c r="J41" s="94">
        <f>[1]MercLab!M142</f>
        <v>1632.3604198099997</v>
      </c>
      <c r="K41" s="61">
        <f t="shared" si="12"/>
        <v>18.927818619113321</v>
      </c>
      <c r="L41" s="94">
        <f>[1]MercLab!N142</f>
        <v>92619.782330840142</v>
      </c>
      <c r="M41" s="61">
        <f t="shared" si="13"/>
        <v>11.039744645141454</v>
      </c>
      <c r="N41" s="94">
        <f>[1]MercLab!O142</f>
        <v>0</v>
      </c>
      <c r="O41" s="61">
        <f t="shared" si="14"/>
        <v>0</v>
      </c>
    </row>
    <row r="42" spans="1:15">
      <c r="A42" s="262" t="s">
        <v>99</v>
      </c>
      <c r="B42" s="60">
        <f>[1]MercLab!J143</f>
        <v>24459.122153769</v>
      </c>
      <c r="C42" s="61">
        <f t="shared" si="8"/>
        <v>1.1371004643336984</v>
      </c>
      <c r="D42" s="60">
        <f t="shared" si="0"/>
        <v>2459.7319870239999</v>
      </c>
      <c r="E42" s="61">
        <f t="shared" si="9"/>
        <v>0.22728615598014476</v>
      </c>
      <c r="F42" s="94">
        <f>[1]MercLab!K143</f>
        <v>0</v>
      </c>
      <c r="G42" s="61">
        <f t="shared" si="10"/>
        <v>0</v>
      </c>
      <c r="H42" s="60">
        <f>[1]MercLab!L143</f>
        <v>2459.7319870239999</v>
      </c>
      <c r="I42" s="61">
        <f t="shared" si="11"/>
        <v>0.25048733990280309</v>
      </c>
      <c r="J42" s="60">
        <f>[1]MercLab!M143</f>
        <v>0</v>
      </c>
      <c r="K42" s="61">
        <f t="shared" si="12"/>
        <v>0</v>
      </c>
      <c r="L42" s="60">
        <f>[1]MercLab!N143</f>
        <v>21999.390166745001</v>
      </c>
      <c r="M42" s="61">
        <f t="shared" si="13"/>
        <v>2.622200610687806</v>
      </c>
      <c r="N42" s="60">
        <f>[1]MercLab!O143</f>
        <v>0</v>
      </c>
      <c r="O42" s="61">
        <f t="shared" si="14"/>
        <v>0</v>
      </c>
    </row>
    <row r="43" spans="1:15">
      <c r="A43" s="262" t="s">
        <v>100</v>
      </c>
      <c r="B43" s="94">
        <f>[1]MercLab!J144</f>
        <v>7052.2076502290001</v>
      </c>
      <c r="C43" s="61">
        <f t="shared" si="8"/>
        <v>0.32785594443001576</v>
      </c>
      <c r="D43" s="94">
        <f t="shared" si="0"/>
        <v>693.19961533199989</v>
      </c>
      <c r="E43" s="61">
        <f t="shared" si="9"/>
        <v>6.4053594752145643E-2</v>
      </c>
      <c r="F43" s="94">
        <f>[1]MercLab!K144</f>
        <v>0</v>
      </c>
      <c r="G43" s="61">
        <f t="shared" si="10"/>
        <v>0</v>
      </c>
      <c r="H43" s="94">
        <f>[1]MercLab!L144</f>
        <v>693.19961533199989</v>
      </c>
      <c r="I43" s="61">
        <f t="shared" si="11"/>
        <v>7.0592133038136898E-2</v>
      </c>
      <c r="J43" s="94">
        <f>[1]MercLab!M144</f>
        <v>0</v>
      </c>
      <c r="K43" s="61">
        <f t="shared" si="12"/>
        <v>0</v>
      </c>
      <c r="L43" s="94">
        <f>[1]MercLab!N144</f>
        <v>6359.0080348970005</v>
      </c>
      <c r="M43" s="61">
        <f t="shared" si="13"/>
        <v>0.75795713545193832</v>
      </c>
      <c r="N43" s="94">
        <f>[1]MercLab!O144</f>
        <v>0</v>
      </c>
      <c r="O43" s="61">
        <f t="shared" si="14"/>
        <v>0</v>
      </c>
    </row>
    <row r="44" spans="1:15">
      <c r="A44" s="262" t="s">
        <v>101</v>
      </c>
      <c r="B44" s="94">
        <f>[1]MercLab!J145</f>
        <v>8136.1701668679989</v>
      </c>
      <c r="C44" s="61">
        <f t="shared" si="8"/>
        <v>0.37824917903760358</v>
      </c>
      <c r="D44" s="94">
        <f t="shared" si="0"/>
        <v>183.18105742999998</v>
      </c>
      <c r="E44" s="61">
        <f t="shared" si="9"/>
        <v>1.6926445080716265E-2</v>
      </c>
      <c r="F44" s="95">
        <f>[1]MercLab!K145</f>
        <v>0</v>
      </c>
      <c r="G44" s="61">
        <f t="shared" si="10"/>
        <v>0</v>
      </c>
      <c r="H44" s="94">
        <f>[1]MercLab!L145</f>
        <v>183.18105742999998</v>
      </c>
      <c r="I44" s="61">
        <f t="shared" si="11"/>
        <v>1.8654282677251534E-2</v>
      </c>
      <c r="J44" s="94">
        <f>[1]MercLab!M145</f>
        <v>0</v>
      </c>
      <c r="K44" s="61">
        <f t="shared" si="12"/>
        <v>0</v>
      </c>
      <c r="L44" s="94">
        <f>[1]MercLab!N145</f>
        <v>7952.9891094379991</v>
      </c>
      <c r="M44" s="61">
        <f t="shared" si="13"/>
        <v>0.94795049960457001</v>
      </c>
      <c r="N44" s="94">
        <f>[1]MercLab!O145</f>
        <v>0</v>
      </c>
      <c r="O44" s="61">
        <f t="shared" si="14"/>
        <v>0</v>
      </c>
    </row>
    <row r="45" spans="1:15">
      <c r="A45" s="262"/>
      <c r="B45" s="95"/>
      <c r="C45" s="96"/>
      <c r="D45" s="95">
        <f t="shared" si="0"/>
        <v>0</v>
      </c>
      <c r="E45" s="96"/>
      <c r="F45" s="95"/>
      <c r="G45" s="96"/>
      <c r="H45" s="95"/>
      <c r="I45" s="96"/>
      <c r="J45" s="95"/>
      <c r="K45" s="96"/>
      <c r="L45" s="95"/>
      <c r="M45" s="96"/>
      <c r="N45" s="95"/>
      <c r="O45" s="96"/>
    </row>
    <row r="46" spans="1:15">
      <c r="A46" s="265" t="s">
        <v>12</v>
      </c>
      <c r="B46" s="93"/>
      <c r="C46" s="58"/>
      <c r="D46" s="93"/>
      <c r="E46" s="58"/>
      <c r="F46" s="93"/>
      <c r="G46" s="58"/>
      <c r="H46" s="93"/>
      <c r="I46" s="58"/>
      <c r="J46" s="93"/>
      <c r="K46" s="58"/>
      <c r="L46" s="93"/>
      <c r="M46" s="58"/>
      <c r="N46" s="93"/>
      <c r="O46" s="58"/>
    </row>
    <row r="47" spans="1:15">
      <c r="A47" s="262" t="s">
        <v>38</v>
      </c>
      <c r="B47" s="60">
        <f>[1]MercLab!J147</f>
        <v>922362.84748435719</v>
      </c>
      <c r="C47" s="61">
        <f>IF(ISNUMBER(B47/B$9*100),B47/B$9*100,0)</f>
        <v>42.880493239492587</v>
      </c>
      <c r="D47" s="60">
        <f t="shared" si="0"/>
        <v>300394.26727575669</v>
      </c>
      <c r="E47" s="61">
        <f>IF(ISNUMBER(D47/D$9*100),D47/D$9*100,0)</f>
        <v>27.757275446169473</v>
      </c>
      <c r="F47" s="60">
        <f>[1]MercLab!K147</f>
        <v>0</v>
      </c>
      <c r="G47" s="61">
        <f>IF(ISNUMBER(F47/F$9*100),F47/F$9*100,0)</f>
        <v>0</v>
      </c>
      <c r="H47" s="60">
        <f>[1]MercLab!L147</f>
        <v>300394.26727575669</v>
      </c>
      <c r="I47" s="61">
        <f>IF(ISNUMBER(H47/H$9*100),H47/H$9*100,0)</f>
        <v>30.590715301057624</v>
      </c>
      <c r="J47" s="60">
        <f>[1]MercLab!M147</f>
        <v>0</v>
      </c>
      <c r="K47" s="61">
        <f>IF(ISNUMBER(J47/J$9*100),J47/J$9*100,0)</f>
        <v>0</v>
      </c>
      <c r="L47" s="60">
        <f>[1]MercLab!N147</f>
        <v>456309.53159667569</v>
      </c>
      <c r="M47" s="61">
        <f>IF(ISNUMBER(L47/L$9*100),L47/L$9*100,0)</f>
        <v>54.38946822372337</v>
      </c>
      <c r="N47" s="60">
        <f>[1]MercLab!O147</f>
        <v>165659.04861189466</v>
      </c>
      <c r="O47" s="61">
        <f>IF(ISNUMBER(N47/N$9*100),N47/N$9*100,0)</f>
        <v>72.081088498876298</v>
      </c>
    </row>
    <row r="48" spans="1:15">
      <c r="A48" s="262" t="s">
        <v>39</v>
      </c>
      <c r="B48" s="60">
        <f>[1]MercLab!J148</f>
        <v>253483.10746430408</v>
      </c>
      <c r="C48" s="61">
        <f>IF(ISNUMBER(B48/B$9*100),B48/B$9*100,0)</f>
        <v>11.78438692060719</v>
      </c>
      <c r="D48" s="60">
        <f t="shared" si="0"/>
        <v>184779.63081413563</v>
      </c>
      <c r="E48" s="61">
        <f>IF(ISNUMBER(D48/D$9*100),D48/D$9*100,0)</f>
        <v>17.074157758946694</v>
      </c>
      <c r="F48" s="94">
        <f>[1]MercLab!K148</f>
        <v>0</v>
      </c>
      <c r="G48" s="61">
        <f>IF(ISNUMBER(F48/F$9*100),F48/F$9*100,0)</f>
        <v>0</v>
      </c>
      <c r="H48" s="60">
        <f>[1]MercLab!L148</f>
        <v>184779.63081413563</v>
      </c>
      <c r="I48" s="61">
        <f>IF(ISNUMBER(H48/H$9*100),H48/H$9*100,0)</f>
        <v>18.817073744223034</v>
      </c>
      <c r="J48" s="60">
        <f>[1]MercLab!M148</f>
        <v>0</v>
      </c>
      <c r="K48" s="61">
        <f>IF(ISNUMBER(J48/J$9*100),J48/J$9*100,0)</f>
        <v>0</v>
      </c>
      <c r="L48" s="60">
        <f>[1]MercLab!N148</f>
        <v>57045.364705268854</v>
      </c>
      <c r="M48" s="61">
        <f>IF(ISNUMBER(L48/L$9*100),L48/L$9*100,0)</f>
        <v>6.7994789416109018</v>
      </c>
      <c r="N48" s="60">
        <f>[1]MercLab!O148</f>
        <v>11658.111944899003</v>
      </c>
      <c r="O48" s="61">
        <f>IF(ISNUMBER(N48/N$9*100),N48/N$9*100,0)</f>
        <v>5.0726441197835941</v>
      </c>
    </row>
    <row r="49" spans="1:15">
      <c r="A49" s="262" t="s">
        <v>50</v>
      </c>
      <c r="B49" s="94">
        <f>[1]MercLab!J149</f>
        <v>970630.44321183662</v>
      </c>
      <c r="C49" s="61">
        <f>IF(ISNUMBER(B49/B$9*100),B49/B$9*100,0)</f>
        <v>45.124445625393342</v>
      </c>
      <c r="D49" s="94">
        <f t="shared" si="0"/>
        <v>594015.52758907911</v>
      </c>
      <c r="E49" s="61">
        <f>IF(ISNUMBER(D49/D$9*100),D49/D$9*100,0)</f>
        <v>54.888705993366457</v>
      </c>
      <c r="F49" s="94">
        <f>[1]MercLab!K149</f>
        <v>91615.430668658155</v>
      </c>
      <c r="G49" s="61">
        <f>IF(ISNUMBER(F49/F$9*100),F49/F$9*100,0)</f>
        <v>100</v>
      </c>
      <c r="H49" s="94">
        <f>[1]MercLab!L149</f>
        <v>493775.96303231589</v>
      </c>
      <c r="I49" s="61">
        <f>IF(ISNUMBER(H49/H$9*100),H49/H$9*100,0)</f>
        <v>50.283782192690921</v>
      </c>
      <c r="J49" s="94">
        <f>[1]MercLab!M149</f>
        <v>8624.1338881049996</v>
      </c>
      <c r="K49" s="61">
        <f>IF(ISNUMBER(J49/J$9*100),J49/J$9*100,0)</f>
        <v>100</v>
      </c>
      <c r="L49" s="94">
        <f>[1]MercLab!N149</f>
        <v>324302.82594896387</v>
      </c>
      <c r="M49" s="61">
        <f>IF(ISNUMBER(L49/L$9*100),L49/L$9*100,0)</f>
        <v>38.655029153336592</v>
      </c>
      <c r="N49" s="94">
        <f>[1]MercLab!O149</f>
        <v>52312.089673758841</v>
      </c>
      <c r="O49" s="61">
        <f>IF(ISNUMBER(N49/N$9*100),N49/N$9*100,0)</f>
        <v>22.761885915265477</v>
      </c>
    </row>
    <row r="50" spans="1:15">
      <c r="A50" s="262" t="s">
        <v>46</v>
      </c>
      <c r="B50" s="94">
        <f>[1]MercLab!J150</f>
        <v>4531.6192445520001</v>
      </c>
      <c r="C50" s="61">
        <f>IF(ISNUMBER(B50/B$9*100),B50/B$9*100,0)</f>
        <v>0.21067421450240284</v>
      </c>
      <c r="D50" s="94">
        <f t="shared" si="0"/>
        <v>3028.7043327720003</v>
      </c>
      <c r="E50" s="61">
        <f>IF(ISNUMBER(D50/D$9*100),D50/D$9*100,0)</f>
        <v>0.27986080151318549</v>
      </c>
      <c r="F50" s="94">
        <f>[1]MercLab!K150</f>
        <v>0</v>
      </c>
      <c r="G50" s="61">
        <f>IF(ISNUMBER(F50/F$9*100),F50/F$9*100,0)</f>
        <v>0</v>
      </c>
      <c r="H50" s="94">
        <f>[1]MercLab!L150</f>
        <v>3028.7043327720003</v>
      </c>
      <c r="I50" s="61">
        <f>IF(ISNUMBER(H50/H$9*100),H50/H$9*100,0)</f>
        <v>0.30842876202379937</v>
      </c>
      <c r="J50" s="94">
        <f>[1]MercLab!M150</f>
        <v>0</v>
      </c>
      <c r="K50" s="61">
        <f>IF(ISNUMBER(J50/J$9*100),J50/J$9*100,0)</f>
        <v>0</v>
      </c>
      <c r="L50" s="94">
        <f>[1]MercLab!N150</f>
        <v>1308.9867444699998</v>
      </c>
      <c r="M50" s="61">
        <f>IF(ISNUMBER(L50/L$9*100),L50/L$9*100,0)</f>
        <v>0.15602368132549618</v>
      </c>
      <c r="N50" s="94">
        <f>[1]MercLab!O150</f>
        <v>193.92816730999999</v>
      </c>
      <c r="O50" s="61">
        <f>IF(ISNUMBER(N50/N$9*100),N50/N$9*100,0)</f>
        <v>8.4381466074007816E-2</v>
      </c>
    </row>
    <row r="51" spans="1:15">
      <c r="A51" s="259"/>
      <c r="B51" s="260"/>
      <c r="C51" s="271"/>
      <c r="D51" s="260"/>
      <c r="E51" s="271"/>
      <c r="F51" s="260"/>
      <c r="G51" s="271"/>
      <c r="H51" s="260"/>
      <c r="I51" s="271"/>
      <c r="J51" s="260"/>
      <c r="K51" s="271"/>
      <c r="L51" s="260"/>
      <c r="M51" s="271"/>
      <c r="N51" s="260"/>
      <c r="O51" s="271"/>
    </row>
    <row r="52" spans="1:15">
      <c r="A52" s="15" t="str">
        <f>'C01'!A42</f>
        <v>Fuente: Instituto Nacional de Estadística (INE). Encuesta Permanente de Hogares de Propósitos Múltiples, Junio 2014.</v>
      </c>
      <c r="B52" s="112"/>
      <c r="C52" s="111"/>
      <c r="D52" s="112"/>
      <c r="E52" s="111"/>
      <c r="F52" s="113"/>
      <c r="G52" s="111"/>
      <c r="H52" s="113"/>
      <c r="I52" s="111"/>
      <c r="J52" s="113"/>
      <c r="K52" s="111"/>
      <c r="L52" s="112"/>
      <c r="M52" s="111"/>
      <c r="N52" s="112"/>
      <c r="O52" s="111"/>
    </row>
    <row r="53" spans="1:15">
      <c r="A53" s="15" t="str">
        <f>'C01'!A43</f>
        <v>(Promedio de salarios mínimos por rama)</v>
      </c>
      <c r="B53" s="114"/>
      <c r="C53" s="115"/>
      <c r="D53" s="114"/>
      <c r="E53" s="115"/>
      <c r="F53" s="116"/>
      <c r="G53" s="115"/>
      <c r="H53" s="114"/>
      <c r="I53" s="115"/>
      <c r="J53" s="116"/>
      <c r="K53" s="117"/>
      <c r="L53" s="114"/>
      <c r="M53" s="115"/>
      <c r="N53" s="116"/>
      <c r="O53" s="115"/>
    </row>
    <row r="54" spans="1:15">
      <c r="A54" s="15" t="s">
        <v>90</v>
      </c>
      <c r="B54" s="114"/>
      <c r="C54" s="115"/>
      <c r="D54" s="114"/>
      <c r="E54" s="115"/>
      <c r="F54" s="116"/>
      <c r="G54" s="30"/>
      <c r="H54" s="110"/>
      <c r="I54" s="115"/>
      <c r="J54" s="116"/>
      <c r="K54" s="117"/>
      <c r="L54" s="114"/>
      <c r="M54" s="115"/>
      <c r="N54" s="116"/>
      <c r="O54" s="115"/>
    </row>
    <row r="55" spans="1:15">
      <c r="A55" s="15" t="s">
        <v>91</v>
      </c>
      <c r="B55" s="114"/>
      <c r="C55" s="115"/>
      <c r="D55" s="114"/>
      <c r="E55" s="115"/>
      <c r="F55" s="116"/>
      <c r="G55" s="115"/>
      <c r="H55" s="73"/>
      <c r="I55" s="115"/>
      <c r="J55" s="116"/>
      <c r="K55" s="115"/>
      <c r="L55" s="114"/>
      <c r="M55" s="115"/>
      <c r="N55" s="116"/>
      <c r="O55" s="115"/>
    </row>
    <row r="56" spans="1:15">
      <c r="A56" s="15" t="s">
        <v>96</v>
      </c>
      <c r="B56" s="114"/>
      <c r="C56" s="115"/>
      <c r="D56" s="114"/>
      <c r="E56" s="115"/>
      <c r="F56" s="116"/>
      <c r="G56" s="115"/>
      <c r="H56" s="73"/>
      <c r="I56" s="115"/>
      <c r="J56" s="116"/>
      <c r="K56" s="115"/>
      <c r="L56" s="114"/>
      <c r="M56" s="115"/>
      <c r="N56" s="116"/>
      <c r="O56" s="115"/>
    </row>
    <row r="57" spans="1:15">
      <c r="A57" s="15"/>
      <c r="B57" s="114"/>
      <c r="C57" s="115"/>
      <c r="D57" s="114"/>
      <c r="E57" s="115"/>
      <c r="F57" s="116"/>
      <c r="G57" s="115"/>
      <c r="H57" s="73"/>
      <c r="I57" s="115"/>
      <c r="J57" s="116"/>
      <c r="K57" s="115"/>
      <c r="L57" s="114"/>
      <c r="M57" s="115"/>
      <c r="N57" s="116"/>
      <c r="O57" s="115"/>
    </row>
    <row r="58" spans="1:15">
      <c r="A58" s="15"/>
      <c r="B58" s="114"/>
      <c r="C58" s="115"/>
      <c r="D58" s="114"/>
      <c r="E58" s="115"/>
      <c r="F58" s="116"/>
      <c r="G58" s="115"/>
      <c r="H58" s="73"/>
      <c r="I58" s="115"/>
      <c r="J58" s="116"/>
      <c r="K58" s="115"/>
      <c r="L58" s="114"/>
      <c r="M58" s="115"/>
      <c r="N58" s="116"/>
      <c r="O58" s="115"/>
    </row>
    <row r="59" spans="1:15">
      <c r="A59" s="330" t="s">
        <v>118</v>
      </c>
      <c r="B59" s="330"/>
      <c r="C59" s="330"/>
      <c r="D59" s="330"/>
      <c r="E59" s="330"/>
      <c r="F59" s="330"/>
      <c r="G59" s="330"/>
      <c r="H59" s="330"/>
      <c r="I59" s="330"/>
      <c r="J59" s="330"/>
      <c r="K59" s="330"/>
      <c r="L59" s="330"/>
      <c r="M59" s="330"/>
      <c r="N59" s="330"/>
      <c r="O59" s="330"/>
    </row>
    <row r="60" spans="1:15">
      <c r="A60" s="330" t="s">
        <v>83</v>
      </c>
      <c r="B60" s="330"/>
      <c r="C60" s="330"/>
      <c r="D60" s="330"/>
      <c r="E60" s="330"/>
      <c r="F60" s="330"/>
      <c r="G60" s="330"/>
      <c r="H60" s="330"/>
      <c r="I60" s="330"/>
      <c r="J60" s="330"/>
      <c r="K60" s="330"/>
      <c r="L60" s="330"/>
      <c r="M60" s="330"/>
      <c r="N60" s="330"/>
      <c r="O60" s="330"/>
    </row>
    <row r="61" spans="1:15">
      <c r="A61" s="330" t="s">
        <v>33</v>
      </c>
      <c r="B61" s="330"/>
      <c r="C61" s="330"/>
      <c r="D61" s="330"/>
      <c r="E61" s="330"/>
      <c r="F61" s="330"/>
      <c r="G61" s="330"/>
      <c r="H61" s="330"/>
      <c r="I61" s="330"/>
      <c r="J61" s="330"/>
      <c r="K61" s="330"/>
      <c r="L61" s="330"/>
      <c r="M61" s="330"/>
      <c r="N61" s="330"/>
      <c r="O61" s="330"/>
    </row>
    <row r="62" spans="1:15" ht="23.25">
      <c r="A62" s="326" t="s">
        <v>111</v>
      </c>
      <c r="B62" s="326"/>
      <c r="C62" s="326"/>
      <c r="D62" s="326"/>
      <c r="E62" s="326"/>
      <c r="F62" s="326"/>
      <c r="G62" s="326"/>
      <c r="H62" s="326"/>
      <c r="I62" s="326"/>
      <c r="J62" s="326"/>
      <c r="K62" s="326"/>
      <c r="L62" s="326"/>
      <c r="M62" s="326"/>
      <c r="N62" s="326"/>
      <c r="O62" s="326"/>
    </row>
    <row r="63" spans="1:15">
      <c r="A63" s="25" t="s">
        <v>17</v>
      </c>
      <c r="B63" s="329"/>
      <c r="C63" s="329"/>
      <c r="D63" s="329"/>
      <c r="E63" s="329"/>
      <c r="F63" s="329"/>
      <c r="G63" s="329"/>
      <c r="H63" s="329"/>
      <c r="I63" s="329"/>
      <c r="J63" s="329"/>
      <c r="K63" s="329"/>
      <c r="L63" s="75"/>
      <c r="M63" s="75"/>
      <c r="N63" s="75"/>
      <c r="O63" s="75"/>
    </row>
    <row r="64" spans="1:15">
      <c r="A64" s="332" t="s">
        <v>31</v>
      </c>
      <c r="B64" s="335" t="s">
        <v>5</v>
      </c>
      <c r="C64" s="335"/>
      <c r="D64" s="331" t="s">
        <v>6</v>
      </c>
      <c r="E64" s="331"/>
      <c r="F64" s="331"/>
      <c r="G64" s="331"/>
      <c r="H64" s="331"/>
      <c r="I64" s="331"/>
      <c r="J64" s="331"/>
      <c r="K64" s="331"/>
      <c r="L64" s="335" t="s">
        <v>1</v>
      </c>
      <c r="M64" s="335"/>
      <c r="N64" s="337" t="s">
        <v>2</v>
      </c>
      <c r="O64" s="337"/>
    </row>
    <row r="65" spans="1:15" ht="13.5">
      <c r="A65" s="333"/>
      <c r="B65" s="336"/>
      <c r="C65" s="336"/>
      <c r="D65" s="339" t="s">
        <v>3</v>
      </c>
      <c r="E65" s="339"/>
      <c r="F65" s="339" t="s">
        <v>109</v>
      </c>
      <c r="G65" s="339"/>
      <c r="H65" s="339" t="s">
        <v>9</v>
      </c>
      <c r="I65" s="339"/>
      <c r="J65" s="339" t="s">
        <v>110</v>
      </c>
      <c r="K65" s="339"/>
      <c r="L65" s="336"/>
      <c r="M65" s="336"/>
      <c r="N65" s="338"/>
      <c r="O65" s="338"/>
    </row>
    <row r="66" spans="1:15" customFormat="1">
      <c r="A66" s="334"/>
      <c r="B66" s="63" t="s">
        <v>7</v>
      </c>
      <c r="C66" s="64" t="s">
        <v>87</v>
      </c>
      <c r="D66" s="63" t="s">
        <v>7</v>
      </c>
      <c r="E66" s="64" t="s">
        <v>87</v>
      </c>
      <c r="F66" s="63" t="s">
        <v>7</v>
      </c>
      <c r="G66" s="64" t="s">
        <v>87</v>
      </c>
      <c r="H66" s="63" t="s">
        <v>7</v>
      </c>
      <c r="I66" s="64" t="s">
        <v>87</v>
      </c>
      <c r="J66" s="63" t="s">
        <v>7</v>
      </c>
      <c r="K66" s="64" t="s">
        <v>87</v>
      </c>
      <c r="L66" s="63" t="s">
        <v>7</v>
      </c>
      <c r="M66" s="64" t="s">
        <v>87</v>
      </c>
      <c r="N66" s="63" t="s">
        <v>7</v>
      </c>
      <c r="O66" s="64" t="s">
        <v>87</v>
      </c>
    </row>
    <row r="67" spans="1:15">
      <c r="A67" s="118"/>
      <c r="B67" s="118"/>
      <c r="C67" s="119"/>
      <c r="D67" s="105"/>
      <c r="E67" s="107"/>
      <c r="F67" s="105"/>
      <c r="G67" s="107"/>
      <c r="H67" s="105"/>
      <c r="I67" s="107"/>
      <c r="J67" s="105"/>
      <c r="K67" s="107"/>
      <c r="L67" s="105"/>
      <c r="M67" s="107"/>
      <c r="N67" s="105"/>
      <c r="O67" s="107"/>
    </row>
    <row r="68" spans="1:15" ht="11.25" customHeight="1">
      <c r="A68" s="65" t="s">
        <v>103</v>
      </c>
      <c r="B68" s="24">
        <f t="shared" ref="B68:O68" si="15">B9</f>
        <v>2151008.0174051463</v>
      </c>
      <c r="C68" s="58">
        <f t="shared" si="15"/>
        <v>99.999999999996078</v>
      </c>
      <c r="D68" s="24">
        <f t="shared" si="15"/>
        <v>1082218.1300117888</v>
      </c>
      <c r="E68" s="58">
        <f t="shared" si="15"/>
        <v>50.312138367448547</v>
      </c>
      <c r="F68" s="24">
        <f t="shared" si="15"/>
        <v>91615.430668658155</v>
      </c>
      <c r="G68" s="58">
        <f t="shared" si="15"/>
        <v>4.2591859224763748</v>
      </c>
      <c r="H68" s="24">
        <f t="shared" si="15"/>
        <v>981978.56545502564</v>
      </c>
      <c r="I68" s="58">
        <f t="shared" si="15"/>
        <v>45.65201791482064</v>
      </c>
      <c r="J68" s="24">
        <f t="shared" si="15"/>
        <v>8624.1338881049996</v>
      </c>
      <c r="K68" s="58">
        <f t="shared" si="15"/>
        <v>0.40093453015152702</v>
      </c>
      <c r="L68" s="24">
        <f t="shared" si="15"/>
        <v>838966.70899540896</v>
      </c>
      <c r="M68" s="58">
        <f t="shared" si="15"/>
        <v>39.003420824413787</v>
      </c>
      <c r="N68" s="24">
        <f t="shared" si="15"/>
        <v>229823.17839786393</v>
      </c>
      <c r="O68" s="58">
        <f t="shared" si="15"/>
        <v>10.68444080813374</v>
      </c>
    </row>
    <row r="69" spans="1:15">
      <c r="A69" s="29"/>
      <c r="B69" s="24"/>
      <c r="C69" s="58"/>
      <c r="D69" s="24">
        <f t="shared" ref="D69:D93" si="16">F69+H69+J69</f>
        <v>0</v>
      </c>
      <c r="E69" s="58"/>
      <c r="F69" s="24"/>
      <c r="G69" s="58"/>
      <c r="H69" s="24"/>
      <c r="I69" s="58"/>
      <c r="J69" s="24"/>
      <c r="K69" s="58"/>
      <c r="L69" s="24"/>
      <c r="M69" s="58"/>
      <c r="N69" s="24"/>
      <c r="O69" s="58"/>
    </row>
    <row r="70" spans="1:15">
      <c r="A70" s="66" t="s">
        <v>13</v>
      </c>
      <c r="B70" s="24"/>
      <c r="C70" s="58"/>
      <c r="D70" s="24"/>
      <c r="E70" s="58"/>
      <c r="F70" s="24"/>
      <c r="G70" s="58"/>
      <c r="H70" s="24"/>
      <c r="I70" s="58"/>
      <c r="J70" s="24"/>
      <c r="K70" s="58"/>
      <c r="L70" s="24"/>
      <c r="M70" s="58"/>
      <c r="N70" s="24"/>
      <c r="O70" s="58"/>
    </row>
    <row r="71" spans="1:15">
      <c r="A71" s="109" t="s">
        <v>54</v>
      </c>
      <c r="B71" s="94">
        <f>[1]MercLab!J153</f>
        <v>912260.87192805402</v>
      </c>
      <c r="C71" s="61">
        <f>IF(ISNUMBER(B71/B$68*100),B71/B$68*100,0)</f>
        <v>42.410854099398179</v>
      </c>
      <c r="D71" s="94">
        <f t="shared" si="16"/>
        <v>295825.28167706204</v>
      </c>
      <c r="E71" s="61">
        <f>IF(ISNUMBER(D71/D$68*100),D71/D$68*100,0)</f>
        <v>27.335088322151798</v>
      </c>
      <c r="F71" s="94">
        <f>[1]MercLab!K153</f>
        <v>0</v>
      </c>
      <c r="G71" s="61">
        <f>IF(ISNUMBER(F71/F$68*100),F71/F$68*100,0)</f>
        <v>0</v>
      </c>
      <c r="H71" s="94">
        <f>[1]MercLab!L153</f>
        <v>295825.28167706204</v>
      </c>
      <c r="I71" s="61">
        <f>IF(ISNUMBER(H71/H$68*100),H71/H$68*100,0)</f>
        <v>30.125431662551982</v>
      </c>
      <c r="J71" s="94">
        <f>[1]MercLab!M153</f>
        <v>0</v>
      </c>
      <c r="K71" s="61">
        <f>IF(ISNUMBER(J71/J$68*100),J71/J$68*100,0)</f>
        <v>0</v>
      </c>
      <c r="L71" s="94">
        <f>[1]MercLab!N153</f>
        <v>451526.29890572111</v>
      </c>
      <c r="M71" s="61">
        <f>IF(ISNUMBER(L71/L$68*100),L71/L$68*100,0)</f>
        <v>53.819334434185748</v>
      </c>
      <c r="N71" s="94">
        <f>[1]MercLab!O153</f>
        <v>164909.29134524264</v>
      </c>
      <c r="O71" s="61">
        <f>IF(ISNUMBER(N71/N$68*100),N71/N$68*100,0)</f>
        <v>71.754856274659971</v>
      </c>
    </row>
    <row r="72" spans="1:15">
      <c r="A72" s="109" t="s">
        <v>73</v>
      </c>
      <c r="B72" s="94">
        <f>[1]MercLab!J154</f>
        <v>10101.975556302001</v>
      </c>
      <c r="C72" s="61">
        <f t="shared" ref="C72:C80" si="17">IF(ISNUMBER(B72/B$68*100),B72/B$68*100,0)</f>
        <v>0.46963914009434748</v>
      </c>
      <c r="D72" s="94">
        <f t="shared" si="16"/>
        <v>4568.9855986950006</v>
      </c>
      <c r="E72" s="61">
        <f t="shared" ref="E72:E80" si="18">IF(ISNUMBER(D72/D$68*100),D72/D$68*100,0)</f>
        <v>0.42218712401770886</v>
      </c>
      <c r="F72" s="94">
        <f>[1]MercLab!K154</f>
        <v>0</v>
      </c>
      <c r="G72" s="61">
        <f t="shared" ref="G72:G80" si="19">IF(ISNUMBER(F72/F$68*100),F72/F$68*100,0)</f>
        <v>0</v>
      </c>
      <c r="H72" s="94">
        <f>[1]MercLab!L154</f>
        <v>4568.9855986950006</v>
      </c>
      <c r="I72" s="61">
        <f t="shared" ref="I72:I80" si="20">IF(ISNUMBER(H72/H$68*100),H72/H$68*100,0)</f>
        <v>0.46528363850567761</v>
      </c>
      <c r="J72" s="94">
        <f>[1]MercLab!M154</f>
        <v>0</v>
      </c>
      <c r="K72" s="61">
        <f t="shared" ref="K72:K80" si="21">IF(ISNUMBER(J72/J$68*100),J72/J$68*100,0)</f>
        <v>0</v>
      </c>
      <c r="L72" s="94">
        <f>[1]MercLab!N154</f>
        <v>4783.2326909549993</v>
      </c>
      <c r="M72" s="61">
        <f t="shared" ref="M72:M80" si="22">IF(ISNUMBER(L72/L$68*100),L72/L$68*100,0)</f>
        <v>0.5701337895376698</v>
      </c>
      <c r="N72" s="94">
        <f>[1]MercLab!O154</f>
        <v>749.757266652</v>
      </c>
      <c r="O72" s="61">
        <f t="shared" ref="O72:O80" si="23">IF(ISNUMBER(N72/N$68*100),N72/N$68*100,0)</f>
        <v>0.32623222421632325</v>
      </c>
    </row>
    <row r="73" spans="1:15">
      <c r="A73" s="109" t="s">
        <v>55</v>
      </c>
      <c r="B73" s="94">
        <f>[1]MercLab!J155</f>
        <v>253483.10746430408</v>
      </c>
      <c r="C73" s="61">
        <f t="shared" si="17"/>
        <v>11.78438692060719</v>
      </c>
      <c r="D73" s="94">
        <f t="shared" si="16"/>
        <v>184779.63081413563</v>
      </c>
      <c r="E73" s="61">
        <f t="shared" si="18"/>
        <v>17.074157758946694</v>
      </c>
      <c r="F73" s="94">
        <f>[1]MercLab!K155</f>
        <v>0</v>
      </c>
      <c r="G73" s="61">
        <f t="shared" si="19"/>
        <v>0</v>
      </c>
      <c r="H73" s="94">
        <f>[1]MercLab!L155</f>
        <v>184779.63081413563</v>
      </c>
      <c r="I73" s="61">
        <f t="shared" si="20"/>
        <v>18.817073744223034</v>
      </c>
      <c r="J73" s="94">
        <f>[1]MercLab!M155</f>
        <v>0</v>
      </c>
      <c r="K73" s="61">
        <f t="shared" si="21"/>
        <v>0</v>
      </c>
      <c r="L73" s="94">
        <f>[1]MercLab!N155</f>
        <v>57045.364705268854</v>
      </c>
      <c r="M73" s="61">
        <f t="shared" si="22"/>
        <v>6.7994789416109018</v>
      </c>
      <c r="N73" s="94">
        <f>[1]MercLab!O155</f>
        <v>11658.111944899003</v>
      </c>
      <c r="O73" s="61">
        <f t="shared" si="23"/>
        <v>5.0726441197835941</v>
      </c>
    </row>
    <row r="74" spans="1:15">
      <c r="A74" s="109" t="s">
        <v>56</v>
      </c>
      <c r="B74" s="94">
        <f>[1]MercLab!J156</f>
        <v>14109.387449577998</v>
      </c>
      <c r="C74" s="61">
        <f t="shared" si="17"/>
        <v>0.65594304323415586</v>
      </c>
      <c r="D74" s="94">
        <f t="shared" si="16"/>
        <v>13596.373251163001</v>
      </c>
      <c r="E74" s="61">
        <f t="shared" si="18"/>
        <v>1.2563431413789836</v>
      </c>
      <c r="F74" s="94">
        <f>[1]MercLab!K156</f>
        <v>4389.7899132169996</v>
      </c>
      <c r="G74" s="61">
        <f t="shared" si="19"/>
        <v>4.7915398980040562</v>
      </c>
      <c r="H74" s="94">
        <f>[1]MercLab!L156</f>
        <v>9206.583337946</v>
      </c>
      <c r="I74" s="61">
        <f t="shared" si="20"/>
        <v>0.93755440921257649</v>
      </c>
      <c r="J74" s="94">
        <f>[1]MercLab!M156</f>
        <v>0</v>
      </c>
      <c r="K74" s="61">
        <f t="shared" si="21"/>
        <v>0</v>
      </c>
      <c r="L74" s="94">
        <f>[1]MercLab!N156</f>
        <v>513.01419841500001</v>
      </c>
      <c r="M74" s="61">
        <f t="shared" si="22"/>
        <v>6.1148337939331429E-2</v>
      </c>
      <c r="N74" s="94">
        <f>[1]MercLab!O156</f>
        <v>0</v>
      </c>
      <c r="O74" s="61">
        <f t="shared" si="23"/>
        <v>0</v>
      </c>
    </row>
    <row r="75" spans="1:15">
      <c r="A75" s="109" t="s">
        <v>74</v>
      </c>
      <c r="B75" s="94">
        <f>[1]MercLab!J157</f>
        <v>170947.5506412907</v>
      </c>
      <c r="C75" s="61">
        <f t="shared" si="17"/>
        <v>7.947322802055945</v>
      </c>
      <c r="D75" s="94">
        <f t="shared" si="16"/>
        <v>123635.34482923303</v>
      </c>
      <c r="E75" s="61">
        <f t="shared" si="18"/>
        <v>11.424253706402631</v>
      </c>
      <c r="F75" s="94">
        <f>[1]MercLab!K157</f>
        <v>853.82564864999995</v>
      </c>
      <c r="G75" s="61">
        <f t="shared" si="19"/>
        <v>0.93196707412531499</v>
      </c>
      <c r="H75" s="94">
        <f>[1]MercLab!L157</f>
        <v>122781.51918058303</v>
      </c>
      <c r="I75" s="61">
        <f t="shared" si="20"/>
        <v>12.503482611526145</v>
      </c>
      <c r="J75" s="94">
        <f>[1]MercLab!M157</f>
        <v>0</v>
      </c>
      <c r="K75" s="61">
        <f t="shared" si="21"/>
        <v>0</v>
      </c>
      <c r="L75" s="94">
        <f>[1]MercLab!N157</f>
        <v>44897.580895863895</v>
      </c>
      <c r="M75" s="61">
        <f t="shared" si="22"/>
        <v>5.3515330721078209</v>
      </c>
      <c r="N75" s="94">
        <f>[1]MercLab!O157</f>
        <v>2414.624916193</v>
      </c>
      <c r="O75" s="61">
        <f t="shared" si="23"/>
        <v>1.0506446447332931</v>
      </c>
    </row>
    <row r="76" spans="1:15">
      <c r="A76" s="109" t="s">
        <v>84</v>
      </c>
      <c r="B76" s="94">
        <f>[1]MercLab!J158</f>
        <v>409244.33822134964</v>
      </c>
      <c r="C76" s="61">
        <f t="shared" si="17"/>
        <v>19.025700272146764</v>
      </c>
      <c r="D76" s="94">
        <f t="shared" si="16"/>
        <v>193458.3785257437</v>
      </c>
      <c r="E76" s="61">
        <f t="shared" si="18"/>
        <v>17.876098464884922</v>
      </c>
      <c r="F76" s="94">
        <f>[1]MercLab!K158</f>
        <v>193.92816730999999</v>
      </c>
      <c r="G76" s="61">
        <f t="shared" si="19"/>
        <v>0.211676314671676</v>
      </c>
      <c r="H76" s="94">
        <f>[1]MercLab!L158</f>
        <v>193264.45035843371</v>
      </c>
      <c r="I76" s="61">
        <f t="shared" si="20"/>
        <v>19.681127181109044</v>
      </c>
      <c r="J76" s="94">
        <f>[1]MercLab!M158</f>
        <v>0</v>
      </c>
      <c r="K76" s="61">
        <f t="shared" si="21"/>
        <v>0</v>
      </c>
      <c r="L76" s="94">
        <f>[1]MercLab!N158</f>
        <v>171505.58455184649</v>
      </c>
      <c r="M76" s="61">
        <f t="shared" si="22"/>
        <v>20.442477956867894</v>
      </c>
      <c r="N76" s="94">
        <f>[1]MercLab!O158</f>
        <v>44280.375143764897</v>
      </c>
      <c r="O76" s="61">
        <f t="shared" si="23"/>
        <v>19.267149402619374</v>
      </c>
    </row>
    <row r="77" spans="1:15">
      <c r="A77" s="109" t="s">
        <v>58</v>
      </c>
      <c r="B77" s="94">
        <f>[1]MercLab!J159</f>
        <v>113699.42789223701</v>
      </c>
      <c r="C77" s="61">
        <f t="shared" si="17"/>
        <v>5.2858672293280211</v>
      </c>
      <c r="D77" s="94">
        <f t="shared" si="16"/>
        <v>54974.789352538894</v>
      </c>
      <c r="E77" s="61">
        <f t="shared" si="18"/>
        <v>5.0798252060275546</v>
      </c>
      <c r="F77" s="94">
        <f>[1]MercLab!K159</f>
        <v>5953.1643161649999</v>
      </c>
      <c r="G77" s="61">
        <f t="shared" si="19"/>
        <v>6.4979930484588015</v>
      </c>
      <c r="H77" s="94">
        <f>[1]MercLab!L159</f>
        <v>49021.625036373895</v>
      </c>
      <c r="I77" s="61">
        <f t="shared" si="20"/>
        <v>4.9921278081725164</v>
      </c>
      <c r="J77" s="94">
        <f>[1]MercLab!M159</f>
        <v>0</v>
      </c>
      <c r="K77" s="61">
        <f t="shared" si="21"/>
        <v>0</v>
      </c>
      <c r="L77" s="94">
        <f>[1]MercLab!N159</f>
        <v>58385.292631777891</v>
      </c>
      <c r="M77" s="61">
        <f t="shared" si="22"/>
        <v>6.959190633641386</v>
      </c>
      <c r="N77" s="94">
        <f>[1]MercLab!O159</f>
        <v>339.34590792</v>
      </c>
      <c r="O77" s="61">
        <f t="shared" si="23"/>
        <v>0.14765521488547736</v>
      </c>
    </row>
    <row r="78" spans="1:15">
      <c r="A78" s="109" t="s">
        <v>57</v>
      </c>
      <c r="B78" s="94">
        <f>[1]MercLab!J160</f>
        <v>75867.219328241059</v>
      </c>
      <c r="C78" s="61">
        <f t="shared" si="17"/>
        <v>3.5270542329155496</v>
      </c>
      <c r="D78" s="94">
        <f t="shared" si="16"/>
        <v>60143.126331612926</v>
      </c>
      <c r="E78" s="61">
        <f t="shared" si="18"/>
        <v>5.5573940838486759</v>
      </c>
      <c r="F78" s="94">
        <f>[1]MercLab!K160</f>
        <v>1163.5690038600001</v>
      </c>
      <c r="G78" s="61">
        <f t="shared" si="19"/>
        <v>1.2700578880300561</v>
      </c>
      <c r="H78" s="94">
        <f>[1]MercLab!L160</f>
        <v>58979.557327752926</v>
      </c>
      <c r="I78" s="61">
        <f t="shared" si="20"/>
        <v>6.0061960008692443</v>
      </c>
      <c r="J78" s="94">
        <f>[1]MercLab!M160</f>
        <v>0</v>
      </c>
      <c r="K78" s="61">
        <f t="shared" si="21"/>
        <v>0</v>
      </c>
      <c r="L78" s="94">
        <f>[1]MercLab!N160</f>
        <v>14620.482022563998</v>
      </c>
      <c r="M78" s="61">
        <f t="shared" si="22"/>
        <v>1.7426772559391277</v>
      </c>
      <c r="N78" s="94">
        <f>[1]MercLab!O160</f>
        <v>1103.6109740639999</v>
      </c>
      <c r="O78" s="61">
        <f t="shared" si="23"/>
        <v>0.48020003106625614</v>
      </c>
    </row>
    <row r="79" spans="1:15">
      <c r="A79" s="109" t="s">
        <v>59</v>
      </c>
      <c r="B79" s="94">
        <f>[1]MercLab!J161</f>
        <v>186762.51967911067</v>
      </c>
      <c r="C79" s="61">
        <f t="shared" si="17"/>
        <v>8.6825580457115326</v>
      </c>
      <c r="D79" s="94">
        <f t="shared" si="16"/>
        <v>148207.51529879399</v>
      </c>
      <c r="E79" s="61">
        <f t="shared" si="18"/>
        <v>13.694791390824282</v>
      </c>
      <c r="F79" s="94">
        <f>[1]MercLab!K161</f>
        <v>79061.15361945609</v>
      </c>
      <c r="G79" s="61">
        <f t="shared" si="19"/>
        <v>86.296765776710032</v>
      </c>
      <c r="H79" s="94">
        <f>[1]MercLab!L161</f>
        <v>60522.227791232915</v>
      </c>
      <c r="I79" s="61">
        <f t="shared" si="20"/>
        <v>6.1632941818020583</v>
      </c>
      <c r="J79" s="94">
        <f>[1]MercLab!M161</f>
        <v>8624.1338881049996</v>
      </c>
      <c r="K79" s="61">
        <f t="shared" si="21"/>
        <v>100</v>
      </c>
      <c r="L79" s="94">
        <f>[1]MercLab!N161</f>
        <v>34380.871648498985</v>
      </c>
      <c r="M79" s="61">
        <f t="shared" si="22"/>
        <v>4.0980018968413114</v>
      </c>
      <c r="N79" s="94">
        <f>[1]MercLab!O161</f>
        <v>4174.1327318170006</v>
      </c>
      <c r="O79" s="61">
        <f t="shared" si="23"/>
        <v>1.8162366219611019</v>
      </c>
    </row>
    <row r="80" spans="1:15">
      <c r="A80" s="109" t="s">
        <v>85</v>
      </c>
      <c r="B80" s="94">
        <f>[1]MercLab!J162</f>
        <v>4531.6192445520001</v>
      </c>
      <c r="C80" s="61">
        <f t="shared" si="17"/>
        <v>0.21067421450240284</v>
      </c>
      <c r="D80" s="94">
        <f t="shared" si="16"/>
        <v>3028.7043327720003</v>
      </c>
      <c r="E80" s="61">
        <f t="shared" si="18"/>
        <v>0.27986080151318549</v>
      </c>
      <c r="F80" s="94">
        <f>[1]MercLab!K162</f>
        <v>0</v>
      </c>
      <c r="G80" s="61">
        <f t="shared" si="19"/>
        <v>0</v>
      </c>
      <c r="H80" s="94">
        <f>[1]MercLab!L162</f>
        <v>3028.7043327720003</v>
      </c>
      <c r="I80" s="61">
        <f t="shared" si="20"/>
        <v>0.30842876202379937</v>
      </c>
      <c r="J80" s="94">
        <f>[1]MercLab!M162</f>
        <v>0</v>
      </c>
      <c r="K80" s="61">
        <f t="shared" si="21"/>
        <v>0</v>
      </c>
      <c r="L80" s="94">
        <f>[1]MercLab!N162</f>
        <v>1308.9867444699998</v>
      </c>
      <c r="M80" s="61">
        <f t="shared" si="22"/>
        <v>0.15602368132549618</v>
      </c>
      <c r="N80" s="94">
        <f>[1]MercLab!O162</f>
        <v>193.92816730999999</v>
      </c>
      <c r="O80" s="61">
        <f t="shared" si="23"/>
        <v>8.4381466074007816E-2</v>
      </c>
    </row>
    <row r="81" spans="1:15">
      <c r="A81" s="110"/>
      <c r="B81" s="95"/>
      <c r="C81" s="96"/>
      <c r="D81" s="95">
        <f t="shared" si="16"/>
        <v>0</v>
      </c>
      <c r="E81" s="96"/>
      <c r="F81" s="95"/>
      <c r="G81" s="96"/>
      <c r="H81" s="95"/>
      <c r="I81" s="96"/>
      <c r="J81" s="95"/>
      <c r="K81" s="96"/>
      <c r="L81" s="95"/>
      <c r="M81" s="96"/>
      <c r="N81" s="95"/>
      <c r="O81" s="96"/>
    </row>
    <row r="82" spans="1:15">
      <c r="A82" s="66" t="s">
        <v>15</v>
      </c>
      <c r="B82" s="93"/>
      <c r="C82" s="58"/>
      <c r="D82" s="93"/>
      <c r="E82" s="58"/>
      <c r="F82" s="93"/>
      <c r="G82" s="58"/>
      <c r="H82" s="93"/>
      <c r="I82" s="58"/>
      <c r="J82" s="93"/>
      <c r="K82" s="58"/>
      <c r="L82" s="93"/>
      <c r="M82" s="58"/>
      <c r="N82" s="93"/>
      <c r="O82" s="58"/>
    </row>
    <row r="83" spans="1:15">
      <c r="A83" s="109" t="s">
        <v>75</v>
      </c>
      <c r="B83" s="95">
        <f>[1]MercLab!J165</f>
        <v>119554.32147319999</v>
      </c>
      <c r="C83" s="61">
        <f t="shared" ref="C83:C93" si="24">IF(ISNUMBER(B83/B$68*100),B83/B$68*100,0)</f>
        <v>5.5580602445835385</v>
      </c>
      <c r="D83" s="95">
        <f t="shared" si="16"/>
        <v>93589.970754292925</v>
      </c>
      <c r="E83" s="61">
        <f t="shared" ref="E83:E93" si="25">IF(ISNUMBER(D83/D$68*100),D83/D$68*100,0)</f>
        <v>8.6479766101565332</v>
      </c>
      <c r="F83" s="95">
        <f>[1]MercLab!K165</f>
        <v>37231.740107726953</v>
      </c>
      <c r="G83" s="61">
        <f t="shared" ref="G83:G93" si="26">IF(ISNUMBER(F83/F$68*100),F83/F$68*100,0)</f>
        <v>40.639158530380641</v>
      </c>
      <c r="H83" s="95">
        <f>[1]MercLab!L165</f>
        <v>56358.230646565971</v>
      </c>
      <c r="I83" s="61">
        <f t="shared" ref="I83:I93" si="27">IF(ISNUMBER(H83/H$68*100),H83/H$68*100,0)</f>
        <v>5.7392526302700819</v>
      </c>
      <c r="J83" s="95">
        <f>[1]MercLab!M165</f>
        <v>0</v>
      </c>
      <c r="K83" s="61">
        <f t="shared" ref="K83:K93" si="28">IF(ISNUMBER(J83/J$68*100),J83/J$68*100,0)</f>
        <v>0</v>
      </c>
      <c r="L83" s="95">
        <f>[1]MercLab!N165</f>
        <v>24267.884102004999</v>
      </c>
      <c r="M83" s="61">
        <f t="shared" ref="M83:M93" si="29">IF(ISNUMBER(L83/L$68*100),L83/L$68*100,0)</f>
        <v>2.8925920232357871</v>
      </c>
      <c r="N83" s="95">
        <f>[1]MercLab!O165</f>
        <v>1696.4666169019999</v>
      </c>
      <c r="O83" s="61">
        <f t="shared" ref="O83:O93" si="30">IF(ISNUMBER(N83/N$68*100),N83/N$68*100,0)</f>
        <v>0.73816167225967133</v>
      </c>
    </row>
    <row r="84" spans="1:15">
      <c r="A84" s="109" t="s">
        <v>61</v>
      </c>
      <c r="B84" s="60">
        <f>[1]MercLab!J166</f>
        <v>81836.298762125036</v>
      </c>
      <c r="C84" s="61">
        <f t="shared" si="24"/>
        <v>3.8045557292179546</v>
      </c>
      <c r="D84" s="60">
        <f t="shared" si="16"/>
        <v>58035.058793747943</v>
      </c>
      <c r="E84" s="61">
        <f t="shared" si="25"/>
        <v>5.36260271236777</v>
      </c>
      <c r="F84" s="60">
        <f>[1]MercLab!K166</f>
        <v>11407.016147734003</v>
      </c>
      <c r="G84" s="61">
        <f t="shared" si="26"/>
        <v>12.450976941853058</v>
      </c>
      <c r="H84" s="60">
        <f>[1]MercLab!L166</f>
        <v>46628.042646013942</v>
      </c>
      <c r="I84" s="61">
        <f t="shared" si="27"/>
        <v>4.7483768267800848</v>
      </c>
      <c r="J84" s="60">
        <f>[1]MercLab!M166</f>
        <v>0</v>
      </c>
      <c r="K84" s="61">
        <f t="shared" si="28"/>
        <v>0</v>
      </c>
      <c r="L84" s="60">
        <f>[1]MercLab!N166</f>
        <v>22538.468503309989</v>
      </c>
      <c r="M84" s="61">
        <f t="shared" si="29"/>
        <v>2.6864556437880451</v>
      </c>
      <c r="N84" s="60">
        <f>[1]MercLab!O166</f>
        <v>1262.771465067</v>
      </c>
      <c r="O84" s="61">
        <f t="shared" si="30"/>
        <v>0.54945348587988063</v>
      </c>
    </row>
    <row r="85" spans="1:15">
      <c r="A85" s="109" t="s">
        <v>62</v>
      </c>
      <c r="B85" s="94">
        <f>[1]MercLab!J167</f>
        <v>32023.064778808988</v>
      </c>
      <c r="C85" s="61">
        <f t="shared" si="24"/>
        <v>1.4887468814476941</v>
      </c>
      <c r="D85" s="94">
        <f t="shared" si="16"/>
        <v>24552.017644713997</v>
      </c>
      <c r="E85" s="61">
        <f t="shared" si="25"/>
        <v>2.2686755067064484</v>
      </c>
      <c r="F85" s="94">
        <f>[1]MercLab!K167</f>
        <v>2703.5999140289996</v>
      </c>
      <c r="G85" s="61">
        <f t="shared" si="26"/>
        <v>2.9510311683268733</v>
      </c>
      <c r="H85" s="94">
        <f>[1]MercLab!L167</f>
        <v>21848.417730684996</v>
      </c>
      <c r="I85" s="61">
        <f t="shared" si="27"/>
        <v>2.2249383539813783</v>
      </c>
      <c r="J85" s="94">
        <f>[1]MercLab!M167</f>
        <v>0</v>
      </c>
      <c r="K85" s="61">
        <f t="shared" si="28"/>
        <v>0</v>
      </c>
      <c r="L85" s="94">
        <f>[1]MercLab!N167</f>
        <v>5429.6445711950009</v>
      </c>
      <c r="M85" s="61">
        <f t="shared" si="29"/>
        <v>0.64718236289691844</v>
      </c>
      <c r="N85" s="94">
        <f>[1]MercLab!O167</f>
        <v>2041.4025628999998</v>
      </c>
      <c r="O85" s="61">
        <f t="shared" si="30"/>
        <v>0.88824920842665245</v>
      </c>
    </row>
    <row r="86" spans="1:15">
      <c r="A86" s="109" t="s">
        <v>63</v>
      </c>
      <c r="B86" s="94">
        <f>[1]MercLab!J168</f>
        <v>222672.04679390497</v>
      </c>
      <c r="C86" s="61">
        <f t="shared" si="24"/>
        <v>10.35198590577658</v>
      </c>
      <c r="D86" s="94">
        <f t="shared" si="16"/>
        <v>75259.268267102932</v>
      </c>
      <c r="E86" s="61">
        <f t="shared" si="25"/>
        <v>6.9541681274812053</v>
      </c>
      <c r="F86" s="94">
        <f>[1]MercLab!K168</f>
        <v>1497.474475105</v>
      </c>
      <c r="G86" s="61">
        <f t="shared" si="26"/>
        <v>1.6345221150799976</v>
      </c>
      <c r="H86" s="94">
        <f>[1]MercLab!L168</f>
        <v>73761.79379199793</v>
      </c>
      <c r="I86" s="61">
        <f t="shared" si="27"/>
        <v>7.51154825439784</v>
      </c>
      <c r="J86" s="94">
        <f>[1]MercLab!M168</f>
        <v>0</v>
      </c>
      <c r="K86" s="61">
        <f t="shared" si="28"/>
        <v>0</v>
      </c>
      <c r="L86" s="94">
        <f>[1]MercLab!N168</f>
        <v>108292.81898647899</v>
      </c>
      <c r="M86" s="61">
        <f t="shared" si="29"/>
        <v>12.907880351551778</v>
      </c>
      <c r="N86" s="94">
        <f>[1]MercLab!O168</f>
        <v>39119.959540321943</v>
      </c>
      <c r="O86" s="61">
        <f t="shared" si="30"/>
        <v>17.021764215878385</v>
      </c>
    </row>
    <row r="87" spans="1:15">
      <c r="A87" s="109" t="s">
        <v>64</v>
      </c>
      <c r="B87" s="94">
        <f>[1]MercLab!J169</f>
        <v>902926.81918385881</v>
      </c>
      <c r="C87" s="61">
        <f t="shared" si="24"/>
        <v>41.976915561342182</v>
      </c>
      <c r="D87" s="94">
        <f t="shared" si="16"/>
        <v>287043.03441990074</v>
      </c>
      <c r="E87" s="61">
        <f t="shared" si="25"/>
        <v>26.52358396701171</v>
      </c>
      <c r="F87" s="94">
        <f>[1]MercLab!K169</f>
        <v>0</v>
      </c>
      <c r="G87" s="61">
        <f t="shared" si="26"/>
        <v>0</v>
      </c>
      <c r="H87" s="94">
        <f>[1]MercLab!L169</f>
        <v>287043.03441990074</v>
      </c>
      <c r="I87" s="61">
        <f t="shared" si="27"/>
        <v>29.231089610076346</v>
      </c>
      <c r="J87" s="94">
        <f>[1]MercLab!M169</f>
        <v>0</v>
      </c>
      <c r="K87" s="61">
        <f t="shared" si="28"/>
        <v>0</v>
      </c>
      <c r="L87" s="94">
        <f>[1]MercLab!N169</f>
        <v>450974.49341868912</v>
      </c>
      <c r="M87" s="61">
        <f t="shared" si="29"/>
        <v>53.753562398047073</v>
      </c>
      <c r="N87" s="94">
        <f>[1]MercLab!O169</f>
        <v>164909.29134524264</v>
      </c>
      <c r="O87" s="61">
        <f t="shared" si="30"/>
        <v>71.754856274659971</v>
      </c>
    </row>
    <row r="88" spans="1:15">
      <c r="A88" s="109" t="s">
        <v>65</v>
      </c>
      <c r="B88" s="94">
        <f>[1]MercLab!J170</f>
        <v>104885.7526485681</v>
      </c>
      <c r="C88" s="61">
        <f t="shared" si="24"/>
        <v>4.8761209535190995</v>
      </c>
      <c r="D88" s="94">
        <f t="shared" si="16"/>
        <v>53296.1811252189</v>
      </c>
      <c r="E88" s="61">
        <f t="shared" si="25"/>
        <v>4.9247170831113625</v>
      </c>
      <c r="F88" s="94">
        <f>[1]MercLab!K170</f>
        <v>7408.8257648099998</v>
      </c>
      <c r="G88" s="61">
        <f t="shared" si="26"/>
        <v>8.0868754430737795</v>
      </c>
      <c r="H88" s="94">
        <f>[1]MercLab!L170</f>
        <v>44527.775068244904</v>
      </c>
      <c r="I88" s="61">
        <f t="shared" si="27"/>
        <v>4.5344956228868183</v>
      </c>
      <c r="J88" s="94">
        <f>[1]MercLab!M170</f>
        <v>1359.580292164</v>
      </c>
      <c r="K88" s="61">
        <f t="shared" si="28"/>
        <v>15.764832849351132</v>
      </c>
      <c r="L88" s="94">
        <f>[1]MercLab!N170</f>
        <v>51589.57152334891</v>
      </c>
      <c r="M88" s="61">
        <f t="shared" si="29"/>
        <v>6.1491798149086296</v>
      </c>
      <c r="N88" s="94">
        <f>[1]MercLab!O170</f>
        <v>0</v>
      </c>
      <c r="O88" s="61">
        <f t="shared" si="30"/>
        <v>0</v>
      </c>
    </row>
    <row r="89" spans="1:15">
      <c r="A89" s="109" t="s">
        <v>77</v>
      </c>
      <c r="B89" s="94">
        <f>[1]MercLab!J171</f>
        <v>405836.86763449019</v>
      </c>
      <c r="C89" s="61">
        <f t="shared" si="24"/>
        <v>18.867287539172853</v>
      </c>
      <c r="D89" s="94">
        <f t="shared" si="16"/>
        <v>281008.89239629585</v>
      </c>
      <c r="E89" s="61">
        <f t="shared" si="25"/>
        <v>25.966012267160483</v>
      </c>
      <c r="F89" s="94">
        <f>[1]MercLab!K171</f>
        <v>7119.1314584319989</v>
      </c>
      <c r="G89" s="61">
        <f t="shared" si="26"/>
        <v>7.7706685505627053</v>
      </c>
      <c r="H89" s="94">
        <f>[1]MercLab!L171</f>
        <v>273889.76093786384</v>
      </c>
      <c r="I89" s="61">
        <f t="shared" si="27"/>
        <v>27.891623154824142</v>
      </c>
      <c r="J89" s="94">
        <f>[1]MercLab!M171</f>
        <v>0</v>
      </c>
      <c r="K89" s="61">
        <f t="shared" si="28"/>
        <v>0</v>
      </c>
      <c r="L89" s="94">
        <f>[1]MercLab!N171</f>
        <v>114638.98173082701</v>
      </c>
      <c r="M89" s="61">
        <f t="shared" si="29"/>
        <v>13.664306402347885</v>
      </c>
      <c r="N89" s="94">
        <f>[1]MercLab!O171</f>
        <v>10188.993507374002</v>
      </c>
      <c r="O89" s="61">
        <f t="shared" si="30"/>
        <v>4.4334055330725084</v>
      </c>
    </row>
    <row r="90" spans="1:15">
      <c r="A90" s="109" t="s">
        <v>66</v>
      </c>
      <c r="B90" s="94">
        <f>[1]MercLab!J172</f>
        <v>47624.588715760903</v>
      </c>
      <c r="C90" s="61">
        <f t="shared" si="24"/>
        <v>2.2140590983576387</v>
      </c>
      <c r="D90" s="94">
        <f t="shared" si="16"/>
        <v>21132.377833658</v>
      </c>
      <c r="E90" s="61">
        <f t="shared" si="25"/>
        <v>1.9526911671150622</v>
      </c>
      <c r="F90" s="94">
        <f>[1]MercLab!K172</f>
        <v>0</v>
      </c>
      <c r="G90" s="61">
        <f t="shared" si="26"/>
        <v>0</v>
      </c>
      <c r="H90" s="94">
        <f>[1]MercLab!L172</f>
        <v>21132.377833658</v>
      </c>
      <c r="I90" s="61">
        <f t="shared" si="27"/>
        <v>2.1520202759075251</v>
      </c>
      <c r="J90" s="94">
        <f>[1]MercLab!M172</f>
        <v>0</v>
      </c>
      <c r="K90" s="61">
        <f t="shared" si="28"/>
        <v>0</v>
      </c>
      <c r="L90" s="94">
        <f>[1]MercLab!N172</f>
        <v>20545.608053420005</v>
      </c>
      <c r="M90" s="61">
        <f t="shared" si="29"/>
        <v>2.4489181552890957</v>
      </c>
      <c r="N90" s="94">
        <f>[1]MercLab!O172</f>
        <v>5946.6028286829996</v>
      </c>
      <c r="O90" s="61">
        <f t="shared" si="30"/>
        <v>2.5874687097001132</v>
      </c>
    </row>
    <row r="91" spans="1:15">
      <c r="A91" s="109" t="s">
        <v>67</v>
      </c>
      <c r="B91" s="94">
        <f>[1]MercLab!J173</f>
        <v>57179.089442976845</v>
      </c>
      <c r="C91" s="61">
        <f t="shared" si="24"/>
        <v>2.6582462259696475</v>
      </c>
      <c r="D91" s="94">
        <f t="shared" si="16"/>
        <v>44188.523580191933</v>
      </c>
      <c r="E91" s="61">
        <f t="shared" si="25"/>
        <v>4.0831439018408036</v>
      </c>
      <c r="F91" s="94">
        <f>[1]MercLab!K173</f>
        <v>2153.0592058570001</v>
      </c>
      <c r="G91" s="61">
        <f t="shared" si="26"/>
        <v>2.3501054245369239</v>
      </c>
      <c r="H91" s="94">
        <f>[1]MercLab!L173</f>
        <v>42035.46437433493</v>
      </c>
      <c r="I91" s="61">
        <f t="shared" si="27"/>
        <v>4.280690623308737</v>
      </c>
      <c r="J91" s="94">
        <f>[1]MercLab!M173</f>
        <v>0</v>
      </c>
      <c r="K91" s="61">
        <f t="shared" si="28"/>
        <v>0</v>
      </c>
      <c r="L91" s="94">
        <f>[1]MercLab!N173</f>
        <v>12294.370606940001</v>
      </c>
      <c r="M91" s="61">
        <f t="shared" si="29"/>
        <v>1.4654181715578991</v>
      </c>
      <c r="N91" s="94">
        <f>[1]MercLab!O173</f>
        <v>696.19525584500002</v>
      </c>
      <c r="O91" s="61">
        <f t="shared" si="30"/>
        <v>0.3029264762145813</v>
      </c>
    </row>
    <row r="92" spans="1:15">
      <c r="A92" s="109" t="s">
        <v>76</v>
      </c>
      <c r="B92" s="94">
        <f>[1]MercLab!J174</f>
        <v>146777.36189653221</v>
      </c>
      <c r="C92" s="61">
        <f t="shared" si="24"/>
        <v>6.8236548031836746</v>
      </c>
      <c r="D92" s="94">
        <f t="shared" si="16"/>
        <v>124076.83016699206</v>
      </c>
      <c r="E92" s="61">
        <f t="shared" si="25"/>
        <v>11.465048193716775</v>
      </c>
      <c r="F92" s="94">
        <f>[1]MercLab!K174</f>
        <v>21512.799093034002</v>
      </c>
      <c r="G92" s="61">
        <f t="shared" si="26"/>
        <v>23.481632882170775</v>
      </c>
      <c r="H92" s="94">
        <f>[1]MercLab!L174</f>
        <v>95299.477478017056</v>
      </c>
      <c r="I92" s="61">
        <f t="shared" si="27"/>
        <v>9.7048429396070919</v>
      </c>
      <c r="J92" s="94">
        <f>[1]MercLab!M174</f>
        <v>7264.553595940999</v>
      </c>
      <c r="K92" s="61">
        <f t="shared" si="28"/>
        <v>84.235167150648863</v>
      </c>
      <c r="L92" s="94">
        <f>[1]MercLab!N174</f>
        <v>19272.310529243001</v>
      </c>
      <c r="M92" s="61">
        <f t="shared" si="29"/>
        <v>2.2971484234839243</v>
      </c>
      <c r="N92" s="94">
        <f>[1]MercLab!O174</f>
        <v>3428.221200297</v>
      </c>
      <c r="O92" s="61">
        <f t="shared" si="30"/>
        <v>1.4916777429481687</v>
      </c>
    </row>
    <row r="93" spans="1:15">
      <c r="A93" s="109" t="s">
        <v>85</v>
      </c>
      <c r="B93" s="94">
        <f>[1]MercLab!J175</f>
        <v>29691.806074789005</v>
      </c>
      <c r="C93" s="61">
        <f t="shared" si="24"/>
        <v>1.380367057423036</v>
      </c>
      <c r="D93" s="94">
        <f t="shared" si="16"/>
        <v>20035.975029634999</v>
      </c>
      <c r="E93" s="61">
        <f t="shared" si="25"/>
        <v>1.8513804633282889</v>
      </c>
      <c r="F93" s="94">
        <f>[1]MercLab!K175</f>
        <v>581.78450193000003</v>
      </c>
      <c r="G93" s="61">
        <f t="shared" si="26"/>
        <v>0.63502894401502807</v>
      </c>
      <c r="H93" s="94">
        <f>[1]MercLab!L175</f>
        <v>19454.190527704999</v>
      </c>
      <c r="I93" s="61">
        <f t="shared" si="27"/>
        <v>1.9811217079560579</v>
      </c>
      <c r="J93" s="94">
        <f>[1]MercLab!M175</f>
        <v>0</v>
      </c>
      <c r="K93" s="61">
        <f t="shared" si="28"/>
        <v>0</v>
      </c>
      <c r="L93" s="94">
        <f>[1]MercLab!N175</f>
        <v>9122.5569699240023</v>
      </c>
      <c r="M93" s="61">
        <f t="shared" si="29"/>
        <v>1.0873562528896392</v>
      </c>
      <c r="N93" s="94">
        <f>[1]MercLab!O175</f>
        <v>533.27407522999999</v>
      </c>
      <c r="O93" s="61">
        <f t="shared" si="30"/>
        <v>0.23203668095948521</v>
      </c>
    </row>
    <row r="94" spans="1:15">
      <c r="A94" s="257"/>
      <c r="B94" s="272"/>
      <c r="C94" s="272"/>
      <c r="D94" s="272"/>
      <c r="E94" s="272"/>
      <c r="F94" s="272"/>
      <c r="G94" s="272"/>
      <c r="H94" s="272"/>
      <c r="I94" s="272"/>
      <c r="J94" s="272"/>
      <c r="K94" s="272"/>
      <c r="L94" s="272"/>
      <c r="M94" s="272"/>
      <c r="N94" s="272"/>
      <c r="O94" s="272"/>
    </row>
    <row r="95" spans="1:15">
      <c r="A95" s="15" t="str">
        <f>'C01'!A42</f>
        <v>Fuente: Instituto Nacional de Estadística (INE). Encuesta Permanente de Hogares de Propósitos Múltiples, Junio 2014.</v>
      </c>
      <c r="B95" s="114"/>
      <c r="C95" s="115"/>
      <c r="D95" s="55"/>
      <c r="E95" s="117"/>
      <c r="F95" s="110"/>
      <c r="G95" s="117"/>
      <c r="H95" s="110"/>
      <c r="I95" s="117"/>
      <c r="J95" s="110"/>
      <c r="K95" s="117"/>
      <c r="L95" s="110"/>
      <c r="M95" s="117"/>
      <c r="N95" s="110"/>
      <c r="O95" s="117"/>
    </row>
    <row r="96" spans="1:15">
      <c r="A96" s="15" t="str">
        <f>'C01'!A43</f>
        <v>(Promedio de salarios mínimos por rama)</v>
      </c>
      <c r="B96" s="116"/>
      <c r="C96" s="115"/>
      <c r="D96" s="120"/>
      <c r="E96" s="117"/>
      <c r="F96" s="110"/>
      <c r="G96" s="117"/>
      <c r="H96" s="110"/>
      <c r="I96" s="117"/>
      <c r="J96" s="110"/>
      <c r="K96" s="117"/>
      <c r="L96" s="110"/>
      <c r="M96" s="117"/>
      <c r="N96" s="110"/>
      <c r="O96" s="117"/>
    </row>
    <row r="97" spans="1:15">
      <c r="A97" s="30" t="s">
        <v>90</v>
      </c>
      <c r="B97" s="116"/>
      <c r="C97" s="115"/>
      <c r="D97" s="120"/>
      <c r="E97" s="117"/>
      <c r="F97" s="110"/>
      <c r="G97" s="117"/>
      <c r="H97" s="110"/>
      <c r="I97" s="117"/>
      <c r="J97" s="110"/>
      <c r="K97" s="117"/>
      <c r="L97" s="110"/>
      <c r="M97" s="117"/>
      <c r="N97" s="110"/>
      <c r="O97" s="117"/>
    </row>
    <row r="98" spans="1:15">
      <c r="A98" s="30" t="s">
        <v>91</v>
      </c>
      <c r="B98" s="116"/>
      <c r="C98" s="115"/>
      <c r="D98" s="120"/>
      <c r="E98" s="117"/>
      <c r="F98" s="110"/>
      <c r="G98" s="117"/>
      <c r="H98" s="110"/>
      <c r="I98" s="117"/>
      <c r="J98" s="110"/>
      <c r="K98" s="117"/>
      <c r="L98" s="110"/>
      <c r="M98" s="117"/>
      <c r="N98" s="110"/>
      <c r="O98" s="117"/>
    </row>
    <row r="99" spans="1:15">
      <c r="B99" s="72"/>
      <c r="C99" s="71"/>
      <c r="D99" s="74"/>
    </row>
    <row r="100" spans="1:15">
      <c r="A100" s="70"/>
      <c r="B100" s="72"/>
      <c r="C100" s="71"/>
      <c r="D100" s="74"/>
    </row>
    <row r="101" spans="1:15">
      <c r="A101" s="70"/>
      <c r="B101" s="72"/>
      <c r="C101" s="71"/>
      <c r="D101" s="74"/>
    </row>
  </sheetData>
  <mergeCells count="27">
    <mergeCell ref="A1:O1"/>
    <mergeCell ref="A2:O2"/>
    <mergeCell ref="A59:O59"/>
    <mergeCell ref="A60:O60"/>
    <mergeCell ref="A5:A7"/>
    <mergeCell ref="B5:C6"/>
    <mergeCell ref="H6:I6"/>
    <mergeCell ref="J6:K6"/>
    <mergeCell ref="N5:O6"/>
    <mergeCell ref="A3:O3"/>
    <mergeCell ref="D5:K5"/>
    <mergeCell ref="L5:M6"/>
    <mergeCell ref="D6:E6"/>
    <mergeCell ref="F6:G6"/>
    <mergeCell ref="A4:O4"/>
    <mergeCell ref="B63:K63"/>
    <mergeCell ref="A62:O62"/>
    <mergeCell ref="A61:O61"/>
    <mergeCell ref="D64:K64"/>
    <mergeCell ref="A64:A66"/>
    <mergeCell ref="L64:M65"/>
    <mergeCell ref="N64:O65"/>
    <mergeCell ref="H65:I65"/>
    <mergeCell ref="J65:K65"/>
    <mergeCell ref="B64:C65"/>
    <mergeCell ref="D65:E65"/>
    <mergeCell ref="F65:G65"/>
  </mergeCells>
  <phoneticPr fontId="1" type="noConversion"/>
  <printOptions horizontalCentered="1"/>
  <pageMargins left="1.1155511811023624" right="0.47244094488188981" top="0.35433070866141736" bottom="0.35433070866141736" header="0" footer="0"/>
  <pageSetup paperSize="9" scale="77" firstPageNumber="16" orientation="landscape" useFirstPageNumber="1" r:id="rId1"/>
  <headerFooter alignWithMargins="0">
    <oddFooter>&amp;L&amp;Z&amp;F+&amp;F+&amp;A&amp;C&amp;P&amp;R&amp;D+&amp;T</oddFooter>
  </headerFooter>
  <rowBreaks count="1" manualBreakCount="1">
    <brk id="58" max="16383" man="1"/>
  </rowBreaks>
  <ignoredErrors>
    <ignoredError sqref="C12:O16 C17:C50" formula="1"/>
    <ignoredError sqref="D17:O50 D71:O93" formula="1" emptyCellReference="1"/>
    <ignoredError sqref="D51:O51 D69:O70 D94:O94" emptyCellReferenc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7"/>
  <dimension ref="A1:AL92"/>
  <sheetViews>
    <sheetView workbookViewId="0">
      <selection activeCell="A2" sqref="A2:G2"/>
    </sheetView>
  </sheetViews>
  <sheetFormatPr baseColWidth="10" defaultRowHeight="11.25"/>
  <cols>
    <col min="1" max="1" width="45" style="121" bestFit="1" customWidth="1"/>
    <col min="2" max="2" width="14.1640625" style="121" customWidth="1"/>
    <col min="3" max="3" width="12.5" style="121" customWidth="1"/>
    <col min="4" max="4" width="13" style="121" customWidth="1"/>
    <col min="5" max="5" width="13.1640625" style="124" customWidth="1"/>
    <col min="6" max="6" width="16.6640625" style="124" bestFit="1" customWidth="1"/>
    <col min="7" max="7" width="12.1640625" style="124" bestFit="1" customWidth="1"/>
    <col min="8" max="8" width="12" style="124"/>
    <col min="9" max="9" width="12" style="121"/>
    <col min="10" max="10" width="45" style="121" bestFit="1" customWidth="1"/>
    <col min="11" max="11" width="11.1640625" style="121" customWidth="1"/>
    <col min="12" max="12" width="10.6640625" style="121" customWidth="1"/>
    <col min="13" max="13" width="11.83203125" style="121" customWidth="1"/>
    <col min="14" max="14" width="10.6640625" style="121" customWidth="1"/>
    <col min="15" max="15" width="11.5" style="121" bestFit="1" customWidth="1"/>
    <col min="16" max="16" width="11" style="121" customWidth="1"/>
    <col min="17" max="16384" width="12" style="121"/>
  </cols>
  <sheetData>
    <row r="1" spans="1:38">
      <c r="A1" s="340" t="s">
        <v>120</v>
      </c>
      <c r="B1" s="340"/>
      <c r="C1" s="340"/>
      <c r="D1" s="340"/>
      <c r="E1" s="340"/>
      <c r="F1" s="340"/>
      <c r="G1" s="340"/>
      <c r="H1" s="13"/>
    </row>
    <row r="2" spans="1:38">
      <c r="A2" s="340" t="s">
        <v>121</v>
      </c>
      <c r="B2" s="340"/>
      <c r="C2" s="340"/>
      <c r="D2" s="340"/>
      <c r="E2" s="340"/>
      <c r="F2" s="340"/>
      <c r="G2" s="340"/>
      <c r="H2" s="13"/>
    </row>
    <row r="3" spans="1:38" ht="12.75">
      <c r="A3" s="340" t="s">
        <v>86</v>
      </c>
      <c r="B3" s="340"/>
      <c r="C3" s="340"/>
      <c r="D3" s="340"/>
      <c r="E3" s="340"/>
      <c r="F3" s="340"/>
      <c r="G3" s="340"/>
      <c r="H3" s="14"/>
    </row>
    <row r="4" spans="1:38" customFormat="1" ht="23.25">
      <c r="A4" s="327" t="s">
        <v>111</v>
      </c>
      <c r="B4" s="327"/>
      <c r="C4" s="327"/>
      <c r="D4" s="327"/>
      <c r="E4" s="327"/>
      <c r="F4" s="327"/>
      <c r="G4" s="327"/>
      <c r="H4" s="247"/>
      <c r="I4" s="247"/>
      <c r="J4" s="247"/>
      <c r="K4" s="247"/>
      <c r="L4" s="247"/>
      <c r="M4" s="247"/>
      <c r="N4" s="247"/>
      <c r="O4" s="247"/>
    </row>
    <row r="5" spans="1:38" ht="11.25" customHeight="1">
      <c r="A5" s="341" t="s">
        <v>31</v>
      </c>
      <c r="B5" s="343" t="s">
        <v>26</v>
      </c>
      <c r="C5" s="343"/>
      <c r="D5" s="343"/>
      <c r="E5" s="343"/>
      <c r="F5" s="343"/>
      <c r="G5" s="343"/>
      <c r="H5" s="6"/>
    </row>
    <row r="6" spans="1:38" ht="12" customHeight="1">
      <c r="A6" s="342"/>
      <c r="B6" s="342" t="s">
        <v>26</v>
      </c>
      <c r="C6" s="343" t="s">
        <v>6</v>
      </c>
      <c r="D6" s="343"/>
      <c r="E6" s="343"/>
      <c r="F6" s="343"/>
      <c r="G6" s="342" t="s">
        <v>1</v>
      </c>
      <c r="H6" s="7"/>
    </row>
    <row r="7" spans="1:38">
      <c r="A7" s="342"/>
      <c r="B7" s="344"/>
      <c r="C7" s="7" t="s">
        <v>8</v>
      </c>
      <c r="D7" s="7" t="s">
        <v>109</v>
      </c>
      <c r="E7" s="7" t="s">
        <v>9</v>
      </c>
      <c r="F7" s="7" t="s">
        <v>110</v>
      </c>
      <c r="G7" s="342"/>
      <c r="H7" s="7"/>
    </row>
    <row r="8" spans="1:38">
      <c r="A8" s="122"/>
      <c r="B8" s="122"/>
      <c r="C8" s="122"/>
      <c r="D8" s="122"/>
      <c r="E8" s="122"/>
      <c r="F8" s="122"/>
      <c r="G8" s="122"/>
      <c r="H8" s="123"/>
    </row>
    <row r="9" spans="1:38" s="47" customFormat="1" ht="12" customHeight="1">
      <c r="A9" s="46" t="s">
        <v>72</v>
      </c>
      <c r="B9" s="82">
        <f>[4]Sheet1!C74</f>
        <v>5375.2723078358486</v>
      </c>
      <c r="C9" s="82">
        <f>[4]Sheet1!E74</f>
        <v>6186.901298939586</v>
      </c>
      <c r="D9" s="82">
        <f>[4]Sheet1!G74</f>
        <v>12119.113937856422</v>
      </c>
      <c r="E9" s="82">
        <f>[4]Sheet1!I74</f>
        <v>5644.7691720145158</v>
      </c>
      <c r="F9" s="82">
        <f>[4]Sheet1!K74</f>
        <v>5360.8642960708576</v>
      </c>
      <c r="G9" s="82">
        <f>[4]Sheet1!M74</f>
        <v>4234.3706058036014</v>
      </c>
      <c r="H9" s="24"/>
      <c r="I9" s="27"/>
      <c r="J9" s="24"/>
      <c r="K9" s="27"/>
      <c r="L9" s="24"/>
      <c r="M9" s="27"/>
      <c r="N9" s="24"/>
      <c r="O9" s="27"/>
      <c r="P9" s="24"/>
      <c r="Q9" s="27"/>
      <c r="R9" s="24"/>
      <c r="S9" s="27"/>
    </row>
    <row r="10" spans="1:38" s="25" customFormat="1" ht="11.25" customHeight="1">
      <c r="A10" s="48"/>
      <c r="H10" s="24"/>
      <c r="I10" s="27"/>
      <c r="J10" s="24"/>
      <c r="K10" s="27"/>
      <c r="L10" s="24"/>
      <c r="M10" s="27"/>
      <c r="N10" s="24"/>
      <c r="O10" s="27"/>
      <c r="P10" s="24"/>
      <c r="Q10" s="27"/>
      <c r="R10" s="24"/>
      <c r="S10" s="27"/>
      <c r="V10" s="45"/>
      <c r="X10" s="45"/>
      <c r="Z10" s="45"/>
      <c r="AB10" s="45"/>
      <c r="AD10" s="45"/>
      <c r="AF10" s="45"/>
      <c r="AH10" s="45"/>
      <c r="AJ10" s="45"/>
      <c r="AL10" s="45"/>
    </row>
    <row r="11" spans="1:38" s="25" customFormat="1" ht="12.75" customHeight="1">
      <c r="A11" s="49" t="s">
        <v>35</v>
      </c>
      <c r="B11" s="93"/>
      <c r="C11" s="93"/>
      <c r="D11" s="93"/>
      <c r="E11" s="93"/>
      <c r="F11" s="93"/>
      <c r="G11" s="93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V11" s="45"/>
      <c r="X11" s="45"/>
      <c r="Z11" s="45"/>
      <c r="AB11" s="45"/>
      <c r="AD11" s="45"/>
      <c r="AF11" s="45"/>
      <c r="AH11" s="45"/>
      <c r="AJ11" s="45"/>
      <c r="AL11" s="45"/>
    </row>
    <row r="12" spans="1:38" s="25" customFormat="1">
      <c r="A12" s="50" t="s">
        <v>68</v>
      </c>
      <c r="B12" s="312">
        <f>[4]Sheet1!C75</f>
        <v>7514.1771822147211</v>
      </c>
      <c r="C12" s="312">
        <f>[4]Sheet1!E75</f>
        <v>7949.5275603077789</v>
      </c>
      <c r="D12" s="312">
        <f>[4]Sheet1!G75</f>
        <v>12943.639097349414</v>
      </c>
      <c r="E12" s="312">
        <f>[4]Sheet1!I75</f>
        <v>7335.1862321587023</v>
      </c>
      <c r="F12" s="312">
        <f>[4]Sheet1!K75</f>
        <v>5910.9232607757003</v>
      </c>
      <c r="G12" s="312">
        <f>[4]Sheet1!M75</f>
        <v>6727.0862995325115</v>
      </c>
      <c r="H12" s="51"/>
      <c r="I12" s="52"/>
      <c r="J12" s="51"/>
      <c r="K12" s="52"/>
      <c r="L12" s="51"/>
      <c r="M12" s="52"/>
      <c r="N12" s="51"/>
      <c r="O12" s="52"/>
      <c r="P12" s="51"/>
      <c r="Q12" s="52"/>
      <c r="R12" s="51"/>
      <c r="S12" s="52"/>
      <c r="V12" s="45"/>
      <c r="X12" s="45"/>
      <c r="Z12" s="45"/>
      <c r="AB12" s="45"/>
      <c r="AD12" s="45"/>
      <c r="AF12" s="45"/>
      <c r="AH12" s="45"/>
      <c r="AJ12" s="45"/>
      <c r="AL12" s="45"/>
    </row>
    <row r="13" spans="1:38" s="25" customFormat="1">
      <c r="A13" s="53" t="s">
        <v>51</v>
      </c>
      <c r="B13" s="312">
        <f>[4]Sheet1!C77</f>
        <v>8723.2972136222834</v>
      </c>
      <c r="C13" s="312">
        <f>[4]Sheet1!E77</f>
        <v>9768.0299194476229</v>
      </c>
      <c r="D13" s="312">
        <f>[4]Sheet1!G77</f>
        <v>13404.678770949718</v>
      </c>
      <c r="E13" s="312">
        <f>[4]Sheet1!I77</f>
        <v>8979.7599240866657</v>
      </c>
      <c r="F13" s="312">
        <f>[4]Sheet1!K77</f>
        <v>6382.424242424242</v>
      </c>
      <c r="G13" s="312">
        <f>[4]Sheet1!M77</f>
        <v>6744.8820823244587</v>
      </c>
      <c r="H13" s="26"/>
      <c r="I13" s="52"/>
      <c r="J13" s="26"/>
      <c r="K13" s="52"/>
      <c r="L13" s="26"/>
      <c r="M13" s="52"/>
      <c r="N13" s="26"/>
      <c r="O13" s="52"/>
      <c r="P13" s="51"/>
      <c r="Q13" s="52"/>
      <c r="R13" s="51"/>
      <c r="S13" s="52"/>
      <c r="V13" s="45"/>
      <c r="X13" s="45"/>
      <c r="Z13" s="45"/>
      <c r="AB13" s="45"/>
      <c r="AD13" s="45"/>
      <c r="AF13" s="45"/>
      <c r="AH13" s="45"/>
      <c r="AJ13" s="45"/>
      <c r="AL13" s="45"/>
    </row>
    <row r="14" spans="1:38" s="25" customFormat="1">
      <c r="A14" s="53" t="s">
        <v>52</v>
      </c>
      <c r="B14" s="312">
        <f>[4]Sheet1!C78</f>
        <v>10539.370953951391</v>
      </c>
      <c r="C14" s="312">
        <f>[4]Sheet1!E78</f>
        <v>10351.445411679349</v>
      </c>
      <c r="D14" s="312">
        <f>[4]Sheet1!G78</f>
        <v>17161.944444444445</v>
      </c>
      <c r="E14" s="312">
        <f>[4]Sheet1!I78</f>
        <v>10075.268369974256</v>
      </c>
      <c r="F14" s="312">
        <f>[4]Sheet1!K78</f>
        <v>7148.0225988700568</v>
      </c>
      <c r="G14" s="312">
        <f>[4]Sheet1!M78</f>
        <v>10927.033295922181</v>
      </c>
      <c r="H14" s="26"/>
      <c r="I14" s="52"/>
      <c r="J14" s="26"/>
      <c r="K14" s="52"/>
      <c r="L14" s="26"/>
      <c r="M14" s="52"/>
      <c r="N14" s="26"/>
      <c r="O14" s="52"/>
      <c r="P14" s="51"/>
      <c r="Q14" s="52"/>
      <c r="R14" s="51"/>
      <c r="S14" s="52"/>
      <c r="V14" s="45"/>
      <c r="X14" s="45"/>
      <c r="Z14" s="45"/>
      <c r="AB14" s="45"/>
      <c r="AD14" s="45"/>
      <c r="AF14" s="45"/>
      <c r="AH14" s="45"/>
      <c r="AJ14" s="45"/>
      <c r="AL14" s="45"/>
    </row>
    <row r="15" spans="1:38" s="25" customFormat="1">
      <c r="A15" s="53" t="s">
        <v>93</v>
      </c>
      <c r="B15" s="312">
        <f>[4]Sheet1!C79</f>
        <v>6157.1270473660916</v>
      </c>
      <c r="C15" s="312">
        <f>[4]Sheet1!E79</f>
        <v>6430.6760521042115</v>
      </c>
      <c r="D15" s="312">
        <f>[4]Sheet1!G79</f>
        <v>11899.806517311608</v>
      </c>
      <c r="E15" s="312">
        <f>[4]Sheet1!I79</f>
        <v>5848.4622346368733</v>
      </c>
      <c r="F15" s="312">
        <f>[4]Sheet1!K79</f>
        <v>3100</v>
      </c>
      <c r="G15" s="312">
        <f>[4]Sheet1!M79</f>
        <v>5689.097034116241</v>
      </c>
      <c r="H15" s="26"/>
      <c r="I15" s="52"/>
      <c r="J15" s="26"/>
      <c r="K15" s="52"/>
      <c r="L15" s="26"/>
      <c r="M15" s="52"/>
      <c r="N15" s="26"/>
      <c r="O15" s="52"/>
      <c r="P15" s="51"/>
      <c r="Q15" s="52"/>
      <c r="R15" s="51"/>
      <c r="S15" s="52"/>
      <c r="V15" s="45"/>
      <c r="X15" s="45"/>
      <c r="Z15" s="45"/>
      <c r="AB15" s="45"/>
      <c r="AD15" s="45"/>
      <c r="AF15" s="45"/>
      <c r="AH15" s="45"/>
      <c r="AJ15" s="45"/>
      <c r="AL15" s="45"/>
    </row>
    <row r="16" spans="1:38" s="25" customFormat="1">
      <c r="A16" s="50" t="s">
        <v>53</v>
      </c>
      <c r="B16" s="312">
        <f>[4]Sheet1!C80</f>
        <v>3191.8283684836388</v>
      </c>
      <c r="C16" s="312">
        <f>[4]Sheet1!E80</f>
        <v>3973.9829657521923</v>
      </c>
      <c r="D16" s="312">
        <f>[4]Sheet1!G80</f>
        <v>9741.1799265605878</v>
      </c>
      <c r="E16" s="312">
        <f>[4]Sheet1!I80</f>
        <v>3676.2282807859924</v>
      </c>
      <c r="F16" s="312">
        <f>[4]Sheet1!K80</f>
        <v>3982.7586206896549</v>
      </c>
      <c r="G16" s="312">
        <f>[4]Sheet1!M80</f>
        <v>2332.418861233336</v>
      </c>
      <c r="H16" s="26"/>
      <c r="I16" s="52"/>
      <c r="J16" s="26"/>
      <c r="K16" s="52"/>
      <c r="L16" s="26"/>
      <c r="M16" s="52"/>
      <c r="N16" s="26"/>
      <c r="O16" s="52"/>
      <c r="P16" s="51"/>
      <c r="Q16" s="52"/>
      <c r="R16" s="51"/>
      <c r="S16" s="52"/>
      <c r="V16" s="45"/>
      <c r="X16" s="45"/>
      <c r="Z16" s="45"/>
      <c r="AB16" s="45"/>
      <c r="AD16" s="45"/>
      <c r="AF16" s="45"/>
      <c r="AH16" s="45"/>
      <c r="AJ16" s="45"/>
      <c r="AL16" s="45"/>
    </row>
    <row r="17" spans="1:38" s="25" customFormat="1">
      <c r="A17" s="51"/>
      <c r="B17" s="95"/>
      <c r="C17" s="95"/>
      <c r="D17" s="95"/>
      <c r="E17" s="95"/>
      <c r="F17" s="95"/>
      <c r="G17" s="95"/>
      <c r="H17" s="26"/>
      <c r="I17" s="52"/>
      <c r="J17" s="26"/>
      <c r="K17" s="52"/>
      <c r="L17" s="26"/>
      <c r="M17" s="52"/>
      <c r="N17" s="26"/>
      <c r="O17" s="52"/>
      <c r="P17" s="26"/>
      <c r="Q17" s="52"/>
      <c r="R17" s="26"/>
      <c r="S17" s="52"/>
      <c r="V17" s="45"/>
      <c r="X17" s="45"/>
      <c r="Z17" s="45"/>
      <c r="AB17" s="45"/>
      <c r="AD17" s="45"/>
      <c r="AF17" s="45"/>
      <c r="AH17" s="45"/>
      <c r="AJ17" s="45"/>
      <c r="AL17" s="45"/>
    </row>
    <row r="18" spans="1:38" s="25" customFormat="1">
      <c r="A18" s="49" t="s">
        <v>34</v>
      </c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V18" s="45"/>
      <c r="X18" s="45"/>
      <c r="Z18" s="45"/>
      <c r="AB18" s="45"/>
      <c r="AD18" s="45"/>
      <c r="AF18" s="45"/>
      <c r="AH18" s="45"/>
      <c r="AJ18" s="45"/>
      <c r="AL18" s="45"/>
    </row>
    <row r="19" spans="1:38" s="25" customFormat="1">
      <c r="A19" s="50" t="s">
        <v>37</v>
      </c>
      <c r="B19" s="312">
        <f>[4]Sheet1!C82</f>
        <v>2589.2633759520741</v>
      </c>
      <c r="C19" s="312">
        <f>[4]Sheet1!E82</f>
        <v>3234.116699943821</v>
      </c>
      <c r="D19" s="312">
        <f>[4]Sheet1!G82</f>
        <v>3387.8880813868768</v>
      </c>
      <c r="E19" s="312">
        <f>[4]Sheet1!I82</f>
        <v>3223.1076728462949</v>
      </c>
      <c r="F19" s="312">
        <f>[4]Sheet1!K82</f>
        <v>4546.1301542346609</v>
      </c>
      <c r="G19" s="312">
        <f>[4]Sheet1!M82</f>
        <v>2064.8722657728326</v>
      </c>
      <c r="H19" s="51"/>
      <c r="I19" s="52"/>
      <c r="J19" s="51"/>
      <c r="K19" s="52"/>
      <c r="L19" s="51"/>
      <c r="M19" s="52"/>
      <c r="N19" s="51"/>
      <c r="O19" s="52"/>
      <c r="P19" s="51"/>
      <c r="Q19" s="52"/>
      <c r="R19" s="51"/>
      <c r="S19" s="52"/>
      <c r="V19" s="45"/>
      <c r="X19" s="45"/>
      <c r="Z19" s="45"/>
      <c r="AB19" s="45"/>
      <c r="AD19" s="45"/>
      <c r="AF19" s="45"/>
      <c r="AH19" s="45"/>
      <c r="AJ19" s="45"/>
      <c r="AL19" s="45"/>
    </row>
    <row r="20" spans="1:38" s="25" customFormat="1">
      <c r="A20" s="50" t="s">
        <v>38</v>
      </c>
      <c r="B20" s="312">
        <f>[4]Sheet1!C83</f>
        <v>3832.1779285773509</v>
      </c>
      <c r="C20" s="312">
        <f>[4]Sheet1!E83</f>
        <v>4357.6422429830709</v>
      </c>
      <c r="D20" s="312">
        <f>[4]Sheet1!G83</f>
        <v>8424.4176369809684</v>
      </c>
      <c r="E20" s="312">
        <f>[4]Sheet1!I83</f>
        <v>4146.1389380056453</v>
      </c>
      <c r="F20" s="312">
        <f>[4]Sheet1!K83</f>
        <v>5055.4180870262453</v>
      </c>
      <c r="G20" s="312">
        <f>[4]Sheet1!M83</f>
        <v>3206.6058535242923</v>
      </c>
      <c r="H20" s="51"/>
      <c r="I20" s="52"/>
      <c r="J20" s="51"/>
      <c r="K20" s="52"/>
      <c r="L20" s="51"/>
      <c r="M20" s="52"/>
      <c r="N20" s="51"/>
      <c r="O20" s="52"/>
      <c r="P20" s="51"/>
      <c r="Q20" s="52"/>
      <c r="R20" s="51"/>
      <c r="S20" s="52"/>
      <c r="V20" s="45"/>
      <c r="X20" s="45"/>
      <c r="Z20" s="45"/>
      <c r="AB20" s="45"/>
      <c r="AD20" s="45"/>
      <c r="AF20" s="45"/>
      <c r="AH20" s="45"/>
      <c r="AJ20" s="45"/>
      <c r="AL20" s="45"/>
    </row>
    <row r="21" spans="1:38" s="25" customFormat="1">
      <c r="A21" s="50" t="s">
        <v>39</v>
      </c>
      <c r="B21" s="312">
        <f>[4]Sheet1!C84</f>
        <v>6715.167170990655</v>
      </c>
      <c r="C21" s="312">
        <f>[4]Sheet1!E84</f>
        <v>6717.6836683457504</v>
      </c>
      <c r="D21" s="312">
        <f>[4]Sheet1!G84</f>
        <v>10466.821576134278</v>
      </c>
      <c r="E21" s="312">
        <f>[4]Sheet1!I84</f>
        <v>6313.8715181648286</v>
      </c>
      <c r="F21" s="312">
        <f>[4]Sheet1!K84</f>
        <v>6761.0714153805211</v>
      </c>
      <c r="G21" s="312">
        <f>[4]Sheet1!M84</f>
        <v>6709.9621878741827</v>
      </c>
      <c r="H21" s="51"/>
      <c r="I21" s="52"/>
      <c r="J21" s="51"/>
      <c r="K21" s="52"/>
      <c r="L21" s="51"/>
      <c r="M21" s="52"/>
      <c r="N21" s="51"/>
      <c r="O21" s="52"/>
      <c r="P21" s="51"/>
      <c r="Q21" s="52"/>
      <c r="R21" s="51"/>
      <c r="S21" s="52"/>
      <c r="V21" s="45"/>
      <c r="X21" s="45"/>
      <c r="Z21" s="45"/>
      <c r="AB21" s="45"/>
      <c r="AD21" s="45"/>
      <c r="AF21" s="45"/>
      <c r="AH21" s="45"/>
      <c r="AJ21" s="45"/>
      <c r="AL21" s="45"/>
    </row>
    <row r="22" spans="1:38" s="25" customFormat="1">
      <c r="A22" s="50" t="s">
        <v>40</v>
      </c>
      <c r="B22" s="312">
        <f>[4]Sheet1!C85</f>
        <v>15831.094474054882</v>
      </c>
      <c r="C22" s="312">
        <f>[4]Sheet1!E85</f>
        <v>16342.914584696093</v>
      </c>
      <c r="D22" s="312">
        <f>[4]Sheet1!G85</f>
        <v>16864.153585016978</v>
      </c>
      <c r="E22" s="312">
        <f>[4]Sheet1!I85</f>
        <v>16120.806481906082</v>
      </c>
      <c r="F22" s="312">
        <f>[4]Sheet1!K85</f>
        <v>0</v>
      </c>
      <c r="G22" s="312">
        <f>[4]Sheet1!M85</f>
        <v>14144.675878740009</v>
      </c>
      <c r="H22" s="51"/>
      <c r="I22" s="52"/>
      <c r="J22" s="51"/>
      <c r="K22" s="52"/>
      <c r="L22" s="51"/>
      <c r="M22" s="52"/>
      <c r="N22" s="51"/>
      <c r="O22" s="52"/>
      <c r="P22" s="51"/>
      <c r="Q22" s="52"/>
      <c r="R22" s="51"/>
      <c r="S22" s="52"/>
      <c r="V22" s="45"/>
      <c r="X22" s="45"/>
      <c r="Z22" s="45"/>
      <c r="AB22" s="45"/>
      <c r="AD22" s="45"/>
      <c r="AF22" s="45"/>
      <c r="AH22" s="45"/>
      <c r="AJ22" s="45"/>
      <c r="AL22" s="45"/>
    </row>
    <row r="23" spans="1:38" s="25" customFormat="1">
      <c r="A23" s="50" t="s">
        <v>46</v>
      </c>
      <c r="B23" s="312">
        <f>[4]Sheet1!C86</f>
        <v>5864.6795322161024</v>
      </c>
      <c r="C23" s="312">
        <f>[4]Sheet1!E86</f>
        <v>5290.7634931352068</v>
      </c>
      <c r="D23" s="312">
        <f>[4]Sheet1!G86</f>
        <v>0</v>
      </c>
      <c r="E23" s="312">
        <f>[4]Sheet1!I86</f>
        <v>5290.7634931352068</v>
      </c>
      <c r="F23" s="312">
        <f>[4]Sheet1!K86</f>
        <v>0</v>
      </c>
      <c r="G23" s="312">
        <f>[4]Sheet1!M86</f>
        <v>6768.8721001511694</v>
      </c>
      <c r="H23" s="51"/>
      <c r="I23" s="52"/>
      <c r="J23" s="51"/>
      <c r="K23" s="52"/>
      <c r="L23" s="51"/>
      <c r="M23" s="52"/>
      <c r="N23" s="51"/>
      <c r="O23" s="52"/>
      <c r="P23" s="51"/>
      <c r="Q23" s="52"/>
      <c r="R23" s="51"/>
      <c r="S23" s="52"/>
      <c r="V23" s="45"/>
      <c r="X23" s="45"/>
      <c r="Z23" s="45"/>
      <c r="AB23" s="45"/>
      <c r="AD23" s="45"/>
      <c r="AF23" s="45"/>
      <c r="AH23" s="45"/>
      <c r="AJ23" s="45"/>
      <c r="AL23" s="45"/>
    </row>
    <row r="24" spans="1:38" s="25" customFormat="1">
      <c r="I24" s="45"/>
      <c r="K24" s="45"/>
      <c r="M24" s="45"/>
      <c r="O24" s="45"/>
      <c r="Q24" s="45"/>
      <c r="S24" s="45"/>
      <c r="V24" s="45"/>
      <c r="X24" s="45"/>
      <c r="Z24" s="45"/>
      <c r="AB24" s="45"/>
      <c r="AD24" s="45"/>
      <c r="AF24" s="45"/>
      <c r="AH24" s="45"/>
      <c r="AJ24" s="45"/>
      <c r="AL24" s="45"/>
    </row>
    <row r="25" spans="1:38" s="25" customFormat="1" ht="11.25" customHeight="1">
      <c r="A25" s="49" t="s">
        <v>16</v>
      </c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V25" s="45"/>
      <c r="X25" s="45"/>
      <c r="Z25" s="45"/>
      <c r="AB25" s="45"/>
      <c r="AD25" s="45"/>
      <c r="AF25" s="45"/>
      <c r="AH25" s="45"/>
      <c r="AJ25" s="45"/>
      <c r="AL25" s="45"/>
    </row>
    <row r="26" spans="1:38" s="25" customFormat="1">
      <c r="A26" s="50" t="s">
        <v>41</v>
      </c>
      <c r="B26" s="312">
        <f>[4]Sheet1!C87</f>
        <v>339.43661971830983</v>
      </c>
      <c r="C26" s="312">
        <f>[4]Sheet1!E87</f>
        <v>377.55102040816325</v>
      </c>
      <c r="D26" s="312">
        <f>[4]Sheet1!G87</f>
        <v>0</v>
      </c>
      <c r="E26" s="312">
        <f>[4]Sheet1!I87</f>
        <v>377.55102040816325</v>
      </c>
      <c r="F26" s="312">
        <f>[4]Sheet1!K87</f>
        <v>0</v>
      </c>
      <c r="G26" s="312">
        <f>[4]Sheet1!M87</f>
        <v>254.54545454545453</v>
      </c>
      <c r="H26" s="51"/>
      <c r="I26" s="52"/>
      <c r="J26" s="51"/>
      <c r="K26" s="52"/>
      <c r="L26" s="51"/>
      <c r="M26" s="52"/>
      <c r="N26" s="51"/>
      <c r="O26" s="52"/>
      <c r="P26" s="51"/>
      <c r="Q26" s="52"/>
      <c r="R26" s="51"/>
      <c r="S26" s="52"/>
      <c r="V26" s="45"/>
      <c r="X26" s="45"/>
      <c r="Z26" s="45"/>
      <c r="AB26" s="45"/>
      <c r="AD26" s="45"/>
      <c r="AF26" s="45"/>
      <c r="AH26" s="45"/>
      <c r="AJ26" s="45"/>
      <c r="AL26" s="45"/>
    </row>
    <row r="27" spans="1:38" s="25" customFormat="1">
      <c r="A27" s="50" t="s">
        <v>42</v>
      </c>
      <c r="B27" s="312">
        <f>[4]Sheet1!C88</f>
        <v>1430.0138788906318</v>
      </c>
      <c r="C27" s="312">
        <f>[4]Sheet1!E88</f>
        <v>1568.4763972853139</v>
      </c>
      <c r="D27" s="312">
        <f>[4]Sheet1!G88</f>
        <v>0</v>
      </c>
      <c r="E27" s="312">
        <f>[4]Sheet1!I88</f>
        <v>1568.4763972853139</v>
      </c>
      <c r="F27" s="312">
        <f>[4]Sheet1!K88</f>
        <v>0</v>
      </c>
      <c r="G27" s="312">
        <f>[4]Sheet1!M88</f>
        <v>903.68482385907794</v>
      </c>
      <c r="H27" s="51"/>
      <c r="I27" s="52"/>
      <c r="J27" s="51"/>
      <c r="K27" s="52"/>
      <c r="L27" s="51"/>
      <c r="M27" s="52"/>
      <c r="N27" s="51"/>
      <c r="O27" s="52"/>
      <c r="P27" s="51"/>
      <c r="Q27" s="52"/>
      <c r="R27" s="51"/>
      <c r="S27" s="52"/>
      <c r="V27" s="45"/>
      <c r="X27" s="45"/>
      <c r="Z27" s="45"/>
      <c r="AB27" s="45"/>
      <c r="AD27" s="45"/>
      <c r="AF27" s="45"/>
      <c r="AH27" s="45"/>
      <c r="AJ27" s="45"/>
      <c r="AL27" s="45"/>
    </row>
    <row r="28" spans="1:38" s="25" customFormat="1">
      <c r="A28" s="50" t="s">
        <v>43</v>
      </c>
      <c r="B28" s="312">
        <f>[4]Sheet1!C89</f>
        <v>2363.8623540793387</v>
      </c>
      <c r="C28" s="312">
        <f>[4]Sheet1!E89</f>
        <v>2590.1760030716309</v>
      </c>
      <c r="D28" s="312">
        <f>[4]Sheet1!G89</f>
        <v>0</v>
      </c>
      <c r="E28" s="312">
        <f>[4]Sheet1!I89</f>
        <v>2599.5445461751792</v>
      </c>
      <c r="F28" s="312">
        <f>[4]Sheet1!K89</f>
        <v>1631.7999801308974</v>
      </c>
      <c r="G28" s="312">
        <f>[4]Sheet1!M89</f>
        <v>1523.3974233481063</v>
      </c>
      <c r="H28" s="51"/>
      <c r="I28" s="52"/>
      <c r="J28" s="51"/>
      <c r="K28" s="52"/>
      <c r="L28" s="51"/>
      <c r="M28" s="52"/>
      <c r="N28" s="51"/>
      <c r="O28" s="52"/>
      <c r="P28" s="51"/>
      <c r="Q28" s="52"/>
      <c r="R28" s="51"/>
      <c r="S28" s="52"/>
      <c r="V28" s="45"/>
      <c r="X28" s="45"/>
      <c r="Z28" s="45"/>
      <c r="AB28" s="45"/>
      <c r="AD28" s="45"/>
      <c r="AF28" s="45"/>
      <c r="AH28" s="45"/>
      <c r="AJ28" s="45"/>
      <c r="AL28" s="45"/>
    </row>
    <row r="29" spans="1:38" s="25" customFormat="1">
      <c r="A29" s="50" t="s">
        <v>44</v>
      </c>
      <c r="B29" s="312">
        <f>[4]Sheet1!C90</f>
        <v>4409.9783550874081</v>
      </c>
      <c r="C29" s="312">
        <f>[4]Sheet1!E90</f>
        <v>4835.4645917315966</v>
      </c>
      <c r="D29" s="312">
        <f>[4]Sheet1!G90</f>
        <v>7538.276592354403</v>
      </c>
      <c r="E29" s="312">
        <f>[4]Sheet1!I90</f>
        <v>4753.1067558895684</v>
      </c>
      <c r="F29" s="312">
        <f>[4]Sheet1!K90</f>
        <v>4600.7454464241928</v>
      </c>
      <c r="G29" s="312">
        <f>[4]Sheet1!M90</f>
        <v>3001.9866673954621</v>
      </c>
      <c r="H29" s="51"/>
      <c r="I29" s="52"/>
      <c r="J29" s="51"/>
      <c r="K29" s="52"/>
      <c r="L29" s="51"/>
      <c r="M29" s="52"/>
      <c r="N29" s="51"/>
      <c r="O29" s="52"/>
      <c r="P29" s="51"/>
      <c r="Q29" s="52"/>
      <c r="R29" s="51"/>
      <c r="S29" s="52"/>
      <c r="V29" s="45"/>
      <c r="X29" s="45"/>
      <c r="Z29" s="45"/>
      <c r="AB29" s="45"/>
      <c r="AD29" s="45"/>
      <c r="AF29" s="45"/>
      <c r="AH29" s="45"/>
      <c r="AJ29" s="45"/>
      <c r="AL29" s="45"/>
    </row>
    <row r="30" spans="1:38" s="25" customFormat="1">
      <c r="A30" s="50" t="s">
        <v>45</v>
      </c>
      <c r="B30" s="312">
        <f>[4]Sheet1!C91</f>
        <v>5578.8273320179924</v>
      </c>
      <c r="C30" s="312">
        <f>[4]Sheet1!E91</f>
        <v>6406.3524108681813</v>
      </c>
      <c r="D30" s="312">
        <f>[4]Sheet1!G91</f>
        <v>10476.798213129878</v>
      </c>
      <c r="E30" s="312">
        <f>[4]Sheet1!I91</f>
        <v>6088.3526301763004</v>
      </c>
      <c r="F30" s="312">
        <f>[4]Sheet1!K91</f>
        <v>7500</v>
      </c>
      <c r="G30" s="312">
        <f>[4]Sheet1!M91</f>
        <v>3669.0070679996911</v>
      </c>
      <c r="H30" s="51"/>
      <c r="I30" s="52"/>
      <c r="J30" s="51"/>
      <c r="K30" s="52"/>
      <c r="L30" s="51"/>
      <c r="M30" s="52"/>
      <c r="N30" s="51"/>
      <c r="O30" s="52"/>
      <c r="P30" s="51"/>
      <c r="Q30" s="52"/>
      <c r="R30" s="51"/>
      <c r="S30" s="52"/>
      <c r="V30" s="45"/>
      <c r="X30" s="45"/>
      <c r="Z30" s="45"/>
      <c r="AB30" s="45"/>
      <c r="AD30" s="45"/>
      <c r="AF30" s="45"/>
      <c r="AH30" s="45"/>
      <c r="AJ30" s="45"/>
      <c r="AL30" s="45"/>
    </row>
    <row r="31" spans="1:38" s="25" customFormat="1">
      <c r="A31" s="50" t="s">
        <v>47</v>
      </c>
      <c r="B31" s="312">
        <f>[4]Sheet1!C92</f>
        <v>5910.5933520872422</v>
      </c>
      <c r="C31" s="312">
        <f>[4]Sheet1!E92</f>
        <v>6899.108334754209</v>
      </c>
      <c r="D31" s="312">
        <f>[4]Sheet1!G92</f>
        <v>12254.479842606073</v>
      </c>
      <c r="E31" s="312">
        <f>[4]Sheet1!I92</f>
        <v>6526.0909917400886</v>
      </c>
      <c r="F31" s="312">
        <f>[4]Sheet1!K92</f>
        <v>6002.2219707636168</v>
      </c>
      <c r="G31" s="312">
        <f>[4]Sheet1!M92</f>
        <v>4120.3135670240827</v>
      </c>
      <c r="H31" s="51"/>
      <c r="I31" s="52"/>
      <c r="J31" s="51"/>
      <c r="K31" s="52"/>
      <c r="L31" s="51"/>
      <c r="M31" s="52"/>
      <c r="N31" s="51"/>
      <c r="O31" s="52"/>
      <c r="P31" s="51"/>
      <c r="Q31" s="52"/>
      <c r="R31" s="51"/>
      <c r="S31" s="52"/>
      <c r="V31" s="45"/>
      <c r="X31" s="45"/>
      <c r="Z31" s="45"/>
      <c r="AB31" s="45"/>
      <c r="AD31" s="45"/>
      <c r="AF31" s="45"/>
      <c r="AH31" s="45"/>
      <c r="AJ31" s="45"/>
      <c r="AL31" s="45"/>
    </row>
    <row r="32" spans="1:38" s="25" customFormat="1">
      <c r="A32" s="50" t="s">
        <v>48</v>
      </c>
      <c r="B32" s="312">
        <f>[4]Sheet1!C93</f>
        <v>6176.2151669579116</v>
      </c>
      <c r="C32" s="312">
        <f>[4]Sheet1!E93</f>
        <v>7634.5697938399035</v>
      </c>
      <c r="D32" s="312">
        <f>[4]Sheet1!G93</f>
        <v>10689.379911617743</v>
      </c>
      <c r="E32" s="312">
        <f>[4]Sheet1!I93</f>
        <v>7174.5883429696278</v>
      </c>
      <c r="F32" s="312">
        <f>[4]Sheet1!K93</f>
        <v>8668.1035986861516</v>
      </c>
      <c r="G32" s="312">
        <f>[4]Sheet1!M93</f>
        <v>4606.8082933149426</v>
      </c>
      <c r="H32" s="51"/>
      <c r="I32" s="52"/>
      <c r="J32" s="51"/>
      <c r="K32" s="52"/>
      <c r="L32" s="51"/>
      <c r="M32" s="52"/>
      <c r="N32" s="51"/>
      <c r="O32" s="52"/>
      <c r="P32" s="51"/>
      <c r="Q32" s="52"/>
      <c r="R32" s="51"/>
      <c r="S32" s="52"/>
      <c r="V32" s="45"/>
      <c r="X32" s="45"/>
      <c r="Z32" s="45"/>
      <c r="AB32" s="45"/>
      <c r="AD32" s="45"/>
      <c r="AF32" s="45"/>
      <c r="AH32" s="45"/>
      <c r="AJ32" s="45"/>
      <c r="AL32" s="45"/>
    </row>
    <row r="33" spans="1:38" s="25" customFormat="1">
      <c r="A33" s="50" t="s">
        <v>49</v>
      </c>
      <c r="B33" s="312">
        <f>[4]Sheet1!C94</f>
        <v>6919.7015379912291</v>
      </c>
      <c r="C33" s="312">
        <f>[4]Sheet1!E94</f>
        <v>9170.4388886943962</v>
      </c>
      <c r="D33" s="312">
        <f>[4]Sheet1!G94</f>
        <v>14702.313226547056</v>
      </c>
      <c r="E33" s="312">
        <f>[4]Sheet1!I94</f>
        <v>7956.6508275357583</v>
      </c>
      <c r="F33" s="312">
        <f>[4]Sheet1!K94</f>
        <v>4502.2078583780922</v>
      </c>
      <c r="G33" s="312">
        <f>[4]Sheet1!M94</f>
        <v>5228.8217926882799</v>
      </c>
      <c r="H33" s="51"/>
      <c r="I33" s="52"/>
      <c r="J33" s="51"/>
      <c r="K33" s="52"/>
      <c r="L33" s="51"/>
      <c r="M33" s="52"/>
      <c r="N33" s="51"/>
      <c r="O33" s="52"/>
      <c r="P33" s="51"/>
      <c r="Q33" s="52"/>
      <c r="R33" s="51"/>
      <c r="S33" s="52"/>
      <c r="V33" s="45"/>
      <c r="X33" s="45"/>
      <c r="Z33" s="45"/>
      <c r="AB33" s="45"/>
      <c r="AD33" s="45"/>
      <c r="AF33" s="45"/>
      <c r="AH33" s="45"/>
      <c r="AJ33" s="45"/>
      <c r="AL33" s="45"/>
    </row>
    <row r="34" spans="1:38" s="25" customFormat="1">
      <c r="A34" s="50" t="s">
        <v>94</v>
      </c>
      <c r="B34" s="312">
        <f>[4]Sheet1!C95</f>
        <v>4823.1416955628047</v>
      </c>
      <c r="C34" s="312">
        <f>[4]Sheet1!E95</f>
        <v>6540.2922924827253</v>
      </c>
      <c r="D34" s="312">
        <f>[4]Sheet1!G95</f>
        <v>13028.15865756695</v>
      </c>
      <c r="E34" s="312">
        <f>[4]Sheet1!I95</f>
        <v>4637.3439548343831</v>
      </c>
      <c r="F34" s="312">
        <f>[4]Sheet1!K95</f>
        <v>4424.3972971307703</v>
      </c>
      <c r="G34" s="312">
        <f>[4]Sheet1!M95</f>
        <v>4174.6756386433035</v>
      </c>
      <c r="H34" s="51"/>
      <c r="I34" s="52"/>
      <c r="J34" s="51"/>
      <c r="K34" s="52"/>
      <c r="L34" s="51"/>
      <c r="M34" s="52"/>
      <c r="N34" s="51"/>
      <c r="O34" s="52"/>
      <c r="P34" s="51"/>
      <c r="Q34" s="52"/>
      <c r="R34" s="51"/>
      <c r="S34" s="52"/>
      <c r="V34" s="45"/>
      <c r="X34" s="45"/>
      <c r="Z34" s="45"/>
      <c r="AB34" s="45"/>
      <c r="AD34" s="45"/>
      <c r="AF34" s="45"/>
      <c r="AH34" s="45"/>
      <c r="AJ34" s="45"/>
      <c r="AL34" s="45"/>
    </row>
    <row r="35" spans="1:38" s="25" customFormat="1">
      <c r="A35" s="51"/>
      <c r="B35" s="95"/>
      <c r="C35" s="95"/>
      <c r="D35" s="95"/>
      <c r="E35" s="95"/>
      <c r="F35" s="95"/>
      <c r="G35" s="95"/>
      <c r="H35" s="26"/>
      <c r="I35" s="52"/>
      <c r="J35" s="26"/>
      <c r="K35" s="52"/>
      <c r="L35" s="26"/>
      <c r="M35" s="52"/>
      <c r="N35" s="26"/>
      <c r="O35" s="52"/>
      <c r="P35" s="26"/>
      <c r="Q35" s="52"/>
      <c r="R35" s="26"/>
      <c r="S35" s="52"/>
      <c r="V35" s="45"/>
      <c r="X35" s="45"/>
      <c r="Z35" s="45"/>
      <c r="AB35" s="45"/>
      <c r="AD35" s="45"/>
      <c r="AF35" s="45"/>
      <c r="AH35" s="45"/>
      <c r="AJ35" s="45"/>
      <c r="AL35" s="45"/>
    </row>
    <row r="36" spans="1:38" s="25" customFormat="1">
      <c r="A36" s="49" t="s">
        <v>104</v>
      </c>
      <c r="B36" s="93"/>
      <c r="C36" s="93"/>
      <c r="D36" s="93"/>
      <c r="E36" s="93"/>
      <c r="F36" s="93"/>
      <c r="G36" s="93"/>
      <c r="H36" s="69"/>
      <c r="I36" s="27"/>
      <c r="J36" s="69"/>
      <c r="K36" s="27"/>
      <c r="L36" s="69"/>
      <c r="M36" s="27"/>
      <c r="N36" s="69"/>
      <c r="O36" s="27"/>
      <c r="P36" s="69"/>
      <c r="Q36" s="27"/>
      <c r="R36" s="69"/>
      <c r="S36" s="27"/>
      <c r="V36" s="45"/>
      <c r="X36" s="45"/>
      <c r="Z36" s="45"/>
      <c r="AB36" s="45"/>
      <c r="AD36" s="45"/>
      <c r="AF36" s="45"/>
      <c r="AH36" s="45"/>
      <c r="AJ36" s="45"/>
      <c r="AL36" s="45"/>
    </row>
    <row r="37" spans="1:38" s="25" customFormat="1">
      <c r="A37" s="55" t="s">
        <v>97</v>
      </c>
      <c r="B37" s="312">
        <f>[4]Sheet1!C99</f>
        <v>2204.0719781018115</v>
      </c>
      <c r="C37" s="312">
        <f>[4]Sheet1!E99</f>
        <v>2492.7682625614725</v>
      </c>
      <c r="D37" s="312">
        <f>[4]Sheet1!G99</f>
        <v>0</v>
      </c>
      <c r="E37" s="312">
        <f>[4]Sheet1!I99</f>
        <v>2472.6646563171398</v>
      </c>
      <c r="F37" s="312">
        <f>[4]Sheet1!K99</f>
        <v>3848.4156264927474</v>
      </c>
      <c r="G37" s="312">
        <f>[4]Sheet1!M99</f>
        <v>1995.1580957518011</v>
      </c>
      <c r="H37" s="51"/>
      <c r="I37" s="52"/>
      <c r="J37" s="51"/>
      <c r="K37" s="52"/>
      <c r="L37" s="51"/>
      <c r="M37" s="52"/>
      <c r="N37" s="51"/>
      <c r="O37" s="52"/>
      <c r="P37" s="51"/>
      <c r="Q37" s="52"/>
      <c r="R37" s="51"/>
      <c r="S37" s="52"/>
      <c r="V37" s="45"/>
      <c r="X37" s="45"/>
      <c r="Z37" s="45"/>
      <c r="AB37" s="45"/>
      <c r="AD37" s="45"/>
      <c r="AF37" s="45"/>
      <c r="AH37" s="45"/>
      <c r="AJ37" s="45"/>
      <c r="AL37" s="45"/>
    </row>
    <row r="38" spans="1:38" s="25" customFormat="1">
      <c r="A38" s="56" t="s">
        <v>106</v>
      </c>
      <c r="B38" s="312">
        <f>[4]Sheet1!C100</f>
        <v>1687.0304069188358</v>
      </c>
      <c r="C38" s="312">
        <f>[4]Sheet1!E100</f>
        <v>1767.3983728251881</v>
      </c>
      <c r="D38" s="312">
        <f>[4]Sheet1!G100</f>
        <v>0</v>
      </c>
      <c r="E38" s="312">
        <f>[4]Sheet1!I100</f>
        <v>1764.0569898974325</v>
      </c>
      <c r="F38" s="312">
        <f>[4]Sheet1!K100</f>
        <v>2133.6980004057341</v>
      </c>
      <c r="G38" s="312">
        <f>[4]Sheet1!M100</f>
        <v>1639.0772571441314</v>
      </c>
      <c r="H38" s="51"/>
      <c r="I38" s="52"/>
      <c r="J38" s="51"/>
      <c r="K38" s="52"/>
      <c r="L38" s="51"/>
      <c r="M38" s="52"/>
      <c r="N38" s="51"/>
      <c r="O38" s="52"/>
      <c r="P38" s="51"/>
      <c r="Q38" s="52"/>
      <c r="R38" s="51"/>
      <c r="S38" s="52"/>
      <c r="V38" s="45"/>
      <c r="X38" s="45"/>
      <c r="Z38" s="45"/>
      <c r="AB38" s="45"/>
      <c r="AD38" s="45"/>
      <c r="AF38" s="45"/>
      <c r="AH38" s="45"/>
      <c r="AJ38" s="45"/>
      <c r="AL38" s="45"/>
    </row>
    <row r="39" spans="1:38" s="25" customFormat="1">
      <c r="A39" s="56" t="s">
        <v>107</v>
      </c>
      <c r="B39" s="312">
        <f>[4]Sheet1!C101</f>
        <v>2523.1404539702544</v>
      </c>
      <c r="C39" s="312">
        <f>[4]Sheet1!E101</f>
        <v>2854.3768864950657</v>
      </c>
      <c r="D39" s="312">
        <f>[4]Sheet1!G101</f>
        <v>0</v>
      </c>
      <c r="E39" s="312">
        <f>[4]Sheet1!I101</f>
        <v>2828.8156103518259</v>
      </c>
      <c r="F39" s="312">
        <f>[4]Sheet1!K101</f>
        <v>4264.8262949686032</v>
      </c>
      <c r="G39" s="312">
        <f>[4]Sheet1!M101</f>
        <v>2251.4512314646017</v>
      </c>
      <c r="H39" s="51"/>
      <c r="I39" s="52"/>
      <c r="J39" s="51"/>
      <c r="K39" s="52"/>
      <c r="L39" s="51"/>
      <c r="M39" s="52"/>
      <c r="N39" s="51"/>
      <c r="O39" s="52"/>
      <c r="P39" s="51"/>
      <c r="Q39" s="52"/>
      <c r="R39" s="51"/>
      <c r="S39" s="52"/>
      <c r="V39" s="45"/>
      <c r="X39" s="45"/>
      <c r="Z39" s="45"/>
      <c r="AB39" s="45"/>
      <c r="AD39" s="45"/>
      <c r="AF39" s="45"/>
      <c r="AH39" s="45"/>
      <c r="AJ39" s="45"/>
      <c r="AL39" s="45"/>
    </row>
    <row r="40" spans="1:38" s="25" customFormat="1">
      <c r="A40" s="56" t="s">
        <v>108</v>
      </c>
      <c r="B40" s="312">
        <f>[4]Sheet1!C102</f>
        <v>1770.9279767112921</v>
      </c>
      <c r="C40" s="312">
        <f>[4]Sheet1!E102</f>
        <v>2080.3824773876931</v>
      </c>
      <c r="D40" s="312">
        <f>[4]Sheet1!G102</f>
        <v>0</v>
      </c>
      <c r="E40" s="312">
        <f>[4]Sheet1!I102</f>
        <v>2080.3824773876931</v>
      </c>
      <c r="F40" s="312">
        <f>[4]Sheet1!K102</f>
        <v>0</v>
      </c>
      <c r="G40" s="312">
        <f>[4]Sheet1!M102</f>
        <v>1616.2006930687216</v>
      </c>
      <c r="H40" s="51"/>
      <c r="I40" s="52"/>
      <c r="J40" s="51"/>
      <c r="K40" s="52"/>
      <c r="L40" s="51"/>
      <c r="M40" s="52"/>
      <c r="N40" s="51"/>
      <c r="O40" s="52"/>
      <c r="P40" s="51"/>
      <c r="Q40" s="52"/>
      <c r="R40" s="51"/>
      <c r="S40" s="52"/>
      <c r="V40" s="45"/>
      <c r="X40" s="45"/>
      <c r="Z40" s="45"/>
      <c r="AB40" s="45"/>
      <c r="AD40" s="45"/>
      <c r="AF40" s="45"/>
      <c r="AH40" s="45"/>
      <c r="AJ40" s="45"/>
      <c r="AL40" s="45"/>
    </row>
    <row r="41" spans="1:38" s="25" customFormat="1">
      <c r="A41" s="55" t="s">
        <v>98</v>
      </c>
      <c r="B41" s="312">
        <f>[4]Sheet1!C103</f>
        <v>8804.4843989401725</v>
      </c>
      <c r="C41" s="312">
        <f>[4]Sheet1!E103</f>
        <v>8454.5742360065015</v>
      </c>
      <c r="D41" s="312">
        <f>[4]Sheet1!G103</f>
        <v>0</v>
      </c>
      <c r="E41" s="312">
        <f>[4]Sheet1!I103</f>
        <v>8360.2014303068663</v>
      </c>
      <c r="F41" s="312">
        <f>[4]Sheet1!K103</f>
        <v>9824.1726005264154</v>
      </c>
      <c r="G41" s="312">
        <f>[4]Sheet1!M103</f>
        <v>8900.1497156874611</v>
      </c>
      <c r="H41" s="51"/>
      <c r="I41" s="52"/>
      <c r="J41" s="51"/>
      <c r="K41" s="52"/>
      <c r="L41" s="51"/>
      <c r="M41" s="52"/>
      <c r="N41" s="51"/>
      <c r="O41" s="52"/>
      <c r="P41" s="51"/>
      <c r="Q41" s="52"/>
      <c r="R41" s="51"/>
      <c r="S41" s="52"/>
      <c r="V41" s="45"/>
      <c r="X41" s="45"/>
      <c r="Z41" s="45"/>
      <c r="AB41" s="45"/>
      <c r="AD41" s="45"/>
      <c r="AF41" s="45"/>
      <c r="AH41" s="45"/>
      <c r="AJ41" s="45"/>
      <c r="AL41" s="45"/>
    </row>
    <row r="42" spans="1:38" s="25" customFormat="1">
      <c r="A42" s="55" t="s">
        <v>99</v>
      </c>
      <c r="B42" s="312">
        <f>[4]Sheet1!C104</f>
        <v>16162.834719441429</v>
      </c>
      <c r="C42" s="312">
        <f>[4]Sheet1!E104</f>
        <v>16116.123224914587</v>
      </c>
      <c r="D42" s="312">
        <f>[4]Sheet1!G104</f>
        <v>0</v>
      </c>
      <c r="E42" s="312">
        <f>[4]Sheet1!I104</f>
        <v>16116.123224914587</v>
      </c>
      <c r="F42" s="312">
        <f>[4]Sheet1!K104</f>
        <v>0</v>
      </c>
      <c r="G42" s="312">
        <f>[4]Sheet1!M104</f>
        <v>16168.05748954453</v>
      </c>
      <c r="H42" s="51"/>
      <c r="I42" s="52"/>
      <c r="J42" s="51"/>
      <c r="K42" s="52"/>
      <c r="L42" s="51"/>
      <c r="M42" s="52"/>
      <c r="N42" s="51"/>
      <c r="O42" s="52"/>
      <c r="P42" s="51"/>
      <c r="Q42" s="52"/>
      <c r="R42" s="51"/>
      <c r="S42" s="52"/>
      <c r="V42" s="45"/>
      <c r="X42" s="45"/>
      <c r="Z42" s="45"/>
      <c r="AB42" s="45"/>
      <c r="AD42" s="45"/>
      <c r="AF42" s="45"/>
      <c r="AH42" s="45"/>
      <c r="AJ42" s="45"/>
      <c r="AL42" s="45"/>
    </row>
    <row r="43" spans="1:38" s="25" customFormat="1">
      <c r="A43" s="55" t="s">
        <v>100</v>
      </c>
      <c r="B43" s="312">
        <f>[4]Sheet1!C105</f>
        <v>22152.822472330939</v>
      </c>
      <c r="C43" s="312">
        <f>[4]Sheet1!E105</f>
        <v>24125.572483057869</v>
      </c>
      <c r="D43" s="312">
        <f>[4]Sheet1!G105</f>
        <v>0</v>
      </c>
      <c r="E43" s="312">
        <f>[4]Sheet1!I105</f>
        <v>24125.572483057869</v>
      </c>
      <c r="F43" s="312">
        <f>[4]Sheet1!K105</f>
        <v>0</v>
      </c>
      <c r="G43" s="312">
        <f>[4]Sheet1!M105</f>
        <v>21937.771706381671</v>
      </c>
      <c r="H43" s="51"/>
      <c r="I43" s="52"/>
      <c r="J43" s="51"/>
      <c r="K43" s="52"/>
      <c r="L43" s="51"/>
      <c r="M43" s="52"/>
      <c r="N43" s="51"/>
      <c r="O43" s="52"/>
      <c r="P43" s="51"/>
      <c r="Q43" s="52"/>
      <c r="R43" s="51"/>
      <c r="S43" s="52"/>
      <c r="V43" s="45"/>
      <c r="X43" s="45"/>
      <c r="Z43" s="45"/>
      <c r="AB43" s="45"/>
      <c r="AD43" s="45"/>
      <c r="AF43" s="45"/>
      <c r="AH43" s="45"/>
      <c r="AJ43" s="45"/>
      <c r="AL43" s="45"/>
    </row>
    <row r="44" spans="1:38" s="25" customFormat="1">
      <c r="A44" s="55" t="s">
        <v>101</v>
      </c>
      <c r="B44" s="312">
        <f>[4]Sheet1!C106</f>
        <v>42708.190687964467</v>
      </c>
      <c r="C44" s="312">
        <f>[4]Sheet1!E106</f>
        <v>181000</v>
      </c>
      <c r="D44" s="312">
        <f>[4]Sheet1!G106</f>
        <v>0</v>
      </c>
      <c r="E44" s="312">
        <f>[4]Sheet1!I106</f>
        <v>181000</v>
      </c>
      <c r="F44" s="312">
        <f>[4]Sheet1!K106</f>
        <v>0</v>
      </c>
      <c r="G44" s="312">
        <f>[4]Sheet1!M106</f>
        <v>39522.917891145989</v>
      </c>
      <c r="H44" s="51"/>
      <c r="I44" s="52"/>
      <c r="J44" s="51"/>
      <c r="K44" s="52"/>
      <c r="L44" s="51"/>
      <c r="M44" s="52"/>
      <c r="N44" s="51"/>
      <c r="O44" s="52"/>
      <c r="P44" s="51"/>
      <c r="Q44" s="52"/>
      <c r="R44" s="51"/>
      <c r="S44" s="52"/>
      <c r="V44" s="45"/>
      <c r="X44" s="45"/>
      <c r="Z44" s="45"/>
      <c r="AB44" s="45"/>
      <c r="AD44" s="45"/>
      <c r="AF44" s="45"/>
      <c r="AH44" s="45"/>
      <c r="AJ44" s="45"/>
      <c r="AL44" s="45"/>
    </row>
    <row r="45" spans="1:38" s="25" customFormat="1">
      <c r="A45" s="51"/>
      <c r="I45" s="45"/>
      <c r="K45" s="45"/>
      <c r="M45" s="45"/>
      <c r="O45" s="45"/>
      <c r="Q45" s="45"/>
      <c r="S45" s="45"/>
      <c r="V45" s="45"/>
      <c r="X45" s="45"/>
      <c r="Z45" s="45"/>
      <c r="AB45" s="45"/>
      <c r="AD45" s="45"/>
      <c r="AF45" s="45"/>
      <c r="AH45" s="45"/>
      <c r="AJ45" s="45"/>
      <c r="AL45" s="45"/>
    </row>
    <row r="46" spans="1:38" s="25" customFormat="1">
      <c r="A46" s="49" t="s">
        <v>12</v>
      </c>
      <c r="B46" s="93"/>
      <c r="C46" s="93"/>
      <c r="D46" s="93"/>
      <c r="E46" s="93"/>
      <c r="F46" s="93"/>
      <c r="G46" s="93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V46" s="45"/>
      <c r="X46" s="45"/>
      <c r="Z46" s="45"/>
      <c r="AB46" s="45"/>
      <c r="AD46" s="45"/>
      <c r="AF46" s="45"/>
      <c r="AH46" s="45"/>
      <c r="AJ46" s="45"/>
      <c r="AL46" s="45"/>
    </row>
    <row r="47" spans="1:38" s="25" customFormat="1">
      <c r="A47" s="55" t="s">
        <v>38</v>
      </c>
      <c r="B47" s="312">
        <f>[4]Sheet1!C107</f>
        <v>2241.9419433974158</v>
      </c>
      <c r="C47" s="312">
        <f>[4]Sheet1!E107</f>
        <v>2504.1367606929457</v>
      </c>
      <c r="D47" s="312">
        <f>[4]Sheet1!G107</f>
        <v>0</v>
      </c>
      <c r="E47" s="312">
        <f>[4]Sheet1!I107</f>
        <v>2504.1367606929457</v>
      </c>
      <c r="F47" s="312">
        <f>[4]Sheet1!K107</f>
        <v>0</v>
      </c>
      <c r="G47" s="312">
        <f>[4]Sheet1!M107</f>
        <v>2035.931356536636</v>
      </c>
      <c r="H47" s="51"/>
      <c r="I47" s="52"/>
      <c r="J47" s="51"/>
      <c r="K47" s="52"/>
      <c r="L47" s="51"/>
      <c r="M47" s="52"/>
      <c r="N47" s="51"/>
      <c r="O47" s="52"/>
      <c r="P47" s="51"/>
      <c r="Q47" s="52"/>
      <c r="R47" s="51"/>
      <c r="S47" s="52"/>
      <c r="V47" s="45"/>
      <c r="X47" s="45"/>
      <c r="Z47" s="45"/>
      <c r="AB47" s="45"/>
      <c r="AD47" s="45"/>
      <c r="AF47" s="45"/>
      <c r="AH47" s="45"/>
      <c r="AJ47" s="45"/>
      <c r="AL47" s="45"/>
    </row>
    <row r="48" spans="1:38" s="25" customFormat="1">
      <c r="A48" s="55" t="s">
        <v>39</v>
      </c>
      <c r="B48" s="312">
        <f>[4]Sheet1!C108</f>
        <v>6487.4442764647565</v>
      </c>
      <c r="C48" s="312">
        <f>[4]Sheet1!E108</f>
        <v>6979.9523657593782</v>
      </c>
      <c r="D48" s="312">
        <f>[4]Sheet1!G108</f>
        <v>0</v>
      </c>
      <c r="E48" s="312">
        <f>[4]Sheet1!I108</f>
        <v>6979.9523657593782</v>
      </c>
      <c r="F48" s="312">
        <f>[4]Sheet1!K108</f>
        <v>0</v>
      </c>
      <c r="G48" s="312">
        <f>[4]Sheet1!M108</f>
        <v>4872.6259487461548</v>
      </c>
      <c r="H48" s="51"/>
      <c r="I48" s="52"/>
      <c r="J48" s="51"/>
      <c r="K48" s="52"/>
      <c r="L48" s="51"/>
      <c r="M48" s="52"/>
      <c r="N48" s="51"/>
      <c r="O48" s="52"/>
      <c r="P48" s="51"/>
      <c r="Q48" s="52"/>
      <c r="R48" s="51"/>
      <c r="S48" s="52"/>
      <c r="V48" s="45"/>
      <c r="X48" s="45"/>
      <c r="Z48" s="45"/>
      <c r="AB48" s="45"/>
      <c r="AD48" s="45"/>
      <c r="AF48" s="45"/>
      <c r="AH48" s="45"/>
      <c r="AJ48" s="45"/>
      <c r="AL48" s="45"/>
    </row>
    <row r="49" spans="1:38" s="25" customFormat="1">
      <c r="A49" s="55" t="s">
        <v>50</v>
      </c>
      <c r="B49" s="312">
        <f>[4]Sheet1!C109</f>
        <v>7454.9298551224192</v>
      </c>
      <c r="C49" s="312">
        <f>[4]Sheet1!E109</f>
        <v>7837.9574075204737</v>
      </c>
      <c r="D49" s="312">
        <f>[4]Sheet1!G109</f>
        <v>12119.113937856422</v>
      </c>
      <c r="E49" s="312">
        <f>[4]Sheet1!I109</f>
        <v>7090.0159316358795</v>
      </c>
      <c r="F49" s="312">
        <f>[4]Sheet1!K109</f>
        <v>5360.8642960708576</v>
      </c>
      <c r="G49" s="312">
        <f>[4]Sheet1!M109</f>
        <v>6756.132134301025</v>
      </c>
      <c r="H49" s="51"/>
      <c r="I49" s="52"/>
      <c r="J49" s="51"/>
      <c r="K49" s="52"/>
      <c r="L49" s="51"/>
      <c r="M49" s="52"/>
      <c r="N49" s="51"/>
      <c r="O49" s="52"/>
      <c r="P49" s="51"/>
      <c r="Q49" s="52"/>
      <c r="R49" s="51"/>
      <c r="S49" s="52"/>
      <c r="V49" s="45"/>
      <c r="X49" s="45"/>
      <c r="Z49" s="45"/>
      <c r="AB49" s="45"/>
      <c r="AD49" s="45"/>
      <c r="AF49" s="45"/>
      <c r="AH49" s="45"/>
      <c r="AJ49" s="45"/>
      <c r="AL49" s="45"/>
    </row>
    <row r="50" spans="1:38" s="25" customFormat="1">
      <c r="A50" s="55" t="s">
        <v>46</v>
      </c>
      <c r="B50" s="312">
        <f>[4]Sheet1!C110</f>
        <v>3025.6113859223856</v>
      </c>
      <c r="C50" s="312">
        <f>[4]Sheet1!E110</f>
        <v>2900</v>
      </c>
      <c r="D50" s="312">
        <f>[4]Sheet1!G110</f>
        <v>0</v>
      </c>
      <c r="E50" s="312">
        <f>[4]Sheet1!I110</f>
        <v>2900</v>
      </c>
      <c r="F50" s="312">
        <f>[4]Sheet1!K110</f>
        <v>0</v>
      </c>
      <c r="G50" s="312">
        <f>[4]Sheet1!M110</f>
        <v>3081.4398791476406</v>
      </c>
      <c r="H50" s="51"/>
      <c r="I50" s="52"/>
      <c r="J50" s="51"/>
      <c r="K50" s="52"/>
      <c r="L50" s="51"/>
      <c r="M50" s="52"/>
      <c r="N50" s="51"/>
      <c r="O50" s="52"/>
      <c r="P50" s="51"/>
      <c r="Q50" s="52"/>
      <c r="R50" s="51"/>
      <c r="S50" s="52"/>
      <c r="V50" s="45"/>
      <c r="X50" s="45"/>
      <c r="Z50" s="45"/>
      <c r="AB50" s="45"/>
      <c r="AD50" s="45"/>
      <c r="AF50" s="45"/>
      <c r="AH50" s="45"/>
      <c r="AJ50" s="45"/>
      <c r="AL50" s="45"/>
    </row>
    <row r="51" spans="1:38">
      <c r="A51" s="273"/>
      <c r="B51" s="274"/>
      <c r="C51" s="274"/>
      <c r="D51" s="274"/>
      <c r="E51" s="274"/>
      <c r="F51" s="274"/>
      <c r="G51" s="274"/>
    </row>
    <row r="52" spans="1:38">
      <c r="A52" s="15" t="str">
        <f>'C01'!A42</f>
        <v>Fuente: Instituto Nacional de Estadística (INE). Encuesta Permanente de Hogares de Propósitos Múltiples, Junio 2014.</v>
      </c>
    </row>
    <row r="53" spans="1:38">
      <c r="A53" s="15" t="str">
        <f>'C01'!$A$43</f>
        <v>(Promedio de salarios mínimos por rama)</v>
      </c>
    </row>
    <row r="54" spans="1:38">
      <c r="A54" s="15" t="s">
        <v>105</v>
      </c>
      <c r="M54" s="13"/>
    </row>
    <row r="55" spans="1:38">
      <c r="A55" s="15"/>
      <c r="M55" s="13"/>
    </row>
    <row r="56" spans="1:38">
      <c r="A56" s="340" t="s">
        <v>120</v>
      </c>
      <c r="B56" s="340"/>
      <c r="C56" s="340"/>
      <c r="D56" s="340"/>
      <c r="E56" s="340"/>
      <c r="F56" s="340"/>
      <c r="G56" s="340"/>
    </row>
    <row r="57" spans="1:38">
      <c r="A57" s="340" t="s">
        <v>121</v>
      </c>
      <c r="B57" s="340"/>
      <c r="C57" s="340"/>
      <c r="D57" s="340"/>
      <c r="E57" s="340"/>
      <c r="F57" s="340"/>
      <c r="G57" s="340"/>
    </row>
    <row r="58" spans="1:38">
      <c r="A58" s="340" t="s">
        <v>86</v>
      </c>
      <c r="B58" s="340"/>
      <c r="C58" s="340"/>
      <c r="D58" s="340"/>
      <c r="E58" s="340"/>
      <c r="F58" s="340"/>
      <c r="G58" s="340"/>
    </row>
    <row r="59" spans="1:38" customFormat="1" ht="23.25">
      <c r="A59" s="327" t="s">
        <v>111</v>
      </c>
      <c r="B59" s="327"/>
      <c r="C59" s="327"/>
      <c r="D59" s="327"/>
      <c r="E59" s="327"/>
      <c r="F59" s="327"/>
      <c r="G59" s="327"/>
      <c r="H59" s="247"/>
      <c r="I59" s="247"/>
      <c r="J59" s="247"/>
      <c r="K59" s="247"/>
      <c r="L59" s="247"/>
      <c r="M59" s="247"/>
      <c r="N59" s="247"/>
      <c r="O59" s="247"/>
    </row>
    <row r="60" spans="1:38">
      <c r="A60" s="341" t="s">
        <v>31</v>
      </c>
      <c r="B60" s="343" t="s">
        <v>26</v>
      </c>
      <c r="C60" s="343"/>
      <c r="D60" s="343"/>
      <c r="E60" s="343"/>
      <c r="F60" s="343"/>
      <c r="G60" s="343"/>
    </row>
    <row r="61" spans="1:38">
      <c r="A61" s="342"/>
      <c r="B61" s="342" t="s">
        <v>26</v>
      </c>
      <c r="C61" s="343" t="s">
        <v>6</v>
      </c>
      <c r="D61" s="343"/>
      <c r="E61" s="343"/>
      <c r="F61" s="343"/>
      <c r="G61" s="342" t="s">
        <v>1</v>
      </c>
    </row>
    <row r="62" spans="1:38">
      <c r="A62" s="345"/>
      <c r="B62" s="345"/>
      <c r="C62" s="28" t="s">
        <v>8</v>
      </c>
      <c r="D62" s="28" t="s">
        <v>109</v>
      </c>
      <c r="E62" s="28" t="s">
        <v>9</v>
      </c>
      <c r="F62" s="28" t="s">
        <v>110</v>
      </c>
      <c r="G62" s="345"/>
    </row>
    <row r="63" spans="1:38">
      <c r="A63" s="125"/>
      <c r="B63" s="125"/>
      <c r="C63" s="125"/>
      <c r="D63" s="125"/>
      <c r="E63" s="123"/>
      <c r="F63" s="123"/>
      <c r="G63" s="123"/>
    </row>
    <row r="64" spans="1:38">
      <c r="A64" s="31" t="s">
        <v>71</v>
      </c>
      <c r="B64" s="86">
        <f t="shared" ref="B64:G64" si="0">B9</f>
        <v>5375.2723078358486</v>
      </c>
      <c r="C64" s="86">
        <f t="shared" si="0"/>
        <v>6186.901298939586</v>
      </c>
      <c r="D64" s="86">
        <f t="shared" si="0"/>
        <v>12119.113937856422</v>
      </c>
      <c r="E64" s="86">
        <f t="shared" si="0"/>
        <v>5644.7691720145158</v>
      </c>
      <c r="F64" s="86">
        <f t="shared" si="0"/>
        <v>5360.8642960708576</v>
      </c>
      <c r="G64" s="86">
        <f t="shared" si="0"/>
        <v>4234.3706058036014</v>
      </c>
    </row>
    <row r="65" spans="1:8">
      <c r="A65" s="4"/>
      <c r="B65" s="86"/>
      <c r="C65" s="86"/>
      <c r="D65" s="86"/>
      <c r="E65" s="87"/>
      <c r="F65" s="87"/>
      <c r="G65" s="87"/>
    </row>
    <row r="66" spans="1:8">
      <c r="A66" s="18" t="s">
        <v>18</v>
      </c>
      <c r="B66" s="299"/>
      <c r="C66" s="299"/>
      <c r="D66" s="299"/>
      <c r="E66" s="299"/>
      <c r="F66" s="299"/>
      <c r="G66" s="299"/>
      <c r="H66" s="108"/>
    </row>
    <row r="67" spans="1:8">
      <c r="A67" s="97" t="s">
        <v>54</v>
      </c>
      <c r="B67" s="312">
        <f>[4]Sheet1!C111</f>
        <v>2233.7843099313113</v>
      </c>
      <c r="C67" s="312">
        <f>[4]Sheet1!E111</f>
        <v>2487.7225055511603</v>
      </c>
      <c r="D67" s="312">
        <f>[4]Sheet1!G111</f>
        <v>0</v>
      </c>
      <c r="E67" s="312">
        <f>[4]Sheet1!I111</f>
        <v>2487.7225055511603</v>
      </c>
      <c r="F67" s="312">
        <f>[4]Sheet1!K111</f>
        <v>0</v>
      </c>
      <c r="G67" s="312">
        <f>[4]Sheet1!M111</f>
        <v>2034.8063897406219</v>
      </c>
      <c r="H67" s="108"/>
    </row>
    <row r="68" spans="1:8">
      <c r="A68" s="97" t="s">
        <v>73</v>
      </c>
      <c r="B68" s="312">
        <f>[4]Sheet1!C112</f>
        <v>2829.2929624854019</v>
      </c>
      <c r="C68" s="312">
        <f>[4]Sheet1!E112</f>
        <v>3566.9003754927144</v>
      </c>
      <c r="D68" s="312">
        <f>[4]Sheet1!G112</f>
        <v>0</v>
      </c>
      <c r="E68" s="312">
        <f>[4]Sheet1!I112</f>
        <v>3566.9003754927144</v>
      </c>
      <c r="F68" s="312">
        <f>[4]Sheet1!K112</f>
        <v>0</v>
      </c>
      <c r="G68" s="312">
        <f>[4]Sheet1!M112</f>
        <v>2124.7239261736372</v>
      </c>
      <c r="H68" s="108"/>
    </row>
    <row r="69" spans="1:8">
      <c r="A69" s="97" t="s">
        <v>55</v>
      </c>
      <c r="B69" s="312">
        <f>[4]Sheet1!C113</f>
        <v>6487.4442764647565</v>
      </c>
      <c r="C69" s="312">
        <f>[4]Sheet1!E113</f>
        <v>6979.9523657593782</v>
      </c>
      <c r="D69" s="312">
        <f>[4]Sheet1!G113</f>
        <v>0</v>
      </c>
      <c r="E69" s="312">
        <f>[4]Sheet1!I113</f>
        <v>6979.9523657593782</v>
      </c>
      <c r="F69" s="312">
        <f>[4]Sheet1!K113</f>
        <v>0</v>
      </c>
      <c r="G69" s="312">
        <f>[4]Sheet1!M113</f>
        <v>4872.6259487461548</v>
      </c>
      <c r="H69" s="108"/>
    </row>
    <row r="70" spans="1:8">
      <c r="A70" s="97" t="s">
        <v>56</v>
      </c>
      <c r="B70" s="312">
        <f>[4]Sheet1!C114</f>
        <v>11842.909882478629</v>
      </c>
      <c r="C70" s="312">
        <f>[4]Sheet1!E114</f>
        <v>11933.960049028592</v>
      </c>
      <c r="D70" s="312">
        <f>[4]Sheet1!G114</f>
        <v>14403.250128008167</v>
      </c>
      <c r="E70" s="312">
        <f>[4]Sheet1!I114</f>
        <v>10701.900167918264</v>
      </c>
      <c r="F70" s="312">
        <f>[4]Sheet1!K114</f>
        <v>0</v>
      </c>
      <c r="G70" s="312">
        <f>[4]Sheet1!M114</f>
        <v>9600</v>
      </c>
      <c r="H70" s="108"/>
    </row>
    <row r="71" spans="1:8">
      <c r="A71" s="97" t="s">
        <v>74</v>
      </c>
      <c r="B71" s="312">
        <f>[4]Sheet1!C115</f>
        <v>5815.6695651183454</v>
      </c>
      <c r="C71" s="312">
        <f>[4]Sheet1!E115</f>
        <v>4756.708539548833</v>
      </c>
      <c r="D71" s="312">
        <f>[4]Sheet1!G115</f>
        <v>9201.7499708545438</v>
      </c>
      <c r="E71" s="312">
        <f>[4]Sheet1!I115</f>
        <v>4725.5060125175287</v>
      </c>
      <c r="F71" s="312">
        <f>[4]Sheet1!K115</f>
        <v>0</v>
      </c>
      <c r="G71" s="312">
        <f>[4]Sheet1!M115</f>
        <v>8784.1801112827052</v>
      </c>
      <c r="H71" s="108"/>
    </row>
    <row r="72" spans="1:8">
      <c r="A72" s="97" t="s">
        <v>84</v>
      </c>
      <c r="B72" s="312">
        <f>[4]Sheet1!C116</f>
        <v>6681.8946222766854</v>
      </c>
      <c r="C72" s="312">
        <f>[4]Sheet1!E116</f>
        <v>7107.0328932984248</v>
      </c>
      <c r="D72" s="312">
        <f>[4]Sheet1!G116</f>
        <v>9000</v>
      </c>
      <c r="E72" s="312">
        <f>[4]Sheet1!I116</f>
        <v>7105.0941518456038</v>
      </c>
      <c r="F72" s="312">
        <f>[4]Sheet1!K116</f>
        <v>0</v>
      </c>
      <c r="G72" s="312">
        <f>[4]Sheet1!M116</f>
        <v>6204.161570129515</v>
      </c>
      <c r="H72" s="108"/>
    </row>
    <row r="73" spans="1:8">
      <c r="A73" s="97" t="s">
        <v>58</v>
      </c>
      <c r="B73" s="312">
        <f>[4]Sheet1!C117</f>
        <v>7801.5397915297681</v>
      </c>
      <c r="C73" s="312">
        <f>[4]Sheet1!E117</f>
        <v>9350.5150083967819</v>
      </c>
      <c r="D73" s="312">
        <f>[4]Sheet1!G117</f>
        <v>16150.464596439648</v>
      </c>
      <c r="E73" s="312">
        <f>[4]Sheet1!I117</f>
        <v>8561.9632833298947</v>
      </c>
      <c r="F73" s="312">
        <f>[4]Sheet1!K117</f>
        <v>0</v>
      </c>
      <c r="G73" s="312">
        <f>[4]Sheet1!M117</f>
        <v>6351.0907047315723</v>
      </c>
      <c r="H73" s="108"/>
    </row>
    <row r="74" spans="1:8">
      <c r="A74" s="97" t="s">
        <v>57</v>
      </c>
      <c r="B74" s="312">
        <f>[4]Sheet1!C118</f>
        <v>9640.9379067320042</v>
      </c>
      <c r="C74" s="312">
        <f>[4]Sheet1!E118</f>
        <v>9039.0734118714972</v>
      </c>
      <c r="D74" s="312">
        <f>[4]Sheet1!G118</f>
        <v>22500</v>
      </c>
      <c r="E74" s="312">
        <f>[4]Sheet1!I118</f>
        <v>8765.4647060167299</v>
      </c>
      <c r="F74" s="312">
        <f>[4]Sheet1!K118</f>
        <v>0</v>
      </c>
      <c r="G74" s="312">
        <f>[4]Sheet1!M118</f>
        <v>12092.79766329224</v>
      </c>
      <c r="H74" s="108"/>
    </row>
    <row r="75" spans="1:8">
      <c r="A75" s="97" t="s">
        <v>59</v>
      </c>
      <c r="B75" s="312">
        <f>[4]Sheet1!C119</f>
        <v>9083.5135075797189</v>
      </c>
      <c r="C75" s="312">
        <f>[4]Sheet1!E119</f>
        <v>9974.2800398352902</v>
      </c>
      <c r="D75" s="312">
        <f>[4]Sheet1!G119</f>
        <v>11585.753358693721</v>
      </c>
      <c r="E75" s="312">
        <f>[4]Sheet1!I119</f>
        <v>8541.9105732400403</v>
      </c>
      <c r="F75" s="312">
        <f>[4]Sheet1!K119</f>
        <v>5360.8642960708576</v>
      </c>
      <c r="G75" s="312">
        <f>[4]Sheet1!M119</f>
        <v>5304.2667748796857</v>
      </c>
      <c r="H75" s="108"/>
    </row>
    <row r="76" spans="1:8">
      <c r="A76" s="97" t="s">
        <v>60</v>
      </c>
      <c r="B76" s="312">
        <f>[4]Sheet1!C120</f>
        <v>3025.6113859223856</v>
      </c>
      <c r="C76" s="312">
        <f>[4]Sheet1!E120</f>
        <v>2900</v>
      </c>
      <c r="D76" s="312">
        <f>[4]Sheet1!G120</f>
        <v>0</v>
      </c>
      <c r="E76" s="312">
        <f>[4]Sheet1!I120</f>
        <v>2900</v>
      </c>
      <c r="F76" s="312">
        <f>[4]Sheet1!K120</f>
        <v>0</v>
      </c>
      <c r="G76" s="312">
        <f>[4]Sheet1!M120</f>
        <v>3081.4398791476406</v>
      </c>
      <c r="H76" s="108"/>
    </row>
    <row r="77" spans="1:8">
      <c r="A77" s="10"/>
      <c r="B77" s="108"/>
      <c r="C77" s="108"/>
      <c r="D77" s="108"/>
      <c r="E77" s="108"/>
      <c r="F77" s="108"/>
      <c r="G77" s="108"/>
      <c r="H77" s="108"/>
    </row>
    <row r="78" spans="1:8">
      <c r="A78" s="19" t="s">
        <v>15</v>
      </c>
      <c r="H78" s="108"/>
    </row>
    <row r="79" spans="1:8">
      <c r="A79" s="97" t="s">
        <v>75</v>
      </c>
      <c r="B79" s="312">
        <f>[4]Sheet1!C122</f>
        <v>13252.185095672126</v>
      </c>
      <c r="C79" s="312">
        <f>[4]Sheet1!E122</f>
        <v>13261.33953800858</v>
      </c>
      <c r="D79" s="312">
        <f>[4]Sheet1!G122</f>
        <v>14617.71093443969</v>
      </c>
      <c r="E79" s="312">
        <f>[4]Sheet1!I122</f>
        <v>12336.958172188961</v>
      </c>
      <c r="F79" s="312">
        <f>[4]Sheet1!K122</f>
        <v>0</v>
      </c>
      <c r="G79" s="312">
        <f>[4]Sheet1!M122</f>
        <v>13217.984653940512</v>
      </c>
      <c r="H79" s="108"/>
    </row>
    <row r="80" spans="1:8">
      <c r="A80" s="97" t="s">
        <v>61</v>
      </c>
      <c r="B80" s="312">
        <f>[4]Sheet1!C123</f>
        <v>13650.472413369607</v>
      </c>
      <c r="C80" s="312">
        <f>[4]Sheet1!E123</f>
        <v>14160.92768746157</v>
      </c>
      <c r="D80" s="312">
        <f>[4]Sheet1!G123</f>
        <v>13889.914289016808</v>
      </c>
      <c r="E80" s="312">
        <f>[4]Sheet1!I123</f>
        <v>14231.185002797376</v>
      </c>
      <c r="F80" s="312">
        <f>[4]Sheet1!K123</f>
        <v>0</v>
      </c>
      <c r="G80" s="312">
        <f>[4]Sheet1!M123</f>
        <v>12366.654756905233</v>
      </c>
      <c r="H80" s="108"/>
    </row>
    <row r="81" spans="1:8">
      <c r="A81" s="97" t="s">
        <v>62</v>
      </c>
      <c r="B81" s="312">
        <f>[4]Sheet1!C124</f>
        <v>8488.8552305411649</v>
      </c>
      <c r="C81" s="312">
        <f>[4]Sheet1!E124</f>
        <v>9234.3088431066808</v>
      </c>
      <c r="D81" s="312">
        <f>[4]Sheet1!G124</f>
        <v>10356.149604439574</v>
      </c>
      <c r="E81" s="312">
        <f>[4]Sheet1!I124</f>
        <v>9105.7117343683985</v>
      </c>
      <c r="F81" s="312">
        <f>[4]Sheet1!K124</f>
        <v>0</v>
      </c>
      <c r="G81" s="312">
        <f>[4]Sheet1!M124</f>
        <v>5397.3455932462202</v>
      </c>
      <c r="H81" s="108"/>
    </row>
    <row r="82" spans="1:8">
      <c r="A82" s="97" t="s">
        <v>63</v>
      </c>
      <c r="B82" s="312">
        <f>[4]Sheet1!C125</f>
        <v>7176.9734267406739</v>
      </c>
      <c r="C82" s="312">
        <f>[4]Sheet1!E125</f>
        <v>7618.3068402713889</v>
      </c>
      <c r="D82" s="312">
        <f>[4]Sheet1!G125</f>
        <v>7674.8108261245288</v>
      </c>
      <c r="E82" s="312">
        <f>[4]Sheet1!I125</f>
        <v>7617.1350795067165</v>
      </c>
      <c r="F82" s="312">
        <f>[4]Sheet1!K125</f>
        <v>0</v>
      </c>
      <c r="G82" s="312">
        <f>[4]Sheet1!M125</f>
        <v>6871.1362093034822</v>
      </c>
    </row>
    <row r="83" spans="1:8">
      <c r="A83" s="97" t="s">
        <v>64</v>
      </c>
      <c r="B83" s="312">
        <f>[4]Sheet1!C126</f>
        <v>2185.9916921467579</v>
      </c>
      <c r="C83" s="312">
        <f>[4]Sheet1!E126</f>
        <v>2381.9480779071041</v>
      </c>
      <c r="D83" s="312">
        <f>[4]Sheet1!G126</f>
        <v>0</v>
      </c>
      <c r="E83" s="312">
        <f>[4]Sheet1!I126</f>
        <v>2381.9480779071041</v>
      </c>
      <c r="F83" s="312">
        <f>[4]Sheet1!K126</f>
        <v>0</v>
      </c>
      <c r="G83" s="312">
        <f>[4]Sheet1!M126</f>
        <v>2036.7867419798013</v>
      </c>
    </row>
    <row r="84" spans="1:8">
      <c r="A84" s="97" t="s">
        <v>65</v>
      </c>
      <c r="B84" s="312">
        <f>[4]Sheet1!C127</f>
        <v>7256.4903687078749</v>
      </c>
      <c r="C84" s="312">
        <f>[4]Sheet1!E127</f>
        <v>8209.3810356737795</v>
      </c>
      <c r="D84" s="312">
        <f>[4]Sheet1!G127</f>
        <v>8974.9294344066147</v>
      </c>
      <c r="E84" s="312">
        <f>[4]Sheet1!I127</f>
        <v>8133.7131939051733</v>
      </c>
      <c r="F84" s="312">
        <f>[4]Sheet1!K127</f>
        <v>6515.8480565337886</v>
      </c>
      <c r="G84" s="312">
        <f>[4]Sheet1!M127</f>
        <v>6268.36316058376</v>
      </c>
    </row>
    <row r="85" spans="1:8">
      <c r="A85" s="97" t="s">
        <v>77</v>
      </c>
      <c r="B85" s="312">
        <f>[4]Sheet1!C128</f>
        <v>5147.5746136547486</v>
      </c>
      <c r="C85" s="312">
        <f>[4]Sheet1!E128</f>
        <v>5157.6079391926851</v>
      </c>
      <c r="D85" s="312">
        <f>[4]Sheet1!G128</f>
        <v>12587.992228238232</v>
      </c>
      <c r="E85" s="312">
        <f>[4]Sheet1!I128</f>
        <v>4971.4368698957114</v>
      </c>
      <c r="F85" s="312">
        <f>[4]Sheet1!K128</f>
        <v>0</v>
      </c>
      <c r="G85" s="312">
        <f>[4]Sheet1!M128</f>
        <v>5122.5668367594226</v>
      </c>
    </row>
    <row r="86" spans="1:8">
      <c r="A86" s="97" t="s">
        <v>66</v>
      </c>
      <c r="B86" s="312">
        <f>[4]Sheet1!C129</f>
        <v>3850.3176196466975</v>
      </c>
      <c r="C86" s="312">
        <f>[4]Sheet1!E129</f>
        <v>4103.4342487261156</v>
      </c>
      <c r="D86" s="312">
        <f>[4]Sheet1!G129</f>
        <v>0</v>
      </c>
      <c r="E86" s="312">
        <f>[4]Sheet1!I129</f>
        <v>4103.4342487261156</v>
      </c>
      <c r="F86" s="312">
        <f>[4]Sheet1!K129</f>
        <v>0</v>
      </c>
      <c r="G86" s="312">
        <f>[4]Sheet1!M129</f>
        <v>3589.9721371581572</v>
      </c>
    </row>
    <row r="87" spans="1:8">
      <c r="A87" s="97" t="s">
        <v>67</v>
      </c>
      <c r="B87" s="312">
        <f>[4]Sheet1!C130</f>
        <v>5044.424129435879</v>
      </c>
      <c r="C87" s="312">
        <f>[4]Sheet1!E130</f>
        <v>5970.7487932874001</v>
      </c>
      <c r="D87" s="312">
        <f>[4]Sheet1!G130</f>
        <v>6337.3838903187607</v>
      </c>
      <c r="E87" s="312">
        <f>[4]Sheet1!I130</f>
        <v>5954.3662892766588</v>
      </c>
      <c r="F87" s="312">
        <f>[4]Sheet1!K130</f>
        <v>0</v>
      </c>
      <c r="G87" s="312">
        <f>[4]Sheet1!M130</f>
        <v>1735.7235171912696</v>
      </c>
    </row>
    <row r="88" spans="1:8">
      <c r="A88" s="97" t="s">
        <v>76</v>
      </c>
      <c r="B88" s="312">
        <f>[4]Sheet1!C131</f>
        <v>6330.9850752583534</v>
      </c>
      <c r="C88" s="312">
        <f>[4]Sheet1!E131</f>
        <v>6697.1455294830148</v>
      </c>
      <c r="D88" s="312">
        <f>[4]Sheet1!G131</f>
        <v>9180.5296712529471</v>
      </c>
      <c r="E88" s="312">
        <f>[4]Sheet1!I131</f>
        <v>6251.6864991310767</v>
      </c>
      <c r="F88" s="312">
        <f>[4]Sheet1!K131</f>
        <v>5144.7060507283977</v>
      </c>
      <c r="G88" s="312">
        <f>[4]Sheet1!M131</f>
        <v>3944.2761281683534</v>
      </c>
    </row>
    <row r="89" spans="1:8">
      <c r="A89" s="97" t="s">
        <v>60</v>
      </c>
      <c r="B89" s="312">
        <f>[4]Sheet1!C132</f>
        <v>5722.7351068358821</v>
      </c>
      <c r="C89" s="312">
        <f>[4]Sheet1!E132</f>
        <v>6907.9975940104341</v>
      </c>
      <c r="D89" s="312">
        <f>[4]Sheet1!G132</f>
        <v>1800</v>
      </c>
      <c r="E89" s="312">
        <f>[4]Sheet1!I132</f>
        <v>7080.6538372370633</v>
      </c>
      <c r="F89" s="312">
        <f>[4]Sheet1!K132</f>
        <v>0</v>
      </c>
      <c r="G89" s="312">
        <f>[4]Sheet1!M132</f>
        <v>3410.8538962299467</v>
      </c>
    </row>
    <row r="90" spans="1:8">
      <c r="A90" s="257"/>
      <c r="B90" s="275"/>
      <c r="C90" s="275"/>
      <c r="D90" s="275"/>
      <c r="E90" s="275"/>
      <c r="F90" s="275"/>
      <c r="G90" s="275"/>
    </row>
    <row r="91" spans="1:8">
      <c r="A91" s="15" t="str">
        <f>A52</f>
        <v>Fuente: Instituto Nacional de Estadística (INE). Encuesta Permanente de Hogares de Propósitos Múltiples, Junio 2014.</v>
      </c>
      <c r="E91" s="121"/>
      <c r="F91" s="121"/>
      <c r="G91" s="121"/>
    </row>
    <row r="92" spans="1:8">
      <c r="A92" s="15" t="str">
        <f>'C01'!$A$43</f>
        <v>(Promedio de salarios mínimos por rama)</v>
      </c>
      <c r="E92" s="121"/>
      <c r="F92" s="121"/>
      <c r="G92" s="121"/>
    </row>
  </sheetData>
  <mergeCells count="18">
    <mergeCell ref="A56:G56"/>
    <mergeCell ref="A57:G57"/>
    <mergeCell ref="B61:B62"/>
    <mergeCell ref="C61:F61"/>
    <mergeCell ref="A60:A62"/>
    <mergeCell ref="G61:G62"/>
    <mergeCell ref="A58:G58"/>
    <mergeCell ref="A59:G59"/>
    <mergeCell ref="B60:G60"/>
    <mergeCell ref="A1:G1"/>
    <mergeCell ref="A2:G2"/>
    <mergeCell ref="A3:G3"/>
    <mergeCell ref="A5:A7"/>
    <mergeCell ref="B5:G5"/>
    <mergeCell ref="A4:G4"/>
    <mergeCell ref="G6:G7"/>
    <mergeCell ref="B6:B7"/>
    <mergeCell ref="C6:F6"/>
  </mergeCells>
  <phoneticPr fontId="1" type="noConversion"/>
  <printOptions horizontalCentered="1"/>
  <pageMargins left="0.9237007874015748" right="0.39370078740157483" top="0.39370078740157483" bottom="0.39370078740157483" header="0" footer="0.19685039370078741"/>
  <pageSetup paperSize="9" scale="85" firstPageNumber="20" orientation="landscape" useFirstPageNumber="1" r:id="rId1"/>
  <headerFooter alignWithMargins="0">
    <oddFooter>&amp;L&amp;Z&amp;F+&amp;F+&amp;A&amp;C&amp;P&amp;R&amp;D+&amp;T</oddFooter>
  </headerFooter>
  <rowBreaks count="1" manualBreakCount="1">
    <brk id="55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8"/>
  <dimension ref="A1:O120"/>
  <sheetViews>
    <sheetView topLeftCell="A16" workbookViewId="0">
      <selection activeCell="L10" sqref="L10"/>
    </sheetView>
  </sheetViews>
  <sheetFormatPr baseColWidth="10" defaultColWidth="11.83203125" defaultRowHeight="11.25"/>
  <cols>
    <col min="1" max="1" width="45.83203125" style="121" customWidth="1"/>
    <col min="2" max="7" width="10.33203125" style="121" customWidth="1"/>
    <col min="8" max="8" width="10.33203125" style="121" hidden="1" customWidth="1"/>
    <col min="9" max="9" width="13.83203125" style="121" hidden="1" customWidth="1"/>
    <col min="10" max="16384" width="11.83203125" style="121"/>
  </cols>
  <sheetData>
    <row r="1" spans="1:15">
      <c r="A1" s="295" t="s">
        <v>122</v>
      </c>
      <c r="B1" s="295"/>
      <c r="C1" s="295"/>
      <c r="D1" s="295"/>
      <c r="E1" s="295"/>
      <c r="F1" s="295"/>
      <c r="G1" s="295"/>
      <c r="H1" s="295"/>
      <c r="I1" s="295"/>
    </row>
    <row r="2" spans="1:15">
      <c r="A2" s="340" t="s">
        <v>123</v>
      </c>
      <c r="B2" s="340"/>
      <c r="C2" s="340"/>
      <c r="D2" s="340"/>
      <c r="E2" s="340"/>
      <c r="F2" s="340"/>
      <c r="G2" s="340"/>
      <c r="H2" s="340"/>
      <c r="I2" s="340"/>
    </row>
    <row r="3" spans="1:15">
      <c r="A3" s="346" t="s">
        <v>33</v>
      </c>
      <c r="B3" s="346"/>
      <c r="C3" s="346"/>
      <c r="D3" s="346"/>
      <c r="E3" s="346"/>
      <c r="F3" s="346"/>
      <c r="G3" s="346"/>
      <c r="H3" s="346"/>
      <c r="I3" s="346"/>
    </row>
    <row r="4" spans="1:15" customFormat="1" ht="23.25">
      <c r="A4" s="327" t="s">
        <v>111</v>
      </c>
      <c r="B4" s="327"/>
      <c r="C4" s="327"/>
      <c r="D4" s="327"/>
      <c r="E4" s="327"/>
      <c r="F4" s="327"/>
      <c r="G4" s="327"/>
      <c r="H4" s="327"/>
      <c r="I4" s="327"/>
      <c r="J4" s="247"/>
      <c r="K4" s="247"/>
      <c r="L4" s="247"/>
      <c r="M4" s="247"/>
      <c r="N4" s="247"/>
      <c r="O4" s="247"/>
    </row>
    <row r="5" spans="1:15" ht="12" customHeight="1">
      <c r="A5" s="347" t="s">
        <v>31</v>
      </c>
      <c r="B5" s="347" t="s">
        <v>27</v>
      </c>
      <c r="C5" s="349" t="s">
        <v>6</v>
      </c>
      <c r="D5" s="349"/>
      <c r="E5" s="349"/>
      <c r="F5" s="349"/>
      <c r="G5" s="347" t="s">
        <v>28</v>
      </c>
      <c r="H5" s="347" t="s">
        <v>36</v>
      </c>
      <c r="I5" s="347" t="s">
        <v>29</v>
      </c>
    </row>
    <row r="6" spans="1:15" ht="20.25" customHeight="1">
      <c r="A6" s="348"/>
      <c r="B6" s="348"/>
      <c r="C6" s="40" t="s">
        <v>0</v>
      </c>
      <c r="D6" s="40" t="s">
        <v>109</v>
      </c>
      <c r="E6" s="40" t="s">
        <v>9</v>
      </c>
      <c r="F6" s="40" t="s">
        <v>110</v>
      </c>
      <c r="G6" s="348"/>
      <c r="H6" s="348"/>
      <c r="I6" s="348"/>
    </row>
    <row r="7" spans="1:15">
      <c r="A7" s="126"/>
      <c r="B7" s="16"/>
      <c r="C7" s="16"/>
      <c r="D7" s="16"/>
      <c r="E7" s="16"/>
      <c r="F7" s="16"/>
      <c r="G7" s="16"/>
      <c r="H7" s="16"/>
      <c r="I7" s="16"/>
    </row>
    <row r="8" spans="1:15">
      <c r="A8" s="33" t="s">
        <v>71</v>
      </c>
      <c r="B8" s="89">
        <f>[4]Sheet1!D74</f>
        <v>7.2713642175844804</v>
      </c>
      <c r="C8" s="89">
        <f>[4]Sheet1!F74</f>
        <v>7.8340092356152295</v>
      </c>
      <c r="D8" s="89">
        <f>[4]Sheet1!H74</f>
        <v>11.097121481214089</v>
      </c>
      <c r="E8" s="89">
        <f>[4]Sheet1!J74</f>
        <v>7.5195905436223169</v>
      </c>
      <c r="F8" s="89">
        <f>[4]Sheet1!L74</f>
        <v>6.0309682717233164</v>
      </c>
      <c r="G8" s="89">
        <f>[4]Sheet1!N74</f>
        <v>6.4231889528846322</v>
      </c>
      <c r="H8" s="89">
        <f>[1]MercLab!O335</f>
        <v>0</v>
      </c>
      <c r="I8" s="89">
        <f>[1]MercLab!P335</f>
        <v>0</v>
      </c>
      <c r="J8" s="17"/>
      <c r="K8" s="17"/>
    </row>
    <row r="9" spans="1:15" ht="12.75" customHeight="1">
      <c r="A9" s="127"/>
      <c r="H9" s="128"/>
      <c r="I9" s="128"/>
    </row>
    <row r="10" spans="1:15" ht="12.75" customHeight="1">
      <c r="A10" s="98" t="s">
        <v>10</v>
      </c>
      <c r="B10" s="302"/>
      <c r="C10" s="302"/>
      <c r="D10" s="302"/>
      <c r="E10" s="302"/>
      <c r="F10" s="302"/>
      <c r="G10" s="302"/>
      <c r="H10" s="104">
        <f>[1]MercLab!O336</f>
        <v>0</v>
      </c>
      <c r="I10" s="104">
        <f>[1]MercLab!P336</f>
        <v>0</v>
      </c>
    </row>
    <row r="11" spans="1:15">
      <c r="A11" s="129" t="s">
        <v>68</v>
      </c>
      <c r="B11" s="309">
        <f>[4]Sheet1!D75</f>
        <v>8.6150434637798696</v>
      </c>
      <c r="C11" s="309">
        <f>[4]Sheet1!F75</f>
        <v>9.0120495187364185</v>
      </c>
      <c r="D11" s="309">
        <f>[4]Sheet1!H75</f>
        <v>11.537566191989992</v>
      </c>
      <c r="E11" s="309">
        <f>[4]Sheet1!J75</f>
        <v>8.7135198220983234</v>
      </c>
      <c r="F11" s="309">
        <f>[4]Sheet1!L75</f>
        <v>5.7513689798637868</v>
      </c>
      <c r="G11" s="309">
        <f>[4]Sheet1!N75</f>
        <v>7.8688681926363468</v>
      </c>
      <c r="H11" s="90">
        <f t="shared" ref="H11:I11" si="0">AVERAGE(H12:H14)</f>
        <v>0</v>
      </c>
      <c r="I11" s="90">
        <f t="shared" si="0"/>
        <v>0</v>
      </c>
    </row>
    <row r="12" spans="1:15">
      <c r="A12" s="130" t="s">
        <v>51</v>
      </c>
      <c r="B12" s="309">
        <f>[4]Sheet1!D77</f>
        <v>9.6670756287792425</v>
      </c>
      <c r="C12" s="309">
        <f>[4]Sheet1!F77</f>
        <v>10.22247072753585</v>
      </c>
      <c r="D12" s="309">
        <f>[4]Sheet1!H77</f>
        <v>11.4873417721519</v>
      </c>
      <c r="E12" s="309">
        <f>[4]Sheet1!J77</f>
        <v>9.9577948634058515</v>
      </c>
      <c r="F12" s="309">
        <f>[4]Sheet1!L77</f>
        <v>7.4848484848484853</v>
      </c>
      <c r="G12" s="309">
        <f>[4]Sheet1!N77</f>
        <v>8.5590551181102388</v>
      </c>
      <c r="H12" s="90">
        <f>[1]MercLab!O337</f>
        <v>0</v>
      </c>
      <c r="I12" s="90">
        <f>[1]MercLab!P337</f>
        <v>0</v>
      </c>
    </row>
    <row r="13" spans="1:15">
      <c r="A13" s="130" t="s">
        <v>52</v>
      </c>
      <c r="B13" s="309">
        <f>[4]Sheet1!D78</f>
        <v>9.188884570540214</v>
      </c>
      <c r="C13" s="309">
        <f>[4]Sheet1!F78</f>
        <v>9.5297835663665982</v>
      </c>
      <c r="D13" s="309">
        <f>[4]Sheet1!H78</f>
        <v>12.107638888888889</v>
      </c>
      <c r="E13" s="309">
        <f>[4]Sheet1!J78</f>
        <v>9.5067114093959795</v>
      </c>
      <c r="F13" s="309">
        <f>[4]Sheet1!L78</f>
        <v>5.6969696969696964</v>
      </c>
      <c r="G13" s="309">
        <f>[4]Sheet1!N78</f>
        <v>8.4763811048839042</v>
      </c>
      <c r="H13" s="90">
        <f>[1]MercLab!O338</f>
        <v>0</v>
      </c>
      <c r="I13" s="90">
        <f>[1]MercLab!P338</f>
        <v>0</v>
      </c>
    </row>
    <row r="14" spans="1:15">
      <c r="A14" s="130" t="s">
        <v>93</v>
      </c>
      <c r="B14" s="309">
        <f>[4]Sheet1!D79</f>
        <v>7.9919907690219221</v>
      </c>
      <c r="C14" s="309">
        <f>[4]Sheet1!F79</f>
        <v>8.3054495335029657</v>
      </c>
      <c r="D14" s="309">
        <f>[4]Sheet1!H79</f>
        <v>11.488659793814435</v>
      </c>
      <c r="E14" s="309">
        <f>[4]Sheet1!J79</f>
        <v>7.9601854052769108</v>
      </c>
      <c r="F14" s="309">
        <f>[4]Sheet1!L79</f>
        <v>4.5</v>
      </c>
      <c r="G14" s="309">
        <f>[4]Sheet1!N79</f>
        <v>7.4342576872288291</v>
      </c>
      <c r="H14" s="90">
        <f>[1]MercLab!O339</f>
        <v>0</v>
      </c>
      <c r="I14" s="90">
        <f>[1]MercLab!P339</f>
        <v>0</v>
      </c>
    </row>
    <row r="15" spans="1:15">
      <c r="A15" s="129" t="s">
        <v>53</v>
      </c>
      <c r="B15" s="309">
        <f>[4]Sheet1!D80</f>
        <v>5.7232394630973431</v>
      </c>
      <c r="C15" s="309">
        <f>[4]Sheet1!F80</f>
        <v>6.1989452501561253</v>
      </c>
      <c r="D15" s="309">
        <f>[4]Sheet1!H80</f>
        <v>9.8228004956629551</v>
      </c>
      <c r="E15" s="309">
        <f>[4]Sheet1!J80</f>
        <v>5.9793822051433576</v>
      </c>
      <c r="F15" s="309">
        <f>[4]Sheet1!L80</f>
        <v>6.8472222222222223</v>
      </c>
      <c r="G15" s="309">
        <f>[4]Sheet1!N80</f>
        <v>5.160676185786973</v>
      </c>
      <c r="H15" s="90">
        <f>[1]MercLab!O340</f>
        <v>0</v>
      </c>
      <c r="I15" s="90">
        <f>[1]MercLab!P340</f>
        <v>0</v>
      </c>
    </row>
    <row r="16" spans="1:15">
      <c r="A16" s="131"/>
      <c r="B16" s="96"/>
      <c r="C16" s="96"/>
      <c r="D16" s="96"/>
      <c r="E16" s="96"/>
      <c r="F16" s="96"/>
      <c r="G16" s="96"/>
      <c r="H16" s="100"/>
      <c r="I16" s="100"/>
    </row>
    <row r="17" spans="1:9">
      <c r="A17" s="98" t="s">
        <v>11</v>
      </c>
      <c r="H17" s="104"/>
      <c r="I17" s="104"/>
    </row>
    <row r="18" spans="1:9">
      <c r="A18" s="129" t="s">
        <v>37</v>
      </c>
      <c r="B18" s="309">
        <f>[4]Sheet1!D82</f>
        <v>0</v>
      </c>
      <c r="C18" s="309">
        <f>[4]Sheet1!F82</f>
        <v>0</v>
      </c>
      <c r="D18" s="309">
        <f>[4]Sheet1!H82</f>
        <v>0</v>
      </c>
      <c r="E18" s="309">
        <f>[4]Sheet1!J82</f>
        <v>0</v>
      </c>
      <c r="F18" s="309">
        <f>[4]Sheet1!L82</f>
        <v>0</v>
      </c>
      <c r="G18" s="309">
        <f>[4]Sheet1!N82</f>
        <v>0</v>
      </c>
      <c r="H18" s="90">
        <f>[1]MercLab!O342</f>
        <v>0</v>
      </c>
      <c r="I18" s="90">
        <f>[1]MercLab!P342</f>
        <v>0</v>
      </c>
    </row>
    <row r="19" spans="1:9" ht="12.75" customHeight="1">
      <c r="A19" s="129" t="s">
        <v>38</v>
      </c>
      <c r="B19" s="309">
        <f>[4]Sheet1!D83</f>
        <v>4.7347001759199854</v>
      </c>
      <c r="C19" s="309">
        <f>[4]Sheet1!F83</f>
        <v>4.9623858548331414</v>
      </c>
      <c r="D19" s="309">
        <f>[4]Sheet1!H83</f>
        <v>5.3401115836743216</v>
      </c>
      <c r="E19" s="309">
        <f>[4]Sheet1!J83</f>
        <v>4.9450374012586824</v>
      </c>
      <c r="F19" s="309">
        <f>[4]Sheet1!L83</f>
        <v>4.838235638073205</v>
      </c>
      <c r="G19" s="309">
        <f>[4]Sheet1!N83</f>
        <v>4.463637424915361</v>
      </c>
      <c r="H19" s="90">
        <f>[1]MercLab!O343</f>
        <v>0</v>
      </c>
      <c r="I19" s="90">
        <f>[1]MercLab!P343</f>
        <v>0</v>
      </c>
    </row>
    <row r="20" spans="1:9">
      <c r="A20" s="129" t="s">
        <v>39</v>
      </c>
      <c r="B20" s="309">
        <f>[4]Sheet1!D84</f>
        <v>10.196220947542011</v>
      </c>
      <c r="C20" s="309">
        <f>[4]Sheet1!F84</f>
        <v>10.167254208989377</v>
      </c>
      <c r="D20" s="309">
        <f>[4]Sheet1!H84</f>
        <v>10.848355257799886</v>
      </c>
      <c r="E20" s="309">
        <f>[4]Sheet1!J84</f>
        <v>10.093023227814754</v>
      </c>
      <c r="F20" s="309">
        <f>[4]Sheet1!L84</f>
        <v>10.318873615961724</v>
      </c>
      <c r="G20" s="309">
        <f>[4]Sheet1!N84</f>
        <v>10.256134137914025</v>
      </c>
      <c r="H20" s="90">
        <f>[1]MercLab!O344</f>
        <v>0</v>
      </c>
      <c r="I20" s="90">
        <f>[1]MercLab!P344</f>
        <v>0</v>
      </c>
    </row>
    <row r="21" spans="1:9" ht="12.75" customHeight="1">
      <c r="A21" s="129" t="s">
        <v>40</v>
      </c>
      <c r="B21" s="309">
        <f>[4]Sheet1!D85</f>
        <v>15.505391707223355</v>
      </c>
      <c r="C21" s="309">
        <f>[4]Sheet1!F85</f>
        <v>15.429119664406764</v>
      </c>
      <c r="D21" s="309">
        <f>[4]Sheet1!H85</f>
        <v>15.899454109852272</v>
      </c>
      <c r="E21" s="309">
        <f>[4]Sheet1!J85</f>
        <v>15.228702789824483</v>
      </c>
      <c r="F21" s="309">
        <f>[4]Sheet1!L85</f>
        <v>0</v>
      </c>
      <c r="G21" s="309">
        <f>[4]Sheet1!N85</f>
        <v>15.756703815978584</v>
      </c>
      <c r="H21" s="90">
        <f>[1]MercLab!O345</f>
        <v>0</v>
      </c>
      <c r="I21" s="90">
        <f>[1]MercLab!P345</f>
        <v>0</v>
      </c>
    </row>
    <row r="22" spans="1:9">
      <c r="A22" s="129" t="s">
        <v>46</v>
      </c>
      <c r="B22" s="309">
        <f>[4]Sheet1!D86</f>
        <v>0</v>
      </c>
      <c r="C22" s="309">
        <f>[4]Sheet1!F86</f>
        <v>0</v>
      </c>
      <c r="D22" s="309">
        <f>[4]Sheet1!H86</f>
        <v>0</v>
      </c>
      <c r="E22" s="309">
        <f>[4]Sheet1!J86</f>
        <v>0</v>
      </c>
      <c r="F22" s="309">
        <f>[4]Sheet1!L86</f>
        <v>0</v>
      </c>
      <c r="G22" s="309">
        <f>[4]Sheet1!N86</f>
        <v>0</v>
      </c>
      <c r="H22" s="90">
        <f>[1]MercLab!O346</f>
        <v>0</v>
      </c>
      <c r="I22" s="90">
        <f>[1]MercLab!P346</f>
        <v>0</v>
      </c>
    </row>
    <row r="23" spans="1:9" ht="12.75" customHeight="1">
      <c r="A23" s="129"/>
      <c r="H23" s="100"/>
      <c r="I23" s="100"/>
    </row>
    <row r="24" spans="1:9">
      <c r="A24" s="98" t="s">
        <v>16</v>
      </c>
      <c r="B24" s="302"/>
      <c r="C24" s="302"/>
      <c r="D24" s="302"/>
      <c r="E24" s="302"/>
      <c r="F24" s="302"/>
      <c r="G24" s="302"/>
      <c r="H24" s="104"/>
      <c r="I24" s="104"/>
    </row>
    <row r="25" spans="1:9">
      <c r="A25" s="129" t="s">
        <v>41</v>
      </c>
      <c r="B25" s="309">
        <f>[4]Sheet1!D87</f>
        <v>4.140845070422535</v>
      </c>
      <c r="C25" s="309">
        <f>[4]Sheet1!F87</f>
        <v>4.2448979591836729</v>
      </c>
      <c r="D25" s="309">
        <f>[4]Sheet1!H87</f>
        <v>0</v>
      </c>
      <c r="E25" s="309">
        <f>[4]Sheet1!J87</f>
        <v>4.2448979591836729</v>
      </c>
      <c r="F25" s="309">
        <f>[4]Sheet1!L87</f>
        <v>0</v>
      </c>
      <c r="G25" s="309">
        <f>[4]Sheet1!N87</f>
        <v>3.9090909090909092</v>
      </c>
      <c r="H25" s="90">
        <f>[1]MercLab!O348</f>
        <v>0</v>
      </c>
      <c r="I25" s="90">
        <f>[1]MercLab!P348</f>
        <v>0</v>
      </c>
    </row>
    <row r="26" spans="1:9">
      <c r="A26" s="129" t="s">
        <v>42</v>
      </c>
      <c r="B26" s="309">
        <f>[4]Sheet1!D88</f>
        <v>5.2689417553210056</v>
      </c>
      <c r="C26" s="309">
        <f>[4]Sheet1!F88</f>
        <v>5.317615266146837</v>
      </c>
      <c r="D26" s="309">
        <f>[4]Sheet1!H88</f>
        <v>0</v>
      </c>
      <c r="E26" s="309">
        <f>[4]Sheet1!J88</f>
        <v>5.317615266146837</v>
      </c>
      <c r="F26" s="309">
        <f>[4]Sheet1!L88</f>
        <v>0</v>
      </c>
      <c r="G26" s="309">
        <f>[4]Sheet1!N88</f>
        <v>5.0844115745571035</v>
      </c>
      <c r="H26" s="90">
        <f>[1]MercLab!O349</f>
        <v>0</v>
      </c>
      <c r="I26" s="90">
        <f>[1]MercLab!P349</f>
        <v>0</v>
      </c>
    </row>
    <row r="27" spans="1:9">
      <c r="A27" s="129" t="s">
        <v>43</v>
      </c>
      <c r="B27" s="309">
        <f>[4]Sheet1!D89</f>
        <v>6.5867511063119659</v>
      </c>
      <c r="C27" s="309">
        <f>[4]Sheet1!F89</f>
        <v>6.5754897812247828</v>
      </c>
      <c r="D27" s="309">
        <f>[4]Sheet1!H89</f>
        <v>0</v>
      </c>
      <c r="E27" s="309">
        <f>[4]Sheet1!J89</f>
        <v>6.5502063024280259</v>
      </c>
      <c r="F27" s="309">
        <f>[4]Sheet1!L89</f>
        <v>8.9753512654309073</v>
      </c>
      <c r="G27" s="309">
        <f>[4]Sheet1!N89</f>
        <v>6.6267581496907102</v>
      </c>
      <c r="H27" s="90">
        <f>[1]MercLab!O350</f>
        <v>0</v>
      </c>
      <c r="I27" s="90">
        <f>[1]MercLab!P350</f>
        <v>0</v>
      </c>
    </row>
    <row r="28" spans="1:9">
      <c r="A28" s="129" t="s">
        <v>44</v>
      </c>
      <c r="B28" s="309">
        <f>[4]Sheet1!D90</f>
        <v>8.1456753651511917</v>
      </c>
      <c r="C28" s="309">
        <f>[4]Sheet1!F90</f>
        <v>8.2763997953766548</v>
      </c>
      <c r="D28" s="309">
        <f>[4]Sheet1!H90</f>
        <v>10.773250766942747</v>
      </c>
      <c r="E28" s="309">
        <f>[4]Sheet1!J90</f>
        <v>8.1996184659800786</v>
      </c>
      <c r="F28" s="309">
        <f>[4]Sheet1!L90</f>
        <v>7.4700781427047032</v>
      </c>
      <c r="G28" s="309">
        <f>[4]Sheet1!N90</f>
        <v>7.7084809699899788</v>
      </c>
      <c r="H28" s="90">
        <f>[1]MercLab!O351</f>
        <v>0</v>
      </c>
      <c r="I28" s="90">
        <f>[1]MercLab!P351</f>
        <v>0</v>
      </c>
    </row>
    <row r="29" spans="1:9">
      <c r="A29" s="129" t="s">
        <v>45</v>
      </c>
      <c r="B29" s="309">
        <f>[4]Sheet1!D91</f>
        <v>7.9649114240088323</v>
      </c>
      <c r="C29" s="309">
        <f>[4]Sheet1!F91</f>
        <v>8.503965460722954</v>
      </c>
      <c r="D29" s="309">
        <f>[4]Sheet1!H91</f>
        <v>11.583103895352711</v>
      </c>
      <c r="E29" s="309">
        <f>[4]Sheet1!J91</f>
        <v>8.2500961014269425</v>
      </c>
      <c r="F29" s="309">
        <f>[4]Sheet1!L91</f>
        <v>6</v>
      </c>
      <c r="G29" s="309">
        <f>[4]Sheet1!N91</f>
        <v>6.7009762439112466</v>
      </c>
      <c r="H29" s="90">
        <f>[1]MercLab!O352</f>
        <v>0</v>
      </c>
      <c r="I29" s="90">
        <f>[1]MercLab!P352</f>
        <v>0</v>
      </c>
    </row>
    <row r="30" spans="1:9">
      <c r="A30" s="129" t="s">
        <v>47</v>
      </c>
      <c r="B30" s="309">
        <f>[4]Sheet1!D92</f>
        <v>7.408080454385197</v>
      </c>
      <c r="C30" s="309">
        <f>[4]Sheet1!F92</f>
        <v>8.0715180647046445</v>
      </c>
      <c r="D30" s="309">
        <f>[4]Sheet1!H92</f>
        <v>13.794625961094583</v>
      </c>
      <c r="E30" s="309">
        <f>[4]Sheet1!J92</f>
        <v>7.6445740131257045</v>
      </c>
      <c r="F30" s="309">
        <f>[4]Sheet1!L92</f>
        <v>6.0956178866701425</v>
      </c>
      <c r="G30" s="309">
        <f>[4]Sheet1!N92</f>
        <v>6.1901256614419875</v>
      </c>
      <c r="H30" s="90">
        <f>[1]MercLab!O353</f>
        <v>0</v>
      </c>
      <c r="I30" s="90">
        <f>[1]MercLab!P353</f>
        <v>0</v>
      </c>
    </row>
    <row r="31" spans="1:9" ht="12.75" customHeight="1">
      <c r="A31" s="129" t="s">
        <v>48</v>
      </c>
      <c r="B31" s="309">
        <f>[4]Sheet1!D93</f>
        <v>7.1737307770316123</v>
      </c>
      <c r="C31" s="309">
        <f>[4]Sheet1!F93</f>
        <v>7.7669468154793977</v>
      </c>
      <c r="D31" s="309">
        <f>[4]Sheet1!H93</f>
        <v>11.551894281526389</v>
      </c>
      <c r="E31" s="309">
        <f>[4]Sheet1!J93</f>
        <v>7.2035789120357423</v>
      </c>
      <c r="F31" s="309">
        <f>[4]Sheet1!L93</f>
        <v>4.473759282188464</v>
      </c>
      <c r="G31" s="309">
        <f>[4]Sheet1!N93</f>
        <v>6.4938324185263108</v>
      </c>
      <c r="H31" s="90">
        <f>[1]MercLab!O354</f>
        <v>0</v>
      </c>
      <c r="I31" s="90">
        <f>[1]MercLab!P354</f>
        <v>0</v>
      </c>
    </row>
    <row r="32" spans="1:9">
      <c r="A32" s="129" t="s">
        <v>49</v>
      </c>
      <c r="B32" s="309">
        <f>[4]Sheet1!D94</f>
        <v>7.1046922589898855</v>
      </c>
      <c r="C32" s="309">
        <f>[4]Sheet1!F94</f>
        <v>7.9565595579715751</v>
      </c>
      <c r="D32" s="309">
        <f>[4]Sheet1!H94</f>
        <v>10.818798942501926</v>
      </c>
      <c r="E32" s="309">
        <f>[4]Sheet1!J94</f>
        <v>7.2134825783887413</v>
      </c>
      <c r="F32" s="309">
        <f>[4]Sheet1!L94</f>
        <v>5.0456585383605894</v>
      </c>
      <c r="G32" s="309">
        <f>[4]Sheet1!N94</f>
        <v>6.4659185894130147</v>
      </c>
      <c r="H32" s="90">
        <f>[1]MercLab!O355</f>
        <v>0</v>
      </c>
      <c r="I32" s="90">
        <f>[1]MercLab!P355</f>
        <v>0</v>
      </c>
    </row>
    <row r="33" spans="1:9" ht="12.75" customHeight="1">
      <c r="A33" s="129" t="s">
        <v>94</v>
      </c>
      <c r="B33" s="309">
        <f>[4]Sheet1!D95</f>
        <v>5.6469391363162389</v>
      </c>
      <c r="C33" s="309">
        <f>[4]Sheet1!F95</f>
        <v>6.5165974872390251</v>
      </c>
      <c r="D33" s="309">
        <f>[4]Sheet1!H95</f>
        <v>8.0619016199528826</v>
      </c>
      <c r="E33" s="309">
        <f>[4]Sheet1!J95</f>
        <v>5.7590851258992677</v>
      </c>
      <c r="F33" s="309">
        <f>[4]Sheet1!L95</f>
        <v>5.4101511408747731</v>
      </c>
      <c r="G33" s="309">
        <f>[4]Sheet1!N95</f>
        <v>5.3199237385658282</v>
      </c>
      <c r="H33" s="90">
        <f>[1]MercLab!O356</f>
        <v>0</v>
      </c>
      <c r="I33" s="90">
        <f>[1]MercLab!P356</f>
        <v>0</v>
      </c>
    </row>
    <row r="34" spans="1:9">
      <c r="A34" s="129"/>
      <c r="H34" s="100"/>
      <c r="I34" s="100"/>
    </row>
    <row r="35" spans="1:9">
      <c r="A35" s="34" t="s">
        <v>104</v>
      </c>
      <c r="B35" s="302"/>
      <c r="C35" s="302"/>
      <c r="D35" s="302"/>
      <c r="E35" s="302"/>
      <c r="F35" s="302"/>
      <c r="G35" s="302"/>
      <c r="H35" s="103"/>
      <c r="I35" s="103"/>
    </row>
    <row r="36" spans="1:9">
      <c r="A36" s="35" t="s">
        <v>97</v>
      </c>
      <c r="B36" s="309">
        <f>[4]Sheet1!D99</f>
        <v>5.8509775113772227</v>
      </c>
      <c r="C36" s="309">
        <f>[4]Sheet1!F99</f>
        <v>5.9648203885030568</v>
      </c>
      <c r="D36" s="309">
        <f>[4]Sheet1!H99</f>
        <v>0</v>
      </c>
      <c r="E36" s="309">
        <f>[4]Sheet1!J99</f>
        <v>5.9653548701009633</v>
      </c>
      <c r="F36" s="309">
        <f>[4]Sheet1!L99</f>
        <v>5.9302296392626292</v>
      </c>
      <c r="G36" s="309">
        <f>[4]Sheet1!N99</f>
        <v>5.7649626331212609</v>
      </c>
      <c r="H36" s="90">
        <f t="shared" ref="H36:I36" si="1">AVERAGE(H37:H39)</f>
        <v>0</v>
      </c>
      <c r="I36" s="90">
        <f t="shared" si="1"/>
        <v>0</v>
      </c>
    </row>
    <row r="37" spans="1:9">
      <c r="A37" s="36" t="s">
        <v>106</v>
      </c>
      <c r="B37" s="309">
        <f>[4]Sheet1!D100</f>
        <v>5.617942302573236</v>
      </c>
      <c r="C37" s="309">
        <f>[4]Sheet1!F100</f>
        <v>5.938488509475941</v>
      </c>
      <c r="D37" s="309">
        <f>[4]Sheet1!H100</f>
        <v>0</v>
      </c>
      <c r="E37" s="309">
        <f>[4]Sheet1!J100</f>
        <v>5.9094331704396463</v>
      </c>
      <c r="F37" s="309">
        <f>[4]Sheet1!L100</f>
        <v>8.6411399715985979</v>
      </c>
      <c r="G37" s="309">
        <f>[4]Sheet1!N100</f>
        <v>5.4149015702467258</v>
      </c>
      <c r="H37" s="90">
        <f>[1]MercLab!O361</f>
        <v>0</v>
      </c>
      <c r="I37" s="90">
        <f>[1]MercLab!P361</f>
        <v>0</v>
      </c>
    </row>
    <row r="38" spans="1:9">
      <c r="A38" s="36" t="s">
        <v>107</v>
      </c>
      <c r="B38" s="309">
        <f>[4]Sheet1!D101</f>
        <v>6.0054018292609053</v>
      </c>
      <c r="C38" s="309">
        <f>[4]Sheet1!F101</f>
        <v>6.0030620181877987</v>
      </c>
      <c r="D38" s="309">
        <f>[4]Sheet1!H101</f>
        <v>0</v>
      </c>
      <c r="E38" s="309">
        <f>[4]Sheet1!J101</f>
        <v>6.0181525600530952</v>
      </c>
      <c r="F38" s="309">
        <f>[4]Sheet1!L101</f>
        <v>5.1785029278991965</v>
      </c>
      <c r="G38" s="309">
        <f>[4]Sheet1!N101</f>
        <v>6.0073790484297325</v>
      </c>
      <c r="H38" s="90">
        <f>[1]MercLab!O362</f>
        <v>0</v>
      </c>
      <c r="I38" s="90">
        <f>[1]MercLab!P362</f>
        <v>0</v>
      </c>
    </row>
    <row r="39" spans="1:9">
      <c r="A39" s="36" t="s">
        <v>108</v>
      </c>
      <c r="B39" s="309">
        <f>[4]Sheet1!D102</f>
        <v>5.3619931452389418</v>
      </c>
      <c r="C39" s="309">
        <f>[4]Sheet1!F102</f>
        <v>5.3185801230994052</v>
      </c>
      <c r="D39" s="309">
        <f>[4]Sheet1!H102</f>
        <v>0</v>
      </c>
      <c r="E39" s="309">
        <f>[4]Sheet1!J102</f>
        <v>5.3185801230994052</v>
      </c>
      <c r="F39" s="309">
        <f>[4]Sheet1!L102</f>
        <v>0</v>
      </c>
      <c r="G39" s="309">
        <f>[4]Sheet1!N102</f>
        <v>5.3856314328518335</v>
      </c>
      <c r="H39" s="90">
        <f>[1]MercLab!O363</f>
        <v>0</v>
      </c>
      <c r="I39" s="90">
        <f>[1]MercLab!P363</f>
        <v>0</v>
      </c>
    </row>
    <row r="40" spans="1:9">
      <c r="A40" s="35" t="s">
        <v>98</v>
      </c>
      <c r="B40" s="309">
        <f>[4]Sheet1!D103</f>
        <v>7.9753827712760703</v>
      </c>
      <c r="C40" s="309">
        <f>[4]Sheet1!F103</f>
        <v>7.3793488541580032</v>
      </c>
      <c r="D40" s="309">
        <f>[4]Sheet1!H103</f>
        <v>0</v>
      </c>
      <c r="E40" s="309">
        <f>[4]Sheet1!J103</f>
        <v>7.5424118811467675</v>
      </c>
      <c r="F40" s="309">
        <f>[4]Sheet1!L103</f>
        <v>5.2770377478661468</v>
      </c>
      <c r="G40" s="309">
        <f>[4]Sheet1!N103</f>
        <v>8.131152585285113</v>
      </c>
      <c r="H40" s="90">
        <f>[1]MercLab!O364</f>
        <v>0</v>
      </c>
      <c r="I40" s="90">
        <f>[1]MercLab!P364</f>
        <v>0</v>
      </c>
    </row>
    <row r="41" spans="1:9">
      <c r="A41" s="35" t="s">
        <v>99</v>
      </c>
      <c r="B41" s="309">
        <f>[4]Sheet1!D104</f>
        <v>9.9608836998881021</v>
      </c>
      <c r="C41" s="309">
        <f>[4]Sheet1!F104</f>
        <v>7.7063971350064921</v>
      </c>
      <c r="D41" s="309">
        <f>[4]Sheet1!H104</f>
        <v>0</v>
      </c>
      <c r="E41" s="309">
        <f>[4]Sheet1!J104</f>
        <v>7.7063971350064921</v>
      </c>
      <c r="F41" s="309">
        <f>[4]Sheet1!L104</f>
        <v>0</v>
      </c>
      <c r="G41" s="309">
        <f>[4]Sheet1!N104</f>
        <v>10.182019874129113</v>
      </c>
      <c r="H41" s="90">
        <f>[1]MercLab!O365</f>
        <v>0</v>
      </c>
      <c r="I41" s="90">
        <f>[1]MercLab!P365</f>
        <v>0</v>
      </c>
    </row>
    <row r="42" spans="1:9">
      <c r="A42" s="35" t="s">
        <v>100</v>
      </c>
      <c r="B42" s="309">
        <f>[4]Sheet1!D105</f>
        <v>9.5594779595234112</v>
      </c>
      <c r="C42" s="309">
        <f>[4]Sheet1!F105</f>
        <v>17</v>
      </c>
      <c r="D42" s="309">
        <f>[4]Sheet1!H105</f>
        <v>0</v>
      </c>
      <c r="E42" s="309">
        <f>[4]Sheet1!J105</f>
        <v>17</v>
      </c>
      <c r="F42" s="309">
        <f>[4]Sheet1!L105</f>
        <v>0</v>
      </c>
      <c r="G42" s="309">
        <f>[4]Sheet1!N105</f>
        <v>9.0371245589346376</v>
      </c>
      <c r="H42" s="90">
        <f>[1]MercLab!O366</f>
        <v>0</v>
      </c>
      <c r="I42" s="90">
        <f>[1]MercLab!P366</f>
        <v>0</v>
      </c>
    </row>
    <row r="43" spans="1:9">
      <c r="A43" s="35" t="s">
        <v>101</v>
      </c>
      <c r="B43" s="309">
        <f>[4]Sheet1!D106</f>
        <v>9.9183922028709723</v>
      </c>
      <c r="C43" s="309">
        <f>[4]Sheet1!F106</f>
        <v>8</v>
      </c>
      <c r="D43" s="309">
        <f>[4]Sheet1!H106</f>
        <v>0</v>
      </c>
      <c r="E43" s="309">
        <f>[4]Sheet1!J106</f>
        <v>8</v>
      </c>
      <c r="F43" s="309">
        <f>[4]Sheet1!L106</f>
        <v>0</v>
      </c>
      <c r="G43" s="309">
        <f>[4]Sheet1!N106</f>
        <v>9.9625784965338617</v>
      </c>
      <c r="H43" s="90">
        <f>[1]MercLab!O367</f>
        <v>0</v>
      </c>
      <c r="I43" s="90">
        <f>[1]MercLab!P367</f>
        <v>0</v>
      </c>
    </row>
    <row r="44" spans="1:9">
      <c r="A44" s="131"/>
      <c r="H44" s="100"/>
      <c r="I44" s="100"/>
    </row>
    <row r="45" spans="1:9">
      <c r="A45" s="98" t="s">
        <v>12</v>
      </c>
      <c r="B45" s="302"/>
      <c r="C45" s="302"/>
      <c r="D45" s="302"/>
      <c r="E45" s="302"/>
      <c r="F45" s="302"/>
      <c r="G45" s="302"/>
      <c r="H45" s="104"/>
      <c r="I45" s="104"/>
    </row>
    <row r="46" spans="1:9">
      <c r="A46" s="129" t="s">
        <v>38</v>
      </c>
      <c r="B46" s="309">
        <f>[4]Sheet1!D107</f>
        <v>5.1858882625022824</v>
      </c>
      <c r="C46" s="309">
        <f>[4]Sheet1!F107</f>
        <v>5.4654350165900754</v>
      </c>
      <c r="D46" s="309">
        <f>[4]Sheet1!H107</f>
        <v>0</v>
      </c>
      <c r="E46" s="309">
        <f>[4]Sheet1!J107</f>
        <v>5.4654350165900754</v>
      </c>
      <c r="F46" s="309">
        <f>[4]Sheet1!L107</f>
        <v>0</v>
      </c>
      <c r="G46" s="309">
        <f>[4]Sheet1!N107</f>
        <v>4.9572543235787858</v>
      </c>
      <c r="H46" s="90">
        <f>[1]MercLab!O369</f>
        <v>0</v>
      </c>
      <c r="I46" s="90">
        <f>[1]MercLab!P369</f>
        <v>0</v>
      </c>
    </row>
    <row r="47" spans="1:9">
      <c r="A47" s="129" t="s">
        <v>39</v>
      </c>
      <c r="B47" s="309">
        <f>[4]Sheet1!D108</f>
        <v>8.0119539926078982</v>
      </c>
      <c r="C47" s="309">
        <f>[4]Sheet1!F108</f>
        <v>8.1752479058815517</v>
      </c>
      <c r="D47" s="309">
        <f>[4]Sheet1!H108</f>
        <v>0</v>
      </c>
      <c r="E47" s="309">
        <f>[4]Sheet1!J108</f>
        <v>8.1752479058815517</v>
      </c>
      <c r="F47" s="309">
        <f>[4]Sheet1!L108</f>
        <v>0</v>
      </c>
      <c r="G47" s="309">
        <f>[4]Sheet1!N108</f>
        <v>7.4375772942359868</v>
      </c>
      <c r="H47" s="90">
        <f>[1]MercLab!O370</f>
        <v>0</v>
      </c>
      <c r="I47" s="90">
        <f>[1]MercLab!P370</f>
        <v>0</v>
      </c>
    </row>
    <row r="48" spans="1:9">
      <c r="A48" s="129" t="s">
        <v>50</v>
      </c>
      <c r="B48" s="309">
        <f>[4]Sheet1!D109</f>
        <v>8.4121660759034143</v>
      </c>
      <c r="C48" s="309">
        <f>[4]Sheet1!F109</f>
        <v>8.7757644709322928</v>
      </c>
      <c r="D48" s="309">
        <f>[4]Sheet1!H109</f>
        <v>11.097121481214089</v>
      </c>
      <c r="E48" s="309">
        <f>[4]Sheet1!J109</f>
        <v>8.3699214517583158</v>
      </c>
      <c r="F48" s="309">
        <f>[4]Sheet1!L109</f>
        <v>6.0309682717233164</v>
      </c>
      <c r="G48" s="309">
        <f>[4]Sheet1!N109</f>
        <v>7.7330920032495767</v>
      </c>
      <c r="H48" s="90">
        <f>[1]MercLab!O371</f>
        <v>0</v>
      </c>
      <c r="I48" s="90">
        <f>[1]MercLab!P371</f>
        <v>0</v>
      </c>
    </row>
    <row r="49" spans="1:15">
      <c r="A49" s="129" t="s">
        <v>46</v>
      </c>
      <c r="B49" s="309">
        <f>[4]Sheet1!D110</f>
        <v>6.8717178855126893</v>
      </c>
      <c r="C49" s="309">
        <f>[4]Sheet1!F110</f>
        <v>7</v>
      </c>
      <c r="D49" s="309">
        <f>[4]Sheet1!H110</f>
        <v>0</v>
      </c>
      <c r="E49" s="309">
        <f>[4]Sheet1!J110</f>
        <v>7</v>
      </c>
      <c r="F49" s="309">
        <f>[4]Sheet1!L110</f>
        <v>0</v>
      </c>
      <c r="G49" s="309">
        <f>[4]Sheet1!N110</f>
        <v>6.8147023760747043</v>
      </c>
      <c r="H49" s="90">
        <f>[1]MercLab!O372</f>
        <v>0</v>
      </c>
      <c r="I49" s="90">
        <f>[1]MercLab!P372</f>
        <v>0</v>
      </c>
    </row>
    <row r="50" spans="1:15">
      <c r="A50" s="276"/>
      <c r="B50" s="277"/>
      <c r="C50" s="277"/>
      <c r="D50" s="277"/>
      <c r="E50" s="277"/>
      <c r="F50" s="277"/>
      <c r="G50" s="277"/>
      <c r="H50" s="277"/>
      <c r="I50" s="277"/>
    </row>
    <row r="51" spans="1:15">
      <c r="A51" s="37" t="str">
        <f>'C01'!A42</f>
        <v>Fuente: Instituto Nacional de Estadística (INE). Encuesta Permanente de Hogares de Propósitos Múltiples, Junio 2014.</v>
      </c>
      <c r="B51" s="132"/>
      <c r="C51" s="132"/>
      <c r="D51" s="132"/>
      <c r="E51" s="132"/>
      <c r="F51" s="132"/>
      <c r="G51" s="132"/>
      <c r="H51" s="132"/>
      <c r="I51" s="132"/>
    </row>
    <row r="52" spans="1:15">
      <c r="A52" s="37" t="str">
        <f>'C01'!A43</f>
        <v>(Promedio de salarios mínimos por rama)</v>
      </c>
      <c r="B52" s="132"/>
      <c r="C52" s="132"/>
      <c r="D52" s="132"/>
      <c r="E52" s="132"/>
      <c r="F52" s="132"/>
      <c r="G52" s="132"/>
      <c r="H52" s="132"/>
      <c r="I52" s="132"/>
    </row>
    <row r="53" spans="1:15">
      <c r="A53" s="37" t="s">
        <v>105</v>
      </c>
      <c r="B53" s="132"/>
      <c r="C53" s="132"/>
      <c r="D53" s="132"/>
      <c r="E53" s="132"/>
      <c r="F53" s="132"/>
      <c r="G53" s="132"/>
      <c r="H53" s="132"/>
      <c r="I53" s="132"/>
    </row>
    <row r="54" spans="1:15">
      <c r="A54" s="132"/>
      <c r="B54" s="132"/>
      <c r="C54" s="132"/>
      <c r="D54" s="38"/>
      <c r="E54" s="132"/>
      <c r="F54" s="132"/>
      <c r="G54" s="132"/>
      <c r="H54" s="132"/>
      <c r="I54" s="132"/>
    </row>
    <row r="55" spans="1:15">
      <c r="A55" s="296" t="s">
        <v>122</v>
      </c>
      <c r="B55" s="296"/>
      <c r="C55" s="296"/>
      <c r="D55" s="296"/>
      <c r="E55" s="296"/>
      <c r="F55" s="296"/>
      <c r="G55" s="296"/>
      <c r="H55" s="296"/>
      <c r="I55" s="296"/>
    </row>
    <row r="56" spans="1:15">
      <c r="A56" s="346" t="s">
        <v>123</v>
      </c>
      <c r="B56" s="346"/>
      <c r="C56" s="346"/>
      <c r="D56" s="346"/>
      <c r="E56" s="346"/>
      <c r="F56" s="346"/>
      <c r="G56" s="346"/>
      <c r="H56" s="346"/>
      <c r="I56" s="346"/>
    </row>
    <row r="57" spans="1:15">
      <c r="A57" s="346" t="s">
        <v>33</v>
      </c>
      <c r="B57" s="346"/>
      <c r="C57" s="346"/>
      <c r="D57" s="346"/>
      <c r="E57" s="346"/>
      <c r="F57" s="346"/>
      <c r="G57" s="346"/>
      <c r="H57" s="346"/>
      <c r="I57" s="346"/>
    </row>
    <row r="58" spans="1:15" customFormat="1" ht="23.25">
      <c r="A58" s="327" t="s">
        <v>111</v>
      </c>
      <c r="B58" s="327"/>
      <c r="C58" s="327"/>
      <c r="D58" s="327"/>
      <c r="E58" s="327"/>
      <c r="F58" s="327"/>
      <c r="G58" s="327"/>
      <c r="H58" s="327"/>
      <c r="I58" s="327"/>
      <c r="J58" s="247"/>
      <c r="K58" s="247"/>
      <c r="L58" s="247"/>
      <c r="M58" s="247"/>
      <c r="N58" s="247"/>
      <c r="O58" s="247"/>
    </row>
    <row r="59" spans="1:15">
      <c r="A59" s="347" t="s">
        <v>31</v>
      </c>
      <c r="B59" s="347" t="s">
        <v>27</v>
      </c>
      <c r="C59" s="349" t="s">
        <v>6</v>
      </c>
      <c r="D59" s="349"/>
      <c r="E59" s="349"/>
      <c r="F59" s="349"/>
      <c r="G59" s="347" t="s">
        <v>28</v>
      </c>
      <c r="H59" s="347" t="s">
        <v>36</v>
      </c>
      <c r="I59" s="347" t="s">
        <v>29</v>
      </c>
    </row>
    <row r="60" spans="1:15" ht="24" customHeight="1">
      <c r="A60" s="348"/>
      <c r="B60" s="348"/>
      <c r="C60" s="40" t="s">
        <v>0</v>
      </c>
      <c r="D60" s="40" t="s">
        <v>109</v>
      </c>
      <c r="E60" s="40" t="s">
        <v>9</v>
      </c>
      <c r="F60" s="40" t="s">
        <v>110</v>
      </c>
      <c r="G60" s="348"/>
      <c r="H60" s="348"/>
      <c r="I60" s="348" t="s">
        <v>30</v>
      </c>
    </row>
    <row r="61" spans="1:15">
      <c r="A61" s="39"/>
      <c r="B61" s="39"/>
      <c r="C61" s="41"/>
      <c r="D61" s="39"/>
      <c r="E61" s="39"/>
      <c r="F61" s="39"/>
      <c r="G61" s="39"/>
      <c r="H61" s="39"/>
      <c r="I61" s="39"/>
    </row>
    <row r="62" spans="1:15">
      <c r="A62" s="99" t="s">
        <v>71</v>
      </c>
      <c r="B62" s="81">
        <f>B8</f>
        <v>7.2713642175844804</v>
      </c>
      <c r="C62" s="81">
        <f t="shared" ref="C62:I62" si="2">C8</f>
        <v>7.8340092356152295</v>
      </c>
      <c r="D62" s="81">
        <f t="shared" si="2"/>
        <v>11.097121481214089</v>
      </c>
      <c r="E62" s="81">
        <f t="shared" si="2"/>
        <v>7.5195905436223169</v>
      </c>
      <c r="F62" s="81">
        <f t="shared" si="2"/>
        <v>6.0309682717233164</v>
      </c>
      <c r="G62" s="81">
        <f t="shared" si="2"/>
        <v>6.4231889528846322</v>
      </c>
      <c r="H62" s="81">
        <f t="shared" si="2"/>
        <v>0</v>
      </c>
      <c r="I62" s="81">
        <f t="shared" si="2"/>
        <v>0</v>
      </c>
      <c r="J62" s="300"/>
    </row>
    <row r="63" spans="1:15">
      <c r="A63" s="42"/>
      <c r="B63" s="301"/>
      <c r="C63" s="301"/>
      <c r="D63" s="301"/>
      <c r="E63" s="301"/>
      <c r="F63" s="301"/>
      <c r="G63" s="301"/>
      <c r="H63" s="301"/>
      <c r="I63" s="301"/>
      <c r="J63" s="300"/>
    </row>
    <row r="64" spans="1:15">
      <c r="A64" s="43" t="s">
        <v>13</v>
      </c>
      <c r="B64" s="81"/>
      <c r="C64" s="81"/>
      <c r="D64" s="81"/>
      <c r="E64" s="81"/>
      <c r="F64" s="81"/>
      <c r="G64" s="81"/>
      <c r="H64" s="81"/>
      <c r="I64" s="81"/>
      <c r="J64" s="300"/>
    </row>
    <row r="65" spans="1:10">
      <c r="A65" s="44" t="s">
        <v>54</v>
      </c>
      <c r="B65" s="309">
        <f>[4]Sheet1!D111</f>
        <v>5.1707871172084312</v>
      </c>
      <c r="C65" s="309">
        <f>[4]Sheet1!F111</f>
        <v>5.4417748123947316</v>
      </c>
      <c r="D65" s="309">
        <f>[4]Sheet1!H111</f>
        <v>0</v>
      </c>
      <c r="E65" s="309">
        <f>[4]Sheet1!J111</f>
        <v>5.4417748123947316</v>
      </c>
      <c r="F65" s="309">
        <f>[4]Sheet1!L111</f>
        <v>0</v>
      </c>
      <c r="G65" s="309">
        <f>[4]Sheet1!N111</f>
        <v>4.9499651222602452</v>
      </c>
      <c r="H65" s="84">
        <f>[1]MercLab!O375</f>
        <v>0</v>
      </c>
      <c r="I65" s="84">
        <f>[1]MercLab!P375</f>
        <v>0</v>
      </c>
      <c r="J65" s="300"/>
    </row>
    <row r="66" spans="1:10">
      <c r="A66" s="44" t="s">
        <v>73</v>
      </c>
      <c r="B66" s="309">
        <f>[4]Sheet1!D112</f>
        <v>6.0745327455328102</v>
      </c>
      <c r="C66" s="309">
        <f>[4]Sheet1!F112</f>
        <v>6.7074470898580252</v>
      </c>
      <c r="D66" s="309">
        <f>[4]Sheet1!H112</f>
        <v>0</v>
      </c>
      <c r="E66" s="309">
        <f>[4]Sheet1!J112</f>
        <v>6.7074470898580252</v>
      </c>
      <c r="F66" s="309">
        <f>[4]Sheet1!L112</f>
        <v>0</v>
      </c>
      <c r="G66" s="309">
        <f>[4]Sheet1!N112</f>
        <v>5.4331217502501437</v>
      </c>
      <c r="H66" s="84">
        <f>[1]MercLab!O376</f>
        <v>0</v>
      </c>
      <c r="I66" s="84">
        <f>[1]MercLab!P376</f>
        <v>0</v>
      </c>
      <c r="J66" s="300"/>
    </row>
    <row r="67" spans="1:10">
      <c r="A67" s="44" t="s">
        <v>55</v>
      </c>
      <c r="B67" s="309">
        <f>[4]Sheet1!D113</f>
        <v>8.0119539926078982</v>
      </c>
      <c r="C67" s="309">
        <f>[4]Sheet1!F113</f>
        <v>8.1752479058815517</v>
      </c>
      <c r="D67" s="309">
        <f>[4]Sheet1!H113</f>
        <v>0</v>
      </c>
      <c r="E67" s="309">
        <f>[4]Sheet1!J113</f>
        <v>8.1752479058815517</v>
      </c>
      <c r="F67" s="309">
        <f>[4]Sheet1!L113</f>
        <v>0</v>
      </c>
      <c r="G67" s="309">
        <f>[4]Sheet1!N113</f>
        <v>7.4375772942359868</v>
      </c>
      <c r="H67" s="84">
        <f>[1]MercLab!O377</f>
        <v>0</v>
      </c>
      <c r="I67" s="84">
        <f>[1]MercLab!P377</f>
        <v>0</v>
      </c>
      <c r="J67" s="300"/>
    </row>
    <row r="68" spans="1:10">
      <c r="A68" s="44" t="s">
        <v>56</v>
      </c>
      <c r="B68" s="309">
        <f>[4]Sheet1!D114</f>
        <v>8.6955107071288875</v>
      </c>
      <c r="C68" s="309">
        <f>[4]Sheet1!F114</f>
        <v>8.8079534002927691</v>
      </c>
      <c r="D68" s="309">
        <f>[4]Sheet1!H114</f>
        <v>9.1037067841035082</v>
      </c>
      <c r="E68" s="309">
        <f>[4]Sheet1!J114</f>
        <v>8.6541976076272675</v>
      </c>
      <c r="F68" s="309">
        <f>[4]Sheet1!L114</f>
        <v>0</v>
      </c>
      <c r="G68" s="309">
        <f>[4]Sheet1!N114</f>
        <v>6</v>
      </c>
      <c r="H68" s="84">
        <f>[1]MercLab!O378</f>
        <v>0</v>
      </c>
      <c r="I68" s="84">
        <f>[1]MercLab!P378</f>
        <v>0</v>
      </c>
      <c r="J68" s="300"/>
    </row>
    <row r="69" spans="1:10">
      <c r="A69" s="44" t="s">
        <v>74</v>
      </c>
      <c r="B69" s="309">
        <f>[4]Sheet1!D115</f>
        <v>6.9090521836611671</v>
      </c>
      <c r="C69" s="309">
        <f>[4]Sheet1!F115</f>
        <v>6.7940293856134639</v>
      </c>
      <c r="D69" s="309">
        <f>[4]Sheet1!H115</f>
        <v>9.0599160740613573</v>
      </c>
      <c r="E69" s="309">
        <f>[4]Sheet1!J115</f>
        <v>6.7766471156613513</v>
      </c>
      <c r="F69" s="309">
        <f>[4]Sheet1!L115</f>
        <v>0</v>
      </c>
      <c r="G69" s="309">
        <f>[4]Sheet1!N115</f>
        <v>7.2255190416687647</v>
      </c>
      <c r="H69" s="84">
        <f>[1]MercLab!O379</f>
        <v>0</v>
      </c>
      <c r="I69" s="84">
        <f>[1]MercLab!P379</f>
        <v>0</v>
      </c>
      <c r="J69" s="300"/>
    </row>
    <row r="70" spans="1:10">
      <c r="A70" s="44" t="s">
        <v>84</v>
      </c>
      <c r="B70" s="309">
        <f>[4]Sheet1!D116</f>
        <v>8.1728641852691428</v>
      </c>
      <c r="C70" s="309">
        <f>[4]Sheet1!F116</f>
        <v>8.5752450437871666</v>
      </c>
      <c r="D70" s="309">
        <f>[4]Sheet1!H116</f>
        <v>2</v>
      </c>
      <c r="E70" s="309">
        <f>[4]Sheet1!J116</f>
        <v>8.5823220717223094</v>
      </c>
      <c r="F70" s="309">
        <f>[4]Sheet1!L116</f>
        <v>0</v>
      </c>
      <c r="G70" s="309">
        <f>[4]Sheet1!N116</f>
        <v>7.6903280946350234</v>
      </c>
      <c r="H70" s="84">
        <f>[1]MercLab!O380</f>
        <v>0</v>
      </c>
      <c r="I70" s="84">
        <f>[1]MercLab!P380</f>
        <v>0</v>
      </c>
      <c r="J70" s="300"/>
    </row>
    <row r="71" spans="1:10">
      <c r="A71" s="44" t="s">
        <v>58</v>
      </c>
      <c r="B71" s="309">
        <f>[4]Sheet1!D117</f>
        <v>7.7209444965339822</v>
      </c>
      <c r="C71" s="309">
        <f>[4]Sheet1!F117</f>
        <v>8.560809656190548</v>
      </c>
      <c r="D71" s="309">
        <f>[4]Sheet1!H117</f>
        <v>11.432674187238556</v>
      </c>
      <c r="E71" s="309">
        <f>[4]Sheet1!J117</f>
        <v>8.2056014484553152</v>
      </c>
      <c r="F71" s="309">
        <f>[4]Sheet1!L117</f>
        <v>0</v>
      </c>
      <c r="G71" s="309">
        <f>[4]Sheet1!N117</f>
        <v>6.9521493624212463</v>
      </c>
      <c r="H71" s="84">
        <f>[1]MercLab!O381</f>
        <v>0</v>
      </c>
      <c r="I71" s="84">
        <f>[1]MercLab!P381</f>
        <v>0</v>
      </c>
      <c r="J71" s="300"/>
    </row>
    <row r="72" spans="1:10">
      <c r="A72" s="44" t="s">
        <v>57</v>
      </c>
      <c r="B72" s="309">
        <f>[4]Sheet1!D118</f>
        <v>10.857204978656309</v>
      </c>
      <c r="C72" s="309">
        <f>[4]Sheet1!F118</f>
        <v>10.313401213846603</v>
      </c>
      <c r="D72" s="309">
        <f>[4]Sheet1!H118</f>
        <v>16.5</v>
      </c>
      <c r="E72" s="309">
        <f>[4]Sheet1!J118</f>
        <v>10.176057424113429</v>
      </c>
      <c r="F72" s="309">
        <f>[4]Sheet1!L118</f>
        <v>0</v>
      </c>
      <c r="G72" s="309">
        <f>[4]Sheet1!N118</f>
        <v>12.95792552850995</v>
      </c>
      <c r="H72" s="84">
        <f>[1]MercLab!O382</f>
        <v>0</v>
      </c>
      <c r="I72" s="84">
        <f>[1]MercLab!P382</f>
        <v>0</v>
      </c>
      <c r="J72" s="300"/>
    </row>
    <row r="73" spans="1:10">
      <c r="A73" s="44" t="s">
        <v>59</v>
      </c>
      <c r="B73" s="309">
        <f>[4]Sheet1!D119</f>
        <v>9.6434904998740638</v>
      </c>
      <c r="C73" s="309">
        <f>[4]Sheet1!F119</f>
        <v>10.097982551757719</v>
      </c>
      <c r="D73" s="309">
        <f>[4]Sheet1!H119</f>
        <v>11.145351382922751</v>
      </c>
      <c r="E73" s="309">
        <f>[4]Sheet1!J119</f>
        <v>9.2487666843819039</v>
      </c>
      <c r="F73" s="309">
        <f>[4]Sheet1!L119</f>
        <v>6.0309682717233164</v>
      </c>
      <c r="G73" s="309">
        <f>[4]Sheet1!N119</f>
        <v>7.7161408858916554</v>
      </c>
      <c r="H73" s="84">
        <f>[1]MercLab!O383</f>
        <v>0</v>
      </c>
      <c r="I73" s="84">
        <f>[1]MercLab!P383</f>
        <v>0</v>
      </c>
      <c r="J73" s="300"/>
    </row>
    <row r="74" spans="1:10">
      <c r="A74" s="44" t="s">
        <v>60</v>
      </c>
      <c r="B74" s="309">
        <f>[4]Sheet1!D120</f>
        <v>6.8717178855126893</v>
      </c>
      <c r="C74" s="309">
        <f>[4]Sheet1!F120</f>
        <v>7</v>
      </c>
      <c r="D74" s="309">
        <f>[4]Sheet1!H120</f>
        <v>0</v>
      </c>
      <c r="E74" s="309">
        <f>[4]Sheet1!J120</f>
        <v>7</v>
      </c>
      <c r="F74" s="309">
        <f>[4]Sheet1!L120</f>
        <v>0</v>
      </c>
      <c r="G74" s="309">
        <f>[4]Sheet1!N120</f>
        <v>6.8147023760747043</v>
      </c>
      <c r="H74" s="84">
        <f>[1]MercLab!O384</f>
        <v>0</v>
      </c>
      <c r="I74" s="84">
        <f>[1]MercLab!P384</f>
        <v>0</v>
      </c>
      <c r="J74" s="300"/>
    </row>
    <row r="75" spans="1:10">
      <c r="A75" s="10"/>
      <c r="B75" s="96"/>
      <c r="C75" s="96"/>
      <c r="D75" s="96"/>
      <c r="E75" s="96"/>
      <c r="F75" s="96"/>
      <c r="G75" s="96"/>
      <c r="H75" s="96"/>
      <c r="I75" s="96"/>
      <c r="J75" s="300"/>
    </row>
    <row r="76" spans="1:10">
      <c r="A76" s="43" t="s">
        <v>14</v>
      </c>
      <c r="H76" s="302"/>
      <c r="I76" s="302"/>
      <c r="J76" s="300"/>
    </row>
    <row r="77" spans="1:10">
      <c r="A77" s="44" t="s">
        <v>75</v>
      </c>
      <c r="B77" s="309">
        <f>[4]Sheet1!D122</f>
        <v>12.818636054786188</v>
      </c>
      <c r="C77" s="309">
        <f>[4]Sheet1!F122</f>
        <v>13.145031331474522</v>
      </c>
      <c r="D77" s="309">
        <f>[4]Sheet1!H122</f>
        <v>14.001088725010856</v>
      </c>
      <c r="E77" s="309">
        <f>[4]Sheet1!J122</f>
        <v>12.559059430284529</v>
      </c>
      <c r="F77" s="309">
        <f>[4]Sheet1!L122</f>
        <v>0</v>
      </c>
      <c r="G77" s="309">
        <f>[4]Sheet1!N122</f>
        <v>11.543222930849399</v>
      </c>
      <c r="H77" s="84">
        <f>[1]MercLab!O387</f>
        <v>0</v>
      </c>
      <c r="I77" s="84">
        <f>[1]MercLab!P387</f>
        <v>0</v>
      </c>
      <c r="J77" s="300"/>
    </row>
    <row r="78" spans="1:10">
      <c r="A78" s="44" t="s">
        <v>61</v>
      </c>
      <c r="B78" s="309">
        <f>[4]Sheet1!D123</f>
        <v>12.058563397632893</v>
      </c>
      <c r="C78" s="309">
        <f>[4]Sheet1!F123</f>
        <v>12.673389917877207</v>
      </c>
      <c r="D78" s="309">
        <f>[4]Sheet1!H123</f>
        <v>11.985042341549072</v>
      </c>
      <c r="E78" s="309">
        <f>[4]Sheet1!J123</f>
        <v>12.861763791357173</v>
      </c>
      <c r="F78" s="309">
        <f>[4]Sheet1!L123</f>
        <v>0</v>
      </c>
      <c r="G78" s="309">
        <f>[4]Sheet1!N123</f>
        <v>10.397117580222583</v>
      </c>
      <c r="H78" s="84">
        <f>[1]MercLab!O388</f>
        <v>0</v>
      </c>
      <c r="I78" s="84">
        <f>[1]MercLab!P388</f>
        <v>0</v>
      </c>
      <c r="J78" s="300"/>
    </row>
    <row r="79" spans="1:10">
      <c r="A79" s="44" t="s">
        <v>62</v>
      </c>
      <c r="B79" s="309">
        <f>[4]Sheet1!D124</f>
        <v>10.460692354721006</v>
      </c>
      <c r="C79" s="309">
        <f>[4]Sheet1!F124</f>
        <v>11.26870208617213</v>
      </c>
      <c r="D79" s="309">
        <f>[4]Sheet1!H124</f>
        <v>10.425879403850791</v>
      </c>
      <c r="E79" s="309">
        <f>[4]Sheet1!J124</f>
        <v>11.365315227592294</v>
      </c>
      <c r="F79" s="309">
        <f>[4]Sheet1!L124</f>
        <v>0</v>
      </c>
      <c r="G79" s="309">
        <f>[4]Sheet1!N124</f>
        <v>7.1097529673427307</v>
      </c>
      <c r="H79" s="84">
        <f>[1]MercLab!O389</f>
        <v>0</v>
      </c>
      <c r="I79" s="84">
        <f>[1]MercLab!P389</f>
        <v>0</v>
      </c>
      <c r="J79" s="300"/>
    </row>
    <row r="80" spans="1:10">
      <c r="A80" s="44" t="s">
        <v>63</v>
      </c>
      <c r="B80" s="309">
        <f>[4]Sheet1!D125</f>
        <v>8.1439769754481635</v>
      </c>
      <c r="C80" s="309">
        <f>[4]Sheet1!F125</f>
        <v>9.0176079371108582</v>
      </c>
      <c r="D80" s="309">
        <f>[4]Sheet1!H125</f>
        <v>7.9368754604358971</v>
      </c>
      <c r="E80" s="309">
        <f>[4]Sheet1!J125</f>
        <v>9.0408646640794732</v>
      </c>
      <c r="F80" s="309">
        <f>[4]Sheet1!L125</f>
        <v>0</v>
      </c>
      <c r="G80" s="309">
        <f>[4]Sheet1!N125</f>
        <v>7.4778120701106898</v>
      </c>
      <c r="H80" s="84">
        <f>[1]MercLab!O390</f>
        <v>0</v>
      </c>
      <c r="I80" s="84">
        <f>[1]MercLab!P390</f>
        <v>0</v>
      </c>
      <c r="J80" s="300"/>
    </row>
    <row r="81" spans="1:10">
      <c r="A81" s="44" t="s">
        <v>64</v>
      </c>
      <c r="B81" s="309">
        <f>[4]Sheet1!D126</f>
        <v>5.1498750951767418</v>
      </c>
      <c r="C81" s="309">
        <f>[4]Sheet1!F126</f>
        <v>5.4110484450934297</v>
      </c>
      <c r="D81" s="309">
        <f>[4]Sheet1!H126</f>
        <v>0</v>
      </c>
      <c r="E81" s="309">
        <f>[4]Sheet1!J126</f>
        <v>5.4110484450934297</v>
      </c>
      <c r="F81" s="309">
        <f>[4]Sheet1!L126</f>
        <v>0</v>
      </c>
      <c r="G81" s="309">
        <f>[4]Sheet1!N126</f>
        <v>4.9426985813951694</v>
      </c>
      <c r="H81" s="84">
        <f>[1]MercLab!O391</f>
        <v>0</v>
      </c>
      <c r="I81" s="84">
        <f>[1]MercLab!P391</f>
        <v>0</v>
      </c>
      <c r="J81" s="300"/>
    </row>
    <row r="82" spans="1:10">
      <c r="A82" s="44" t="s">
        <v>65</v>
      </c>
      <c r="B82" s="309">
        <f>[4]Sheet1!D127</f>
        <v>6.9925352676115526</v>
      </c>
      <c r="C82" s="309">
        <f>[4]Sheet1!F127</f>
        <v>6.9337618519280788</v>
      </c>
      <c r="D82" s="309">
        <f>[4]Sheet1!H127</f>
        <v>7.862341926130969</v>
      </c>
      <c r="E82" s="309">
        <f>[4]Sheet1!J127</f>
        <v>6.8054226454110127</v>
      </c>
      <c r="F82" s="309">
        <f>[4]Sheet1!L127</f>
        <v>5.883655190844058</v>
      </c>
      <c r="G82" s="309">
        <f>[4]Sheet1!N127</f>
        <v>7.0530879043425578</v>
      </c>
      <c r="H82" s="84">
        <f>[1]MercLab!O392</f>
        <v>0</v>
      </c>
      <c r="I82" s="84">
        <f>[1]MercLab!P392</f>
        <v>0</v>
      </c>
      <c r="J82" s="300"/>
    </row>
    <row r="83" spans="1:10">
      <c r="A83" s="44" t="s">
        <v>77</v>
      </c>
      <c r="B83" s="309">
        <f>[4]Sheet1!D128</f>
        <v>7.3538863280514359</v>
      </c>
      <c r="C83" s="309">
        <f>[4]Sheet1!F128</f>
        <v>7.2778736102772905</v>
      </c>
      <c r="D83" s="309">
        <f>[4]Sheet1!H128</f>
        <v>9.9718023660583732</v>
      </c>
      <c r="E83" s="309">
        <f>[4]Sheet1!J128</f>
        <v>7.2101475012271248</v>
      </c>
      <c r="F83" s="309">
        <f>[4]Sheet1!L128</f>
        <v>0</v>
      </c>
      <c r="G83" s="309">
        <f>[4]Sheet1!N128</f>
        <v>7.5402814480593099</v>
      </c>
      <c r="H83" s="90">
        <f>[1]MercLab!O393</f>
        <v>0</v>
      </c>
      <c r="I83" s="90">
        <f>[1]MercLab!P393</f>
        <v>0</v>
      </c>
    </row>
    <row r="84" spans="1:10">
      <c r="A84" s="44" t="s">
        <v>66</v>
      </c>
      <c r="B84" s="309">
        <f>[4]Sheet1!D129</f>
        <v>6.2062088026156701</v>
      </c>
      <c r="C84" s="309">
        <f>[4]Sheet1!F129</f>
        <v>6.2576866150529815</v>
      </c>
      <c r="D84" s="309">
        <f>[4]Sheet1!H129</f>
        <v>0</v>
      </c>
      <c r="E84" s="309">
        <f>[4]Sheet1!J129</f>
        <v>6.2576866150529815</v>
      </c>
      <c r="F84" s="309">
        <f>[4]Sheet1!L129</f>
        <v>0</v>
      </c>
      <c r="G84" s="309">
        <f>[4]Sheet1!N129</f>
        <v>6.1464418337942321</v>
      </c>
      <c r="H84" s="90">
        <f>[1]MercLab!O394</f>
        <v>0</v>
      </c>
      <c r="I84" s="90">
        <f>[1]MercLab!P394</f>
        <v>0</v>
      </c>
    </row>
    <row r="85" spans="1:10">
      <c r="A85" s="44" t="s">
        <v>67</v>
      </c>
      <c r="B85" s="309">
        <f>[4]Sheet1!D130</f>
        <v>7.2959804551633693</v>
      </c>
      <c r="C85" s="309">
        <f>[4]Sheet1!F130</f>
        <v>7.8260443940949509</v>
      </c>
      <c r="D85" s="309">
        <f>[4]Sheet1!H130</f>
        <v>9.0442525411022796</v>
      </c>
      <c r="E85" s="309">
        <f>[4]Sheet1!J130</f>
        <v>7.7832248723393507</v>
      </c>
      <c r="F85" s="309">
        <f>[4]Sheet1!L130</f>
        <v>0</v>
      </c>
      <c r="G85" s="309">
        <f>[4]Sheet1!N130</f>
        <v>5.1836903447710379</v>
      </c>
      <c r="H85" s="90">
        <f>[1]MercLab!O395</f>
        <v>0</v>
      </c>
      <c r="I85" s="90">
        <f>[1]MercLab!P395</f>
        <v>0</v>
      </c>
    </row>
    <row r="86" spans="1:10">
      <c r="A86" s="44" t="s">
        <v>76</v>
      </c>
      <c r="B86" s="309">
        <f>[4]Sheet1!D131</f>
        <v>6.8690080536456311</v>
      </c>
      <c r="C86" s="309">
        <f>[4]Sheet1!F131</f>
        <v>6.9418101862346191</v>
      </c>
      <c r="D86" s="309">
        <f>[4]Sheet1!H131</f>
        <v>7.6039111246810664</v>
      </c>
      <c r="E86" s="309">
        <f>[4]Sheet1!J131</f>
        <v>6.8409456032145162</v>
      </c>
      <c r="F86" s="309">
        <f>[4]Sheet1!L131</f>
        <v>6.0612201151932474</v>
      </c>
      <c r="G86" s="309">
        <f>[4]Sheet1!N131</f>
        <v>6.403236026273575</v>
      </c>
      <c r="H86" s="90">
        <f>[1]MercLab!O396</f>
        <v>0</v>
      </c>
      <c r="I86" s="90">
        <f>[1]MercLab!P396</f>
        <v>0</v>
      </c>
    </row>
    <row r="87" spans="1:10">
      <c r="A87" s="44" t="s">
        <v>60</v>
      </c>
      <c r="B87" s="309">
        <f>[4]Sheet1!D132</f>
        <v>7.4287743025907425</v>
      </c>
      <c r="C87" s="309">
        <f>[4]Sheet1!F132</f>
        <v>7.6082501543592915</v>
      </c>
      <c r="D87" s="309">
        <f>[4]Sheet1!H132</f>
        <v>11</v>
      </c>
      <c r="E87" s="309">
        <f>[4]Sheet1!J132</f>
        <v>7.4916900223734908</v>
      </c>
      <c r="F87" s="309">
        <f>[4]Sheet1!L132</f>
        <v>0</v>
      </c>
      <c r="G87" s="309">
        <f>[4]Sheet1!N132</f>
        <v>7.0564581940296964</v>
      </c>
      <c r="H87" s="90">
        <f>[1]MercLab!O397</f>
        <v>0</v>
      </c>
      <c r="I87" s="90">
        <f>[1]MercLab!P397</f>
        <v>0</v>
      </c>
    </row>
    <row r="88" spans="1:10">
      <c r="A88" s="257"/>
      <c r="B88" s="278"/>
      <c r="C88" s="278"/>
      <c r="D88" s="278"/>
      <c r="E88" s="278"/>
      <c r="F88" s="278"/>
      <c r="G88" s="278"/>
      <c r="H88" s="278"/>
      <c r="I88" s="278"/>
    </row>
    <row r="89" spans="1:10">
      <c r="A89" s="37" t="str">
        <f>'C01'!A42</f>
        <v>Fuente: Instituto Nacional de Estadística (INE). Encuesta Permanente de Hogares de Propósitos Múltiples, Junio 2014.</v>
      </c>
      <c r="B89" s="132"/>
      <c r="C89" s="132"/>
      <c r="D89" s="132"/>
      <c r="E89" s="132"/>
      <c r="F89" s="132"/>
      <c r="G89" s="132"/>
      <c r="H89" s="132"/>
      <c r="I89" s="132"/>
    </row>
    <row r="90" spans="1:10">
      <c r="A90" s="37" t="str">
        <f>'C01'!A43</f>
        <v>(Promedio de salarios mínimos por rama)</v>
      </c>
      <c r="B90" s="132"/>
      <c r="C90" s="132"/>
      <c r="D90" s="132"/>
      <c r="E90" s="132"/>
      <c r="F90" s="132"/>
      <c r="G90" s="132"/>
      <c r="H90" s="132"/>
      <c r="I90" s="132"/>
    </row>
    <row r="91" spans="1:10">
      <c r="A91" s="37" t="str">
        <f>A53</f>
        <v>1/ No. de salarios mínimos (personas que declaran ingresos) y trabajan 36 Hrs. o mas</v>
      </c>
      <c r="B91" s="132"/>
      <c r="C91" s="132"/>
      <c r="D91" s="132"/>
      <c r="E91" s="132"/>
      <c r="F91" s="132"/>
      <c r="G91" s="132"/>
      <c r="H91" s="132"/>
      <c r="I91" s="132"/>
    </row>
    <row r="92" spans="1:10">
      <c r="A92" s="132"/>
      <c r="B92" s="132"/>
      <c r="C92" s="132"/>
      <c r="D92" s="132"/>
      <c r="E92" s="132"/>
      <c r="F92" s="132"/>
      <c r="G92" s="132"/>
      <c r="H92" s="132"/>
      <c r="I92" s="132"/>
    </row>
    <row r="93" spans="1:10">
      <c r="A93" s="132"/>
      <c r="B93" s="132"/>
      <c r="C93" s="132"/>
      <c r="D93" s="132"/>
      <c r="E93" s="132"/>
      <c r="F93" s="132"/>
      <c r="G93" s="132"/>
      <c r="H93" s="132"/>
      <c r="I93" s="132"/>
    </row>
    <row r="94" spans="1:10">
      <c r="A94" s="132"/>
      <c r="B94" s="132"/>
      <c r="C94" s="132"/>
      <c r="D94" s="132"/>
      <c r="E94" s="132"/>
      <c r="F94" s="132"/>
      <c r="G94" s="132"/>
      <c r="H94" s="132"/>
      <c r="I94" s="132"/>
    </row>
    <row r="95" spans="1:10">
      <c r="A95" s="132"/>
      <c r="B95" s="132"/>
      <c r="C95" s="132"/>
      <c r="D95" s="132"/>
      <c r="E95" s="132"/>
      <c r="F95" s="132"/>
      <c r="G95" s="132"/>
      <c r="H95" s="132"/>
      <c r="I95" s="132"/>
    </row>
    <row r="96" spans="1:10">
      <c r="A96" s="132"/>
      <c r="B96" s="132"/>
      <c r="C96" s="132"/>
      <c r="D96" s="132"/>
      <c r="E96" s="132"/>
      <c r="F96" s="132"/>
      <c r="G96" s="132"/>
      <c r="H96" s="132"/>
      <c r="I96" s="132"/>
    </row>
    <row r="97" spans="1:9">
      <c r="A97" s="132"/>
      <c r="B97" s="132"/>
      <c r="C97" s="132"/>
      <c r="D97" s="132"/>
      <c r="E97" s="132"/>
      <c r="F97" s="132"/>
      <c r="G97" s="132"/>
      <c r="H97" s="132"/>
      <c r="I97" s="132"/>
    </row>
    <row r="98" spans="1:9">
      <c r="A98" s="132"/>
      <c r="B98" s="132"/>
      <c r="C98" s="132"/>
      <c r="D98" s="132"/>
      <c r="E98" s="132"/>
      <c r="F98" s="132"/>
      <c r="G98" s="132"/>
      <c r="H98" s="132"/>
      <c r="I98" s="132"/>
    </row>
    <row r="99" spans="1:9">
      <c r="A99" s="132"/>
      <c r="B99" s="132"/>
      <c r="C99" s="132"/>
      <c r="D99" s="132"/>
      <c r="E99" s="132"/>
      <c r="F99" s="132"/>
      <c r="G99" s="132"/>
      <c r="H99" s="132"/>
      <c r="I99" s="132"/>
    </row>
    <row r="100" spans="1:9">
      <c r="A100" s="132"/>
      <c r="B100" s="132"/>
      <c r="C100" s="132"/>
      <c r="D100" s="132"/>
      <c r="E100" s="132"/>
      <c r="F100" s="132"/>
      <c r="G100" s="132"/>
      <c r="H100" s="132"/>
      <c r="I100" s="132"/>
    </row>
    <row r="101" spans="1:9">
      <c r="A101" s="132"/>
      <c r="B101" s="132"/>
      <c r="C101" s="132"/>
      <c r="D101" s="132"/>
      <c r="E101" s="132"/>
      <c r="F101" s="132"/>
      <c r="G101" s="132"/>
      <c r="H101" s="132"/>
      <c r="I101" s="132"/>
    </row>
    <row r="102" spans="1:9">
      <c r="A102" s="132"/>
      <c r="B102" s="132"/>
      <c r="C102" s="132"/>
      <c r="D102" s="132"/>
      <c r="E102" s="132"/>
      <c r="F102" s="132"/>
      <c r="G102" s="132"/>
      <c r="H102" s="132"/>
      <c r="I102" s="132"/>
    </row>
    <row r="103" spans="1:9">
      <c r="A103" s="132"/>
      <c r="B103" s="132"/>
      <c r="C103" s="132"/>
      <c r="D103" s="132"/>
      <c r="E103" s="132"/>
      <c r="F103" s="132"/>
      <c r="G103" s="132"/>
      <c r="H103" s="132"/>
      <c r="I103" s="132"/>
    </row>
    <row r="104" spans="1:9">
      <c r="A104" s="132"/>
      <c r="B104" s="132"/>
      <c r="C104" s="132"/>
      <c r="D104" s="132"/>
      <c r="E104" s="132"/>
      <c r="F104" s="132"/>
      <c r="G104" s="132"/>
      <c r="H104" s="132"/>
      <c r="I104" s="132"/>
    </row>
    <row r="105" spans="1:9">
      <c r="A105" s="132"/>
      <c r="B105" s="132"/>
      <c r="C105" s="132"/>
      <c r="D105" s="132"/>
      <c r="E105" s="132"/>
      <c r="F105" s="132"/>
      <c r="G105" s="132"/>
      <c r="H105" s="132"/>
      <c r="I105" s="132"/>
    </row>
    <row r="106" spans="1:9">
      <c r="A106" s="132"/>
      <c r="B106" s="132"/>
      <c r="C106" s="132"/>
      <c r="D106" s="132"/>
      <c r="E106" s="132"/>
      <c r="F106" s="132"/>
      <c r="G106" s="132"/>
      <c r="H106" s="132"/>
      <c r="I106" s="132"/>
    </row>
    <row r="107" spans="1:9">
      <c r="A107" s="132"/>
      <c r="B107" s="132"/>
      <c r="C107" s="132"/>
      <c r="D107" s="132"/>
      <c r="E107" s="132"/>
      <c r="F107" s="132"/>
      <c r="G107" s="132"/>
      <c r="H107" s="132"/>
      <c r="I107" s="132"/>
    </row>
    <row r="108" spans="1:9">
      <c r="A108" s="132"/>
      <c r="B108" s="132"/>
      <c r="C108" s="132"/>
      <c r="D108" s="132"/>
      <c r="E108" s="132"/>
      <c r="F108" s="132"/>
      <c r="G108" s="132"/>
      <c r="H108" s="132"/>
      <c r="I108" s="132"/>
    </row>
    <row r="109" spans="1:9">
      <c r="A109" s="132"/>
      <c r="B109" s="132"/>
      <c r="C109" s="132"/>
      <c r="D109" s="132"/>
      <c r="E109" s="132"/>
      <c r="F109" s="132"/>
      <c r="G109" s="132"/>
      <c r="H109" s="132"/>
      <c r="I109" s="132"/>
    </row>
    <row r="110" spans="1:9">
      <c r="A110" s="132"/>
      <c r="B110" s="132"/>
      <c r="C110" s="132"/>
      <c r="D110" s="132"/>
      <c r="E110" s="132"/>
      <c r="F110" s="132"/>
      <c r="G110" s="132"/>
      <c r="H110" s="132"/>
      <c r="I110" s="132"/>
    </row>
    <row r="111" spans="1:9">
      <c r="A111" s="132"/>
      <c r="B111" s="132"/>
      <c r="C111" s="132"/>
      <c r="D111" s="132"/>
      <c r="E111" s="132"/>
      <c r="F111" s="132"/>
      <c r="G111" s="132"/>
      <c r="H111" s="132"/>
      <c r="I111" s="132"/>
    </row>
    <row r="112" spans="1:9">
      <c r="A112" s="132"/>
      <c r="B112" s="132"/>
      <c r="C112" s="132"/>
      <c r="D112" s="132"/>
      <c r="E112" s="132"/>
      <c r="F112" s="132"/>
      <c r="G112" s="132"/>
      <c r="H112" s="132"/>
      <c r="I112" s="132"/>
    </row>
    <row r="113" spans="1:9">
      <c r="A113" s="132"/>
      <c r="B113" s="132"/>
      <c r="C113" s="132"/>
      <c r="D113" s="132"/>
      <c r="E113" s="132"/>
      <c r="F113" s="132"/>
      <c r="G113" s="132"/>
      <c r="H113" s="132"/>
      <c r="I113" s="132"/>
    </row>
    <row r="114" spans="1:9">
      <c r="A114" s="132"/>
      <c r="B114" s="132"/>
      <c r="C114" s="132"/>
      <c r="D114" s="132"/>
      <c r="E114" s="132"/>
      <c r="F114" s="132"/>
      <c r="G114" s="132"/>
      <c r="H114" s="132"/>
      <c r="I114" s="132"/>
    </row>
    <row r="115" spans="1:9">
      <c r="A115" s="132"/>
      <c r="B115" s="132"/>
      <c r="C115" s="132"/>
      <c r="D115" s="132"/>
      <c r="E115" s="132"/>
      <c r="F115" s="132"/>
      <c r="G115" s="132"/>
      <c r="H115" s="132"/>
      <c r="I115" s="132"/>
    </row>
    <row r="116" spans="1:9">
      <c r="A116" s="132"/>
      <c r="B116" s="132"/>
      <c r="C116" s="132"/>
      <c r="D116" s="132"/>
      <c r="E116" s="132"/>
      <c r="F116" s="132"/>
      <c r="G116" s="132"/>
      <c r="H116" s="132"/>
      <c r="I116" s="132"/>
    </row>
    <row r="117" spans="1:9">
      <c r="A117" s="132"/>
      <c r="B117" s="132"/>
      <c r="C117" s="132"/>
      <c r="D117" s="132"/>
      <c r="E117" s="132"/>
      <c r="F117" s="132"/>
      <c r="G117" s="132"/>
      <c r="H117" s="132"/>
      <c r="I117" s="132"/>
    </row>
    <row r="118" spans="1:9">
      <c r="A118" s="132"/>
      <c r="B118" s="132"/>
      <c r="C118" s="132"/>
      <c r="D118" s="132"/>
      <c r="E118" s="132"/>
      <c r="F118" s="132"/>
      <c r="G118" s="132"/>
      <c r="H118" s="132"/>
      <c r="I118" s="132"/>
    </row>
    <row r="119" spans="1:9">
      <c r="A119" s="132"/>
      <c r="B119" s="132"/>
      <c r="C119" s="132"/>
      <c r="D119" s="132"/>
      <c r="E119" s="132"/>
      <c r="F119" s="132"/>
      <c r="G119" s="132"/>
      <c r="H119" s="132"/>
      <c r="I119" s="132"/>
    </row>
    <row r="120" spans="1:9">
      <c r="A120" s="132"/>
      <c r="B120" s="132"/>
      <c r="C120" s="132"/>
      <c r="D120" s="132"/>
      <c r="E120" s="132"/>
      <c r="F120" s="132"/>
      <c r="G120" s="132"/>
      <c r="H120" s="132"/>
      <c r="I120" s="132"/>
    </row>
  </sheetData>
  <mergeCells count="18">
    <mergeCell ref="A59:A60"/>
    <mergeCell ref="B59:B60"/>
    <mergeCell ref="C59:F59"/>
    <mergeCell ref="G59:G60"/>
    <mergeCell ref="B5:B6"/>
    <mergeCell ref="C5:F5"/>
    <mergeCell ref="G5:G6"/>
    <mergeCell ref="A57:I57"/>
    <mergeCell ref="H59:H60"/>
    <mergeCell ref="I59:I60"/>
    <mergeCell ref="A58:I58"/>
    <mergeCell ref="A4:I4"/>
    <mergeCell ref="A2:I2"/>
    <mergeCell ref="A56:I56"/>
    <mergeCell ref="A5:A6"/>
    <mergeCell ref="H5:H6"/>
    <mergeCell ref="I5:I6"/>
    <mergeCell ref="A3:I3"/>
  </mergeCells>
  <phoneticPr fontId="1" type="noConversion"/>
  <printOptions horizontalCentered="1"/>
  <pageMargins left="1.577992125984252" right="0.59055118110236227" top="0.27559055118110237" bottom="0.39370078740157483" header="0" footer="0.19685039370078741"/>
  <pageSetup paperSize="9" scale="86" firstPageNumber="22" orientation="landscape" useFirstPageNumber="1" r:id="rId1"/>
  <headerFooter alignWithMargins="0">
    <oddFooter>&amp;L&amp;Z&amp;F+&amp;F+&amp;A&amp;C&amp;P&amp;R&amp;D+&amp;T</oddFooter>
  </headerFooter>
  <rowBreaks count="1" manualBreakCount="1">
    <brk id="54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1"/>
  <dimension ref="A1:AE58"/>
  <sheetViews>
    <sheetView workbookViewId="0">
      <selection activeCell="E56" sqref="E56"/>
    </sheetView>
  </sheetViews>
  <sheetFormatPr baseColWidth="10" defaultRowHeight="11.25"/>
  <cols>
    <col min="1" max="1" width="28.6640625" customWidth="1"/>
    <col min="2" max="2" width="11.6640625" customWidth="1"/>
    <col min="3" max="3" width="7" style="20" customWidth="1"/>
    <col min="4" max="4" width="6.5" bestFit="1" customWidth="1"/>
    <col min="5" max="5" width="11.6640625" customWidth="1"/>
    <col min="6" max="6" width="7.33203125" style="20" customWidth="1"/>
    <col min="7" max="7" width="6.5" bestFit="1" customWidth="1"/>
    <col min="8" max="8" width="11" bestFit="1" customWidth="1"/>
    <col min="9" max="9" width="6.83203125" style="20" customWidth="1"/>
    <col min="10" max="10" width="6.5" bestFit="1" customWidth="1"/>
    <col min="11" max="11" width="11" bestFit="1" customWidth="1"/>
    <col min="12" max="12" width="8.83203125" style="20" bestFit="1" customWidth="1"/>
    <col min="13" max="13" width="6.5" bestFit="1" customWidth="1"/>
    <col min="14" max="14" width="9.83203125" bestFit="1" customWidth="1"/>
    <col min="15" max="15" width="7.33203125" style="20" customWidth="1"/>
    <col min="16" max="16" width="6.1640625" customWidth="1"/>
    <col min="17" max="17" width="7.1640625" bestFit="1" customWidth="1"/>
    <col min="18" max="18" width="6.6640625" bestFit="1" customWidth="1"/>
    <col min="19" max="19" width="45" customWidth="1"/>
    <col min="20" max="20" width="13" style="25" customWidth="1"/>
    <col min="21" max="21" width="13" style="45" bestFit="1" customWidth="1"/>
    <col min="22" max="22" width="10.5" style="25" bestFit="1" customWidth="1"/>
    <col min="23" max="23" width="13" style="25" customWidth="1"/>
    <col min="24" max="24" width="8.83203125" style="45" customWidth="1"/>
    <col min="25" max="25" width="6.1640625" style="25" customWidth="1"/>
    <col min="26" max="26" width="10.6640625" style="25" customWidth="1"/>
    <col min="27" max="27" width="8.5" style="45" customWidth="1"/>
    <col min="28" max="28" width="5.6640625" style="25" customWidth="1"/>
    <col min="29" max="29" width="10.5" style="25" bestFit="1" customWidth="1"/>
    <col min="30" max="30" width="6.5" style="25" customWidth="1"/>
  </cols>
  <sheetData>
    <row r="1" spans="1:31">
      <c r="A1" s="328" t="s">
        <v>124</v>
      </c>
      <c r="B1" s="328"/>
      <c r="C1" s="328"/>
      <c r="D1" s="328"/>
      <c r="E1" s="328"/>
      <c r="F1" s="328"/>
      <c r="G1" s="328"/>
      <c r="H1" s="328"/>
      <c r="I1" s="328"/>
      <c r="J1" s="328"/>
      <c r="K1" s="328"/>
      <c r="L1" s="328"/>
      <c r="M1" s="328"/>
      <c r="N1" s="328"/>
      <c r="O1" s="328"/>
      <c r="P1" s="328"/>
      <c r="Q1" s="328"/>
      <c r="R1" s="328"/>
      <c r="S1" s="328" t="s">
        <v>124</v>
      </c>
      <c r="T1" s="328"/>
      <c r="U1" s="328"/>
      <c r="V1" s="328"/>
      <c r="W1" s="328"/>
      <c r="X1" s="328"/>
      <c r="Y1" s="328"/>
      <c r="Z1" s="328"/>
      <c r="AA1" s="328"/>
      <c r="AB1" s="328"/>
      <c r="AC1" s="328"/>
      <c r="AD1" s="328"/>
    </row>
    <row r="2" spans="1:31">
      <c r="A2" s="328" t="s">
        <v>117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 t="s">
        <v>117</v>
      </c>
      <c r="T2" s="328"/>
      <c r="U2" s="328"/>
      <c r="V2" s="328"/>
      <c r="W2" s="328"/>
      <c r="X2" s="328"/>
      <c r="Y2" s="328"/>
      <c r="Z2" s="328"/>
      <c r="AA2" s="328"/>
      <c r="AB2" s="328"/>
      <c r="AC2" s="328"/>
      <c r="AD2" s="328"/>
    </row>
    <row r="3" spans="1:31" ht="23.25">
      <c r="A3" s="326" t="s">
        <v>112</v>
      </c>
      <c r="B3" s="326"/>
      <c r="C3" s="326"/>
      <c r="D3" s="326"/>
      <c r="E3" s="326"/>
      <c r="F3" s="326"/>
      <c r="G3" s="326"/>
      <c r="H3" s="326"/>
      <c r="I3" s="326"/>
      <c r="J3" s="326"/>
      <c r="K3" s="326"/>
      <c r="L3" s="326"/>
      <c r="M3" s="326"/>
      <c r="N3" s="326"/>
      <c r="O3" s="326"/>
      <c r="P3" s="326"/>
      <c r="Q3" s="326"/>
      <c r="R3" s="326"/>
      <c r="S3" s="326" t="s">
        <v>112</v>
      </c>
      <c r="T3" s="326"/>
      <c r="U3" s="326"/>
      <c r="V3" s="326"/>
      <c r="W3" s="326"/>
      <c r="X3" s="326"/>
      <c r="Y3" s="326"/>
      <c r="Z3" s="326"/>
      <c r="AA3" s="326"/>
      <c r="AB3" s="326"/>
      <c r="AC3" s="326"/>
      <c r="AD3" s="326"/>
    </row>
    <row r="4" spans="1:31" ht="13.5" customHeight="1">
      <c r="A4" s="352" t="s">
        <v>31</v>
      </c>
      <c r="B4" s="355" t="s">
        <v>20</v>
      </c>
      <c r="C4" s="320"/>
      <c r="D4" s="320"/>
      <c r="E4" s="350" t="s">
        <v>19</v>
      </c>
      <c r="F4" s="320"/>
      <c r="G4" s="320"/>
      <c r="H4" s="351" t="s">
        <v>32</v>
      </c>
      <c r="I4" s="351"/>
      <c r="J4" s="351"/>
      <c r="K4" s="351"/>
      <c r="L4" s="351"/>
      <c r="M4" s="351"/>
      <c r="N4" s="351"/>
      <c r="O4" s="351"/>
      <c r="P4" s="351"/>
      <c r="Q4" s="352" t="s">
        <v>21</v>
      </c>
      <c r="R4" s="352" t="s">
        <v>22</v>
      </c>
      <c r="S4" s="352" t="s">
        <v>31</v>
      </c>
      <c r="T4" s="357" t="s">
        <v>32</v>
      </c>
      <c r="U4" s="357"/>
      <c r="V4" s="357"/>
      <c r="W4" s="357"/>
      <c r="X4" s="357"/>
      <c r="Y4" s="357"/>
      <c r="Z4" s="357"/>
      <c r="AA4" s="357"/>
      <c r="AB4" s="357"/>
      <c r="AC4" s="358" t="s">
        <v>21</v>
      </c>
      <c r="AD4" s="358" t="s">
        <v>22</v>
      </c>
    </row>
    <row r="5" spans="1:31" ht="15.75" customHeight="1">
      <c r="A5" s="353"/>
      <c r="B5" s="321"/>
      <c r="C5" s="321"/>
      <c r="D5" s="321"/>
      <c r="E5" s="321"/>
      <c r="F5" s="321"/>
      <c r="G5" s="321"/>
      <c r="H5" s="355" t="s">
        <v>0</v>
      </c>
      <c r="I5" s="355"/>
      <c r="J5" s="355"/>
      <c r="K5" s="355" t="s">
        <v>23</v>
      </c>
      <c r="L5" s="355"/>
      <c r="M5" s="355"/>
      <c r="N5" s="355" t="s">
        <v>24</v>
      </c>
      <c r="O5" s="355"/>
      <c r="P5" s="355"/>
      <c r="Q5" s="353"/>
      <c r="R5" s="353"/>
      <c r="S5" s="353"/>
      <c r="T5" s="356" t="s">
        <v>0</v>
      </c>
      <c r="U5" s="356"/>
      <c r="V5" s="356"/>
      <c r="W5" s="356" t="s">
        <v>23</v>
      </c>
      <c r="X5" s="356"/>
      <c r="Y5" s="356"/>
      <c r="Z5" s="356" t="s">
        <v>24</v>
      </c>
      <c r="AA5" s="356"/>
      <c r="AB5" s="356"/>
      <c r="AC5" s="359"/>
      <c r="AD5" s="359"/>
    </row>
    <row r="6" spans="1:31">
      <c r="A6" s="354"/>
      <c r="B6" s="133" t="s">
        <v>4</v>
      </c>
      <c r="C6" s="134" t="s">
        <v>87</v>
      </c>
      <c r="D6" s="133" t="s">
        <v>25</v>
      </c>
      <c r="E6" s="133" t="s">
        <v>4</v>
      </c>
      <c r="F6" s="134" t="s">
        <v>87</v>
      </c>
      <c r="G6" s="133" t="s">
        <v>25</v>
      </c>
      <c r="H6" s="133" t="s">
        <v>4</v>
      </c>
      <c r="I6" s="134" t="s">
        <v>87</v>
      </c>
      <c r="J6" s="133" t="s">
        <v>25</v>
      </c>
      <c r="K6" s="133" t="s">
        <v>4</v>
      </c>
      <c r="L6" s="134" t="s">
        <v>87</v>
      </c>
      <c r="M6" s="133" t="s">
        <v>25</v>
      </c>
      <c r="N6" s="133" t="s">
        <v>4</v>
      </c>
      <c r="O6" s="134" t="s">
        <v>87</v>
      </c>
      <c r="P6" s="133" t="s">
        <v>25</v>
      </c>
      <c r="Q6" s="354"/>
      <c r="R6" s="354"/>
      <c r="S6" s="354"/>
      <c r="T6" s="135" t="s">
        <v>4</v>
      </c>
      <c r="U6" s="136" t="s">
        <v>87</v>
      </c>
      <c r="V6" s="135" t="s">
        <v>25</v>
      </c>
      <c r="W6" s="135" t="s">
        <v>4</v>
      </c>
      <c r="X6" s="136" t="s">
        <v>87</v>
      </c>
      <c r="Y6" s="135" t="s">
        <v>25</v>
      </c>
      <c r="Z6" s="135" t="s">
        <v>4</v>
      </c>
      <c r="AA6" s="136" t="s">
        <v>87</v>
      </c>
      <c r="AB6" s="135" t="s">
        <v>25</v>
      </c>
      <c r="AC6" s="360"/>
      <c r="AD6" s="360"/>
    </row>
    <row r="7" spans="1:31">
      <c r="A7" s="137"/>
      <c r="B7" s="137"/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</row>
    <row r="8" spans="1:31" ht="12" customHeight="1">
      <c r="A8" s="140" t="s">
        <v>71</v>
      </c>
      <c r="B8" s="141">
        <f>[1]MercLab!Y48</f>
        <v>4333201.8983817762</v>
      </c>
      <c r="C8" s="142">
        <f>SUM(C11,C15)</f>
        <v>100.00000000000591</v>
      </c>
      <c r="D8" s="142">
        <f>[1]MercLab!Z48</f>
        <v>6.8915960763280095</v>
      </c>
      <c r="E8" s="141">
        <f>[1]MercLab!AA48</f>
        <v>3461776.1267185626</v>
      </c>
      <c r="F8" s="142">
        <f>SUM(F11,F15)</f>
        <v>100.00000000000249</v>
      </c>
      <c r="G8" s="142">
        <f>[1]MercLab!AB48</f>
        <v>7.4902881357381332</v>
      </c>
      <c r="H8" s="141">
        <f>[1]MercLab!AC48</f>
        <v>1403815.5828779605</v>
      </c>
      <c r="I8" s="142">
        <f>SUM(I11,I15)</f>
        <v>99.999999999994102</v>
      </c>
      <c r="J8" s="142">
        <f>[1]MercLab!AD48</f>
        <v>8.4316343349436131</v>
      </c>
      <c r="K8" s="141">
        <f>[1]MercLab!AE48</f>
        <v>1309902.6295939824</v>
      </c>
      <c r="L8" s="142">
        <f>SUM(L11,L15)</f>
        <v>99.999999999994387</v>
      </c>
      <c r="M8" s="142">
        <f>[1]MercLab!AF48</f>
        <v>8.3257679524382873</v>
      </c>
      <c r="N8" s="141">
        <f>[1]MercLab!AG48</f>
        <v>93912.953283969007</v>
      </c>
      <c r="O8" s="142">
        <f>SUM(O11,O15)</f>
        <v>99.999999999999986</v>
      </c>
      <c r="P8" s="142">
        <f>[1]MercLab!AH48</f>
        <v>9.8077286232230811</v>
      </c>
      <c r="Q8" s="142">
        <f>IF(ISNUMBER(N8/H8*100),N8/H8*100,0)</f>
        <v>6.6898355047062648</v>
      </c>
      <c r="R8" s="142">
        <f>[1]MercLab!AI48</f>
        <v>3.337032856119218</v>
      </c>
      <c r="S8" s="59" t="s">
        <v>72</v>
      </c>
      <c r="T8" s="143">
        <f>H8</f>
        <v>1403815.5828779605</v>
      </c>
      <c r="U8" s="144">
        <f t="shared" ref="U8:AD8" si="0">I8</f>
        <v>99.999999999994102</v>
      </c>
      <c r="V8" s="144">
        <f t="shared" si="0"/>
        <v>8.4316343349436131</v>
      </c>
      <c r="W8" s="143">
        <f t="shared" si="0"/>
        <v>1309902.6295939824</v>
      </c>
      <c r="X8" s="144">
        <f t="shared" si="0"/>
        <v>99.999999999994387</v>
      </c>
      <c r="Y8" s="144">
        <f t="shared" si="0"/>
        <v>8.3257679524382873</v>
      </c>
      <c r="Z8" s="143">
        <f t="shared" si="0"/>
        <v>93912.953283969007</v>
      </c>
      <c r="AA8" s="144">
        <f t="shared" si="0"/>
        <v>99.999999999999986</v>
      </c>
      <c r="AB8" s="144">
        <f t="shared" si="0"/>
        <v>9.8077286232230811</v>
      </c>
      <c r="AC8" s="144">
        <f t="shared" si="0"/>
        <v>6.6898355047062648</v>
      </c>
      <c r="AD8" s="144">
        <f t="shared" si="0"/>
        <v>3.337032856119218</v>
      </c>
      <c r="AE8" s="143"/>
    </row>
    <row r="9" spans="1:31" ht="12" customHeight="1">
      <c r="A9" s="144"/>
      <c r="B9" s="145"/>
      <c r="C9" s="142"/>
      <c r="D9" s="142"/>
      <c r="E9" s="145"/>
      <c r="F9" s="142"/>
      <c r="G9" s="142"/>
      <c r="H9" s="145"/>
      <c r="I9" s="142"/>
      <c r="J9" s="142"/>
      <c r="K9" s="145"/>
      <c r="L9" s="142"/>
      <c r="M9" s="142"/>
      <c r="N9" s="145"/>
      <c r="O9" s="142"/>
      <c r="P9" s="142"/>
      <c r="Q9" s="142"/>
      <c r="R9" s="142"/>
      <c r="T9" s="146"/>
      <c r="U9" s="147"/>
      <c r="V9" s="147"/>
      <c r="W9" s="146"/>
      <c r="X9" s="147"/>
      <c r="Y9" s="147"/>
      <c r="Z9" s="146"/>
      <c r="AA9" s="147"/>
      <c r="AB9" s="147"/>
      <c r="AC9" s="147"/>
      <c r="AD9" s="147"/>
      <c r="AE9" s="25"/>
    </row>
    <row r="10" spans="1:31">
      <c r="A10" s="140" t="s">
        <v>35</v>
      </c>
      <c r="B10" s="174"/>
      <c r="C10" s="142"/>
      <c r="D10" s="142"/>
      <c r="E10" s="174"/>
      <c r="F10" s="142"/>
      <c r="G10" s="142"/>
      <c r="H10" s="174"/>
      <c r="I10" s="142"/>
      <c r="J10" s="142"/>
      <c r="K10" s="174"/>
      <c r="L10" s="142"/>
      <c r="M10" s="142"/>
      <c r="N10" s="174"/>
      <c r="O10" s="142"/>
      <c r="P10" s="142"/>
      <c r="Q10" s="142"/>
      <c r="R10" s="142"/>
      <c r="S10" s="57" t="s">
        <v>18</v>
      </c>
      <c r="T10" s="143"/>
      <c r="U10" s="144"/>
      <c r="V10" s="144"/>
      <c r="W10" s="143"/>
      <c r="X10" s="144"/>
      <c r="Y10" s="144"/>
      <c r="Z10" s="143"/>
      <c r="AA10" s="144"/>
      <c r="AB10" s="144"/>
      <c r="AC10" s="142"/>
      <c r="AD10" s="144"/>
      <c r="AE10" s="9"/>
    </row>
    <row r="11" spans="1:31">
      <c r="A11" s="148" t="s">
        <v>68</v>
      </c>
      <c r="B11" s="149">
        <f>SUM(B12:B14)</f>
        <v>2358095.598984845</v>
      </c>
      <c r="C11" s="150">
        <f>IF(ISNUMBER(B11/B$8*100),B11/B$8*100,0)</f>
        <v>54.419241343577141</v>
      </c>
      <c r="D11" s="150">
        <f>[2]Sheet1!D8</f>
        <v>8.0087140693382661</v>
      </c>
      <c r="E11" s="149">
        <f>SUM(E12:E14)</f>
        <v>1935115.4446377931</v>
      </c>
      <c r="F11" s="150">
        <f>IF(ISNUMBER(E11/E$8*100),E11/E$8*100,0)</f>
        <v>55.899497073258175</v>
      </c>
      <c r="G11" s="150">
        <f>[2]Sheet1!E8</f>
        <v>8.615962917480708</v>
      </c>
      <c r="H11" s="149">
        <f>SUM(H12:H14)</f>
        <v>875256.05246682861</v>
      </c>
      <c r="I11" s="150">
        <f>IF(ISNUMBER(H11/H$8*100),H11/H$8*100,0)</f>
        <v>62.348364211235442</v>
      </c>
      <c r="J11" s="150">
        <f>[2]Sheet1!F8</f>
        <v>9.5598041092471693</v>
      </c>
      <c r="K11" s="149">
        <f>SUM(K12:K14)</f>
        <v>802806.72785879928</v>
      </c>
      <c r="L11" s="150">
        <f>IF(ISNUMBER(K11/K$8*100),K11/K$8*100,0)</f>
        <v>61.287511737237857</v>
      </c>
      <c r="M11" s="150">
        <f>[2]Sheet1!G8</f>
        <v>9.473016653205562</v>
      </c>
      <c r="N11" s="149">
        <f>SUM(N12:N14)</f>
        <v>72449.324608028997</v>
      </c>
      <c r="O11" s="150">
        <f>IF(ISNUMBER(N11/N$8*100),N11/N$8*100,0)</f>
        <v>77.145188256363923</v>
      </c>
      <c r="P11" s="150">
        <f>[2]Sheet1!H8</f>
        <v>10.481489237188748</v>
      </c>
      <c r="Q11" s="151">
        <f t="shared" ref="Q11:Q15" si="1">IF(ISNUMBER(N11/H11*100),N11/H11*100,0)</f>
        <v>8.2775005558473147</v>
      </c>
      <c r="R11" s="150">
        <f>[2]Sheet1!H9</f>
        <v>3.4309129539221028</v>
      </c>
      <c r="S11" s="152" t="s">
        <v>54</v>
      </c>
      <c r="T11" s="153">
        <f>[1]MercLab!AC79</f>
        <v>128408.56909604692</v>
      </c>
      <c r="U11" s="154">
        <f>IF(ISNUMBER(T11/T$8*100),T11/T$8*100,0)</f>
        <v>9.1471109640196957</v>
      </c>
      <c r="V11" s="154">
        <f>[1]MercLab!AD79</f>
        <v>5.1509112044463823</v>
      </c>
      <c r="W11" s="153">
        <f>[1]MercLab!AE79</f>
        <v>125111.05396230493</v>
      </c>
      <c r="X11" s="154">
        <f>IF(ISNUMBER(W11/W$8*100),W11/W$8*100,0)</f>
        <v>9.5511720593372935</v>
      </c>
      <c r="Y11" s="154">
        <f>[1]MercLab!AF79</f>
        <v>5.1278625797817394</v>
      </c>
      <c r="Z11" s="153">
        <f>[1]MercLab!AG79</f>
        <v>3297.5151337419998</v>
      </c>
      <c r="AA11" s="154">
        <f>IF(ISNUMBER(Z11/Z$8*100),Z11/Z$8*100,0)</f>
        <v>3.5112463386931818</v>
      </c>
      <c r="AB11" s="154">
        <f>[1]MercLab!AH79</f>
        <v>5.8730943842074685</v>
      </c>
      <c r="AC11" s="154">
        <f t="shared" ref="AC11:AC35" si="2">IF(ISNUMBER(Z11/T11*100),Z11/T11*100,0)</f>
        <v>2.5679868228073839</v>
      </c>
      <c r="AD11" s="154">
        <f>[1]MercLab!AI79</f>
        <v>3.396654204816949</v>
      </c>
      <c r="AE11" s="9"/>
    </row>
    <row r="12" spans="1:31">
      <c r="A12" s="155" t="s">
        <v>51</v>
      </c>
      <c r="B12" s="149">
        <f>[1]MercLab!Y49</f>
        <v>631139.22051038803</v>
      </c>
      <c r="C12" s="150">
        <f>IF(ISNUMBER(B12/B$8*100),B12/B$8*100,0)</f>
        <v>14.565193021494924</v>
      </c>
      <c r="D12" s="150">
        <f>[1]MercLab!Z49</f>
        <v>9.0740966665470708</v>
      </c>
      <c r="E12" s="149">
        <f>[1]MercLab!AA49</f>
        <v>528997.25478821492</v>
      </c>
      <c r="F12" s="150">
        <f>IF(ISNUMBER(E12/E$8*100),E12/E$8*100,0)</f>
        <v>15.281093734090035</v>
      </c>
      <c r="G12" s="150">
        <f>[1]MercLab!AB49</f>
        <v>9.687524170469489</v>
      </c>
      <c r="H12" s="149">
        <f>[1]MercLab!AC49</f>
        <v>240257.60648035948</v>
      </c>
      <c r="I12" s="150">
        <f>IF(ISNUMBER(H12/H$8*100),H12/H$8*100,0)</f>
        <v>17.114613159358701</v>
      </c>
      <c r="J12" s="150">
        <f>[1]MercLab!AD49</f>
        <v>10.628619528619527</v>
      </c>
      <c r="K12" s="149">
        <f>[1]MercLab!AE49</f>
        <v>219740.00637896187</v>
      </c>
      <c r="L12" s="150">
        <f>IF(ISNUMBER(K12/K$8*100),K12/K$8*100,0)</f>
        <v>16.77529317175831</v>
      </c>
      <c r="M12" s="150">
        <f>[1]MercLab!AF49</f>
        <v>10.612178894843838</v>
      </c>
      <c r="N12" s="149">
        <f>[1]MercLab!AG49</f>
        <v>20517.600101398006</v>
      </c>
      <c r="O12" s="150">
        <f>IF(ISNUMBER(N12/N$8*100),N12/N$8*100,0)</f>
        <v>21.847465534768112</v>
      </c>
      <c r="P12" s="150">
        <f>[1]MercLab!AH49</f>
        <v>10.79678638941399</v>
      </c>
      <c r="Q12" s="151">
        <f t="shared" si="1"/>
        <v>8.5398337234643495</v>
      </c>
      <c r="R12" s="150">
        <f>[1]MercLab!AI49</f>
        <v>4.4500591276621355</v>
      </c>
      <c r="S12" s="152" t="s">
        <v>73</v>
      </c>
      <c r="T12" s="153">
        <f>[1]MercLab!AC80</f>
        <v>1555.3354113</v>
      </c>
      <c r="U12" s="154">
        <f t="shared" ref="U12:U21" si="3">IF(ISNUMBER(T12/T$8*100),T12/T$8*100,0)</f>
        <v>0.11079342830141613</v>
      </c>
      <c r="V12" s="154">
        <f>[1]MercLab!AD80</f>
        <v>9</v>
      </c>
      <c r="W12" s="153">
        <f>[1]MercLab!AE80</f>
        <v>1555.3354113</v>
      </c>
      <c r="X12" s="154">
        <f t="shared" ref="X12:X21" si="4">IF(ISNUMBER(W12/W$8*100),W12/W$8*100,0)</f>
        <v>0.11873671952106028</v>
      </c>
      <c r="Y12" s="154">
        <f>[1]MercLab!AF80</f>
        <v>9</v>
      </c>
      <c r="Z12" s="153">
        <f>[1]MercLab!AG80</f>
        <v>0</v>
      </c>
      <c r="AA12" s="154">
        <f t="shared" ref="AA12:AA21" si="5">IF(ISNUMBER(Z12/Z$8*100),Z12/Z$8*100,0)</f>
        <v>0</v>
      </c>
      <c r="AB12" s="154">
        <f>[1]MercLab!AH80</f>
        <v>0</v>
      </c>
      <c r="AC12" s="154">
        <f t="shared" si="2"/>
        <v>0</v>
      </c>
      <c r="AD12" s="154">
        <f>[1]MercLab!AI80</f>
        <v>0</v>
      </c>
      <c r="AE12" s="9"/>
    </row>
    <row r="13" spans="1:31">
      <c r="A13" s="155" t="s">
        <v>52</v>
      </c>
      <c r="B13" s="149">
        <f>[1]MercLab!Y50</f>
        <v>354711.79960744758</v>
      </c>
      <c r="C13" s="150">
        <f>IF(ISNUMBER(B13/B$8*100),B13/B$8*100,0)</f>
        <v>8.1859052018765581</v>
      </c>
      <c r="D13" s="150">
        <f>[1]MercLab!Z50</f>
        <v>8.2096426001439138</v>
      </c>
      <c r="E13" s="149">
        <f>[1]MercLab!AA50</f>
        <v>297870.7174869203</v>
      </c>
      <c r="F13" s="150">
        <f>IF(ISNUMBER(E13/E$8*100),E13/E$8*100,0)</f>
        <v>8.6045632814873461</v>
      </c>
      <c r="G13" s="150">
        <f>[1]MercLab!AB50</f>
        <v>8.78405985686401</v>
      </c>
      <c r="H13" s="149">
        <f>[1]MercLab!AC50</f>
        <v>137990.29056201919</v>
      </c>
      <c r="I13" s="150">
        <f>IF(ISNUMBER(H13/H$8*100),H13/H$8*100,0)</f>
        <v>9.8296594114680982</v>
      </c>
      <c r="J13" s="150">
        <f>[1]MercLab!AD50</f>
        <v>9.5249512127125762</v>
      </c>
      <c r="K13" s="149">
        <f>[1]MercLab!AE50</f>
        <v>126449.88394392919</v>
      </c>
      <c r="L13" s="150">
        <f>IF(ISNUMBER(K13/K$8*100),K13/K$8*100,0)</f>
        <v>9.6533804182928939</v>
      </c>
      <c r="M13" s="150">
        <f>[1]MercLab!AF50</f>
        <v>9.4067925677733744</v>
      </c>
      <c r="N13" s="149">
        <f>[1]MercLab!AG50</f>
        <v>11540.406618089994</v>
      </c>
      <c r="O13" s="150">
        <f>IF(ISNUMBER(N13/N$8*100),N13/N$8*100,0)</f>
        <v>12.288407737742762</v>
      </c>
      <c r="P13" s="150">
        <f>[1]MercLab!AH50</f>
        <v>10.800986842105264</v>
      </c>
      <c r="Q13" s="151">
        <f t="shared" si="1"/>
        <v>8.3632019115889928</v>
      </c>
      <c r="R13" s="150">
        <f>[1]MercLab!AI50</f>
        <v>2.7370415989507597</v>
      </c>
      <c r="S13" s="152" t="s">
        <v>55</v>
      </c>
      <c r="T13" s="153">
        <f>[1]MercLab!AC81</f>
        <v>294136.31186803221</v>
      </c>
      <c r="U13" s="154">
        <f t="shared" si="3"/>
        <v>20.952631916581502</v>
      </c>
      <c r="V13" s="154">
        <f>[1]MercLab!AD81</f>
        <v>7.5176575454291843</v>
      </c>
      <c r="W13" s="153">
        <f>[1]MercLab!AE81</f>
        <v>282381.31097249093</v>
      </c>
      <c r="X13" s="154">
        <f t="shared" si="4"/>
        <v>21.557427597501494</v>
      </c>
      <c r="Y13" s="154">
        <f>[1]MercLab!AF81</f>
        <v>7.5002704683993846</v>
      </c>
      <c r="Z13" s="153">
        <f>[1]MercLab!AG81</f>
        <v>11755.000895541998</v>
      </c>
      <c r="AA13" s="154">
        <f t="shared" si="5"/>
        <v>12.516911123003288</v>
      </c>
      <c r="AB13" s="154">
        <f>[1]MercLab!AH81</f>
        <v>7.9068600460830849</v>
      </c>
      <c r="AC13" s="154">
        <f t="shared" si="2"/>
        <v>3.9964466885734331</v>
      </c>
      <c r="AD13" s="154">
        <f>[1]MercLab!AI81</f>
        <v>2.9550345625896148</v>
      </c>
      <c r="AE13" s="9"/>
    </row>
    <row r="14" spans="1:31">
      <c r="A14" s="155" t="s">
        <v>93</v>
      </c>
      <c r="B14" s="149">
        <f>[1]MercLab!Y51</f>
        <v>1372244.5788670096</v>
      </c>
      <c r="C14" s="150">
        <f>IF(ISNUMBER(B14/B$8*100),B14/B$8*100,0)</f>
        <v>31.668143120205659</v>
      </c>
      <c r="D14" s="150">
        <f>[1]MercLab!Z51</f>
        <v>7.445559518771546</v>
      </c>
      <c r="E14" s="149">
        <f>[1]MercLab!AA51</f>
        <v>1108247.472362658</v>
      </c>
      <c r="F14" s="150">
        <f>IF(ISNUMBER(E14/E$8*100),E14/E$8*100,0)</f>
        <v>32.013840057680795</v>
      </c>
      <c r="G14" s="150">
        <f>[1]MercLab!AB51</f>
        <v>8.0488638248466007</v>
      </c>
      <c r="H14" s="149">
        <f>[1]MercLab!AC51</f>
        <v>497008.15542444988</v>
      </c>
      <c r="I14" s="150">
        <f>IF(ISNUMBER(H14/H$8*100),H14/H$8*100,0)</f>
        <v>35.404091640408645</v>
      </c>
      <c r="J14" s="150">
        <f>[1]MercLab!AD51</f>
        <v>9.0383735517673962</v>
      </c>
      <c r="K14" s="149">
        <f>[1]MercLab!AE51</f>
        <v>456616.83753590827</v>
      </c>
      <c r="L14" s="150">
        <f>IF(ISNUMBER(K14/K$8*100),K14/K$8*100,0)</f>
        <v>34.85883814718666</v>
      </c>
      <c r="M14" s="150">
        <f>[1]MercLab!AF51</f>
        <v>8.9280645161290444</v>
      </c>
      <c r="N14" s="149">
        <f>[1]MercLab!AG51</f>
        <v>40391.317888541002</v>
      </c>
      <c r="O14" s="150">
        <f>IF(ISNUMBER(N14/N$8*100),N14/N$8*100,0)</f>
        <v>43.009314983853052</v>
      </c>
      <c r="P14" s="150">
        <f>[1]MercLab!AH51</f>
        <v>10.226759339704605</v>
      </c>
      <c r="Q14" s="151">
        <f t="shared" si="1"/>
        <v>8.1268923754473246</v>
      </c>
      <c r="R14" s="150">
        <f>[1]MercLab!AI51</f>
        <v>3.283156295470679</v>
      </c>
      <c r="S14" s="152" t="s">
        <v>56</v>
      </c>
      <c r="T14" s="153">
        <f>[1]MercLab!AC82</f>
        <v>2486.1104727409997</v>
      </c>
      <c r="U14" s="154">
        <f t="shared" si="3"/>
        <v>0.17709665735753038</v>
      </c>
      <c r="V14" s="154">
        <f>[1]MercLab!AD82</f>
        <v>13.131294609594368</v>
      </c>
      <c r="W14" s="153">
        <f>[1]MercLab!AE82</f>
        <v>2266.2932038249996</v>
      </c>
      <c r="X14" s="154">
        <f t="shared" si="4"/>
        <v>0.17301234096518001</v>
      </c>
      <c r="Y14" s="154">
        <f>[1]MercLab!AF82</f>
        <v>13.241023611561417</v>
      </c>
      <c r="Z14" s="153">
        <f>[1]MercLab!AG82</f>
        <v>219.81726891599996</v>
      </c>
      <c r="AA14" s="154">
        <f t="shared" si="5"/>
        <v>0.23406490929033844</v>
      </c>
      <c r="AB14" s="154">
        <f>[1]MercLab!AH82</f>
        <v>12</v>
      </c>
      <c r="AC14" s="154">
        <f t="shared" si="2"/>
        <v>8.8418142044044341</v>
      </c>
      <c r="AD14" s="154">
        <f>[1]MercLab!AI82</f>
        <v>16.939601451612127</v>
      </c>
      <c r="AE14" s="9"/>
    </row>
    <row r="15" spans="1:31">
      <c r="A15" s="148" t="s">
        <v>53</v>
      </c>
      <c r="B15" s="149">
        <f>[1]MercLab!Y52</f>
        <v>1975106.2993971875</v>
      </c>
      <c r="C15" s="150">
        <f>IF(ISNUMBER(B15/B$8*100),B15/B$8*100,0)</f>
        <v>45.580758656428777</v>
      </c>
      <c r="D15" s="150">
        <f>[1]MercLab!Z52</f>
        <v>5.381839618083081</v>
      </c>
      <c r="E15" s="149">
        <f>[1]MercLab!AA52</f>
        <v>1526660.6820808556</v>
      </c>
      <c r="F15" s="150">
        <f>IF(ISNUMBER(E15/E$8*100),E15/E$8*100,0)</f>
        <v>44.100502926744312</v>
      </c>
      <c r="G15" s="150">
        <f>[1]MercLab!AB52</f>
        <v>5.9163651423340173</v>
      </c>
      <c r="H15" s="149">
        <f>[1]MercLab!AC52</f>
        <v>528559.53041104914</v>
      </c>
      <c r="I15" s="150">
        <f>IF(ISNUMBER(H15/H$8*100),H15/H$8*100,0)</f>
        <v>37.651635788758661</v>
      </c>
      <c r="J15" s="150">
        <f>[1]MercLab!AD52</f>
        <v>6.3661856963613532</v>
      </c>
      <c r="K15" s="149">
        <f>[1]MercLab!AE52</f>
        <v>507095.90173510957</v>
      </c>
      <c r="L15" s="150">
        <f>IF(ISNUMBER(K15/K$8*100),K15/K$8*100,0)</f>
        <v>38.71248826275653</v>
      </c>
      <c r="M15" s="150">
        <f>[1]MercLab!AF52</f>
        <v>6.3163908589440485</v>
      </c>
      <c r="N15" s="149">
        <f>[1]MercLab!AG52</f>
        <v>21463.628675940003</v>
      </c>
      <c r="O15" s="150">
        <f>IF(ISNUMBER(N15/N$8*100),N15/N$8*100,0)</f>
        <v>22.854811743636066</v>
      </c>
      <c r="P15" s="150">
        <f>[1]MercLab!AH52</f>
        <v>7.4311797752808975</v>
      </c>
      <c r="Q15" s="151">
        <f t="shared" si="1"/>
        <v>4.0607779145043912</v>
      </c>
      <c r="R15" s="150">
        <f>[1]MercLab!AI52</f>
        <v>2.762066886448177</v>
      </c>
      <c r="S15" s="152" t="s">
        <v>74</v>
      </c>
      <c r="T15" s="153">
        <f>[1]MercLab!AC83</f>
        <v>10276.443802337999</v>
      </c>
      <c r="U15" s="154">
        <f t="shared" si="3"/>
        <v>0.7320365956666669</v>
      </c>
      <c r="V15" s="154">
        <f>[1]MercLab!AD83</f>
        <v>10.642404694486729</v>
      </c>
      <c r="W15" s="153">
        <f>[1]MercLab!AE83</f>
        <v>8913.6762855329998</v>
      </c>
      <c r="X15" s="154">
        <f t="shared" si="4"/>
        <v>0.68048388362239454</v>
      </c>
      <c r="Y15" s="154">
        <f>[1]MercLab!AF83</f>
        <v>10.312233019251339</v>
      </c>
      <c r="Z15" s="153">
        <f>[1]MercLab!AG83</f>
        <v>1362.767516805</v>
      </c>
      <c r="AA15" s="154">
        <f t="shared" si="5"/>
        <v>1.4510964346785431</v>
      </c>
      <c r="AB15" s="154">
        <f>[1]MercLab!AH83</f>
        <v>12.802012547923383</v>
      </c>
      <c r="AC15" s="154">
        <f t="shared" si="2"/>
        <v>13.261080807885662</v>
      </c>
      <c r="AD15" s="154">
        <f>[1]MercLab!AI83</f>
        <v>5.6295255775200816</v>
      </c>
      <c r="AE15" s="9"/>
    </row>
    <row r="16" spans="1:31">
      <c r="A16" s="54"/>
      <c r="B16" s="181"/>
      <c r="C16" s="150"/>
      <c r="D16" s="150"/>
      <c r="E16" s="181"/>
      <c r="F16" s="150"/>
      <c r="G16" s="150"/>
      <c r="H16" s="181"/>
      <c r="I16" s="150"/>
      <c r="J16" s="150"/>
      <c r="K16" s="181"/>
      <c r="L16" s="150"/>
      <c r="M16" s="150"/>
      <c r="N16" s="181"/>
      <c r="O16" s="150"/>
      <c r="P16" s="150"/>
      <c r="Q16" s="150"/>
      <c r="R16" s="150"/>
      <c r="S16" s="152" t="s">
        <v>82</v>
      </c>
      <c r="T16" s="153">
        <f>[1]MercLab!AC84</f>
        <v>487803.21082158474</v>
      </c>
      <c r="U16" s="154">
        <f t="shared" si="3"/>
        <v>34.748382677270193</v>
      </c>
      <c r="V16" s="154">
        <f>[1]MercLab!AD84</f>
        <v>7.9106370946254074</v>
      </c>
      <c r="W16" s="153">
        <f>[1]MercLab!AE84</f>
        <v>461339.87214842753</v>
      </c>
      <c r="X16" s="154">
        <f t="shared" si="4"/>
        <v>35.219401940694212</v>
      </c>
      <c r="Y16" s="154">
        <f>[1]MercLab!AF84</f>
        <v>7.7650314385427155</v>
      </c>
      <c r="Z16" s="153">
        <f>[1]MercLab!AG84</f>
        <v>26463.338673157989</v>
      </c>
      <c r="AA16" s="154">
        <f t="shared" si="5"/>
        <v>28.17858213141221</v>
      </c>
      <c r="AB16" s="154">
        <f>[1]MercLab!AH84</f>
        <v>10.281975958018428</v>
      </c>
      <c r="AC16" s="154">
        <f t="shared" si="2"/>
        <v>5.4250029696579887</v>
      </c>
      <c r="AD16" s="154">
        <f>[1]MercLab!AI84</f>
        <v>3.3674923057263215</v>
      </c>
      <c r="AE16" s="9"/>
    </row>
    <row r="17" spans="1:31">
      <c r="A17" s="140" t="s">
        <v>70</v>
      </c>
      <c r="B17" s="174"/>
      <c r="C17" s="142"/>
      <c r="D17" s="142"/>
      <c r="E17" s="174"/>
      <c r="F17" s="142"/>
      <c r="G17" s="142"/>
      <c r="H17" s="174"/>
      <c r="I17" s="142"/>
      <c r="J17" s="142"/>
      <c r="K17" s="174"/>
      <c r="L17" s="142"/>
      <c r="M17" s="142"/>
      <c r="N17" s="174"/>
      <c r="O17" s="142"/>
      <c r="P17" s="142"/>
      <c r="Q17" s="142"/>
      <c r="R17" s="142"/>
      <c r="S17" s="152" t="s">
        <v>58</v>
      </c>
      <c r="T17" s="153">
        <f>[1]MercLab!AC85</f>
        <v>11869.4933317</v>
      </c>
      <c r="U17" s="154">
        <f t="shared" si="3"/>
        <v>0.84551656759404015</v>
      </c>
      <c r="V17" s="154">
        <f>[1]MercLab!AD85</f>
        <v>11.652211801800075</v>
      </c>
      <c r="W17" s="153">
        <f>[1]MercLab!AE85</f>
        <v>9173.9581070730001</v>
      </c>
      <c r="X17" s="154">
        <f t="shared" si="4"/>
        <v>0.70035420189335462</v>
      </c>
      <c r="Y17" s="154">
        <f>[1]MercLab!AF85</f>
        <v>11.374588203807638</v>
      </c>
      <c r="Z17" s="153">
        <f>[1]MercLab!AG85</f>
        <v>2695.5352246269999</v>
      </c>
      <c r="AA17" s="154">
        <f t="shared" si="5"/>
        <v>2.8702485976310248</v>
      </c>
      <c r="AB17" s="154">
        <f>[1]MercLab!AH85</f>
        <v>12.597073228298365</v>
      </c>
      <c r="AC17" s="154">
        <f t="shared" si="2"/>
        <v>22.709774960890719</v>
      </c>
      <c r="AD17" s="154">
        <f>[1]MercLab!AI85</f>
        <v>7.6242840675298416</v>
      </c>
      <c r="AE17" s="9"/>
    </row>
    <row r="18" spans="1:31">
      <c r="A18" s="148" t="s">
        <v>37</v>
      </c>
      <c r="B18" s="149">
        <f>[1]MercLab!Y54</f>
        <v>887169.61988333601</v>
      </c>
      <c r="C18" s="150">
        <f>IF(ISNUMBER(B18/B$8*100),B18/B$8*100,0)</f>
        <v>20.47376606695034</v>
      </c>
      <c r="D18" s="150">
        <f>[1]MercLab!Z54</f>
        <v>0</v>
      </c>
      <c r="E18" s="149">
        <f>[1]MercLab!AA54</f>
        <v>344856.62600927998</v>
      </c>
      <c r="F18" s="150">
        <f>IF(ISNUMBER(E18/E$8*100),E18/E$8*100,0)</f>
        <v>9.9618407830483111</v>
      </c>
      <c r="G18" s="150">
        <f>[1]MercLab!AB54</f>
        <v>0</v>
      </c>
      <c r="H18" s="149">
        <f>[1]MercLab!AC54</f>
        <v>125073.84075813612</v>
      </c>
      <c r="I18" s="150">
        <f>IF(ISNUMBER(H18/H$8*100),H18/H$8*100,0)</f>
        <v>8.9095634984847791</v>
      </c>
      <c r="J18" s="150">
        <f>[1]MercLab!AD54</f>
        <v>0</v>
      </c>
      <c r="K18" s="149">
        <f>[1]MercLab!AE54</f>
        <v>122315.70922894006</v>
      </c>
      <c r="L18" s="150">
        <f>IF(ISNUMBER(K18/K$8*100),K18/K$8*100,0)</f>
        <v>9.3377711034027833</v>
      </c>
      <c r="M18" s="150">
        <f>[1]MercLab!AF54</f>
        <v>0</v>
      </c>
      <c r="N18" s="149">
        <f>[1]MercLab!AG54</f>
        <v>2758.131529196</v>
      </c>
      <c r="O18" s="150">
        <f>IF(ISNUMBER(N18/N$8*100),N18/N$8*100,0)</f>
        <v>2.936902134102958</v>
      </c>
      <c r="P18" s="150">
        <f>[1]MercLab!AH54</f>
        <v>0</v>
      </c>
      <c r="Q18" s="151">
        <f t="shared" ref="Q18:Q22" si="6">IF(ISNUMBER(N18/H18*100),N18/H18*100,0)</f>
        <v>2.2052025527301016</v>
      </c>
      <c r="R18" s="150">
        <f>[1]MercLab!AI54</f>
        <v>3.6694731151008453</v>
      </c>
      <c r="S18" s="152" t="s">
        <v>57</v>
      </c>
      <c r="T18" s="153">
        <f>[1]MercLab!AC86</f>
        <v>49630.287952912979</v>
      </c>
      <c r="U18" s="154">
        <f t="shared" si="3"/>
        <v>3.535385171545538</v>
      </c>
      <c r="V18" s="154">
        <f>[1]MercLab!AD86</f>
        <v>12.773507853282952</v>
      </c>
      <c r="W18" s="153">
        <f>[1]MercLab!AE86</f>
        <v>45842.513233124984</v>
      </c>
      <c r="X18" s="154">
        <f t="shared" si="4"/>
        <v>3.4996886178734017</v>
      </c>
      <c r="Y18" s="154">
        <f>[1]MercLab!AF86</f>
        <v>12.994015124691476</v>
      </c>
      <c r="Z18" s="153">
        <f>[1]MercLab!AG86</f>
        <v>3787.7747197879999</v>
      </c>
      <c r="AA18" s="154">
        <f t="shared" si="5"/>
        <v>4.0332825103846188</v>
      </c>
      <c r="AB18" s="154">
        <f>[1]MercLab!AH86</f>
        <v>10.010661485059833</v>
      </c>
      <c r="AC18" s="154">
        <f t="shared" si="2"/>
        <v>7.6319821544893571</v>
      </c>
      <c r="AD18" s="154">
        <f>[1]MercLab!AI86</f>
        <v>3.6253062700761998</v>
      </c>
    </row>
    <row r="19" spans="1:31">
      <c r="A19" s="148" t="s">
        <v>38</v>
      </c>
      <c r="B19" s="149">
        <f>[1]MercLab!Y55</f>
        <v>2065108.7545097866</v>
      </c>
      <c r="C19" s="150">
        <f>IF(ISNUMBER(B19/B$8*100),B19/B$8*100,0)</f>
        <v>47.657801388875889</v>
      </c>
      <c r="D19" s="150">
        <f>[1]MercLab!Z55</f>
        <v>4.1295055840335504</v>
      </c>
      <c r="E19" s="149">
        <f>[1]MercLab!AA55</f>
        <v>1735995.9767204397</v>
      </c>
      <c r="F19" s="150">
        <f>IF(ISNUMBER(E19/E$8*100),E19/E$8*100,0)</f>
        <v>50.147551810809908</v>
      </c>
      <c r="G19" s="150">
        <f>[1]MercLab!AB55</f>
        <v>4.67888161435339</v>
      </c>
      <c r="H19" s="149">
        <f>[1]MercLab!AC55</f>
        <v>623336.81091543322</v>
      </c>
      <c r="I19" s="150">
        <f>IF(ISNUMBER(H19/H$8*100),H19/H$8*100,0)</f>
        <v>44.40304114857674</v>
      </c>
      <c r="J19" s="150">
        <f>[1]MercLab!AD55</f>
        <v>4.7901326869857677</v>
      </c>
      <c r="K19" s="149">
        <f>[1]MercLab!AE55</f>
        <v>596003.6696367776</v>
      </c>
      <c r="L19" s="150">
        <f>IF(ISNUMBER(K19/K$8*100),K19/K$8*100,0)</f>
        <v>45.499845268767416</v>
      </c>
      <c r="M19" s="150">
        <f>[1]MercLab!AF55</f>
        <v>4.7726334529731824</v>
      </c>
      <c r="N19" s="149">
        <f>[1]MercLab!AG55</f>
        <v>27333.141278653005</v>
      </c>
      <c r="O19" s="150">
        <f>IF(ISNUMBER(N19/N$8*100),N19/N$8*100,0)</f>
        <v>29.104761721212729</v>
      </c>
      <c r="P19" s="150">
        <f>[1]MercLab!AH55</f>
        <v>5.1717063810228581</v>
      </c>
      <c r="Q19" s="151">
        <f t="shared" si="6"/>
        <v>4.3849714632626169</v>
      </c>
      <c r="R19" s="150">
        <f>[1]MercLab!AI55</f>
        <v>2.2574813220869845</v>
      </c>
      <c r="S19" s="152" t="s">
        <v>59</v>
      </c>
      <c r="T19" s="153">
        <f>[1]MercLab!AC87</f>
        <v>391318.91674176417</v>
      </c>
      <c r="U19" s="154">
        <f t="shared" si="3"/>
        <v>27.875379181895227</v>
      </c>
      <c r="V19" s="154">
        <f>[1]MercLab!AD87</f>
        <v>9.7367945463832033</v>
      </c>
      <c r="W19" s="153">
        <f>[1]MercLab!AE87</f>
        <v>370652.13235418935</v>
      </c>
      <c r="X19" s="154">
        <f t="shared" si="4"/>
        <v>28.296159117496906</v>
      </c>
      <c r="Y19" s="154">
        <f>[1]MercLab!AF87</f>
        <v>9.7687458778273815</v>
      </c>
      <c r="Z19" s="153">
        <f>[1]MercLab!AG87</f>
        <v>20666.784387575</v>
      </c>
      <c r="AA19" s="154">
        <f t="shared" si="5"/>
        <v>22.006319325390475</v>
      </c>
      <c r="AB19" s="154">
        <f>[1]MercLab!AH87</f>
        <v>9.1741534848940614</v>
      </c>
      <c r="AC19" s="154">
        <f t="shared" si="2"/>
        <v>5.281314933520898</v>
      </c>
      <c r="AD19" s="154">
        <f>[1]MercLab!AI87</f>
        <v>2.9581549271935197</v>
      </c>
    </row>
    <row r="20" spans="1:31">
      <c r="A20" s="148" t="s">
        <v>39</v>
      </c>
      <c r="B20" s="149">
        <f>[1]MercLab!Y56</f>
        <v>1068776.9334406995</v>
      </c>
      <c r="C20" s="150">
        <f>IF(ISNUMBER(B20/B$8*100),B20/B$8*100,0)</f>
        <v>24.664831191914498</v>
      </c>
      <c r="D20" s="150">
        <f>[1]MercLab!Z56</f>
        <v>9.8814851683824756</v>
      </c>
      <c r="E20" s="149">
        <f>[1]MercLab!AA56</f>
        <v>1068776.9334406995</v>
      </c>
      <c r="F20" s="150">
        <f>IF(ISNUMBER(E20/E$8*100),E20/E$8*100,0)</f>
        <v>30.87365832792311</v>
      </c>
      <c r="G20" s="150">
        <f>[1]MercLab!AB56</f>
        <v>9.8814851683824756</v>
      </c>
      <c r="H20" s="149">
        <f>[1]MercLab!AC56</f>
        <v>462808.96624798613</v>
      </c>
      <c r="I20" s="150">
        <f>IF(ISNUMBER(H20/H$8*100),H20/H$8*100,0)</f>
        <v>32.967931962913681</v>
      </c>
      <c r="J20" s="150">
        <f>[1]MercLab!AD56</f>
        <v>10.442186334043212</v>
      </c>
      <c r="K20" s="149">
        <f>[1]MercLab!AE56</f>
        <v>414135.96234338422</v>
      </c>
      <c r="L20" s="150">
        <f>IF(ISNUMBER(K20/K$8*100),K20/K$8*100,0)</f>
        <v>31.615782195333853</v>
      </c>
      <c r="M20" s="150">
        <f>[1]MercLab!AF56</f>
        <v>10.401277323364065</v>
      </c>
      <c r="N20" s="149">
        <f>[1]MercLab!AG56</f>
        <v>48673.003904602949</v>
      </c>
      <c r="O20" s="150">
        <f>IF(ISNUMBER(N20/N$8*100),N20/N$8*100,0)</f>
        <v>51.827785414678743</v>
      </c>
      <c r="P20" s="150">
        <f>[1]MercLab!AH56</f>
        <v>10.790262087479944</v>
      </c>
      <c r="Q20" s="151">
        <f t="shared" si="6"/>
        <v>10.516867099442187</v>
      </c>
      <c r="R20" s="150">
        <f>[1]MercLab!AI56</f>
        <v>3.8886314411391498</v>
      </c>
      <c r="S20" s="152" t="s">
        <v>60</v>
      </c>
      <c r="T20" s="153">
        <f>[1]MercLab!AC88</f>
        <v>3179.4981140549999</v>
      </c>
      <c r="U20" s="154">
        <f t="shared" si="3"/>
        <v>0.2264897293372905</v>
      </c>
      <c r="V20" s="154">
        <f>[1]MercLab!AD88</f>
        <v>5.7447985196994651</v>
      </c>
      <c r="W20" s="153">
        <f>[1]MercLab!AE88</f>
        <v>2666.4839156399999</v>
      </c>
      <c r="X20" s="154">
        <f t="shared" si="4"/>
        <v>0.20356352108908304</v>
      </c>
      <c r="Y20" s="154">
        <f>[1]MercLab!AF88</f>
        <v>4</v>
      </c>
      <c r="Z20" s="153">
        <f>[1]MercLab!AG88</f>
        <v>513.01419841500001</v>
      </c>
      <c r="AA20" s="154">
        <f t="shared" si="5"/>
        <v>0.54626564331735461</v>
      </c>
      <c r="AB20" s="154">
        <f>[1]MercLab!AH88</f>
        <v>13</v>
      </c>
      <c r="AC20" s="154">
        <f t="shared" si="2"/>
        <v>16.135068492326386</v>
      </c>
      <c r="AD20" s="154">
        <f>[1]MercLab!AI88</f>
        <v>0.23094688221709006</v>
      </c>
    </row>
    <row r="21" spans="1:31">
      <c r="A21" s="148" t="s">
        <v>40</v>
      </c>
      <c r="B21" s="149">
        <f>[1]MercLab!Y57</f>
        <v>306599.32784994319</v>
      </c>
      <c r="C21" s="150">
        <f>IF(ISNUMBER(B21/B$8*100),B21/B$8*100,0)</f>
        <v>7.0755837147685625</v>
      </c>
      <c r="D21" s="150">
        <f>[1]MercLab!Z57</f>
        <v>15.073260331244677</v>
      </c>
      <c r="E21" s="149">
        <f>[1]MercLab!AA57</f>
        <v>306599.32784994319</v>
      </c>
      <c r="F21" s="150">
        <f>IF(ISNUMBER(E21/E$8*100),E21/E$8*100,0)</f>
        <v>8.8567058246071646</v>
      </c>
      <c r="G21" s="150">
        <f>[1]MercLab!AB57</f>
        <v>15.073260331244677</v>
      </c>
      <c r="H21" s="149">
        <f>[1]MercLab!AC57</f>
        <v>189876.48406964517</v>
      </c>
      <c r="I21" s="150">
        <f>IF(ISNUMBER(H21/H$8*100),H21/H$8*100,0)</f>
        <v>13.525742724723116</v>
      </c>
      <c r="J21" s="150">
        <f>[1]MercLab!AD57</f>
        <v>15.485591218824577</v>
      </c>
      <c r="K21" s="149">
        <f>[1]MercLab!AE57</f>
        <v>174727.80749812818</v>
      </c>
      <c r="L21" s="150">
        <f>IF(ISNUMBER(K21/K$8*100),K21/K$8*100,0)</f>
        <v>13.338992040369202</v>
      </c>
      <c r="M21" s="150">
        <f>[1]MercLab!AF57</f>
        <v>15.526328342499063</v>
      </c>
      <c r="N21" s="149">
        <f>[1]MercLab!AG57</f>
        <v>15148.676571516997</v>
      </c>
      <c r="O21" s="150">
        <f>IF(ISNUMBER(N21/N$8*100),N21/N$8*100,0)</f>
        <v>16.13055073000551</v>
      </c>
      <c r="P21" s="150">
        <f>[1]MercLab!AH57</f>
        <v>15.015721242406599</v>
      </c>
      <c r="Q21" s="151">
        <f t="shared" si="6"/>
        <v>7.9781741513396591</v>
      </c>
      <c r="R21" s="150">
        <f>[1]MercLab!AI57</f>
        <v>3.469527641299142</v>
      </c>
      <c r="S21" s="152" t="s">
        <v>95</v>
      </c>
      <c r="T21" s="153">
        <f>[1]MercLab!AC89</f>
        <v>23151.405265400997</v>
      </c>
      <c r="U21" s="154">
        <f t="shared" si="3"/>
        <v>1.6491771104248845</v>
      </c>
      <c r="V21" s="154">
        <f>[1]MercLab!AD89</f>
        <v>10.640980718507812</v>
      </c>
      <c r="W21" s="153">
        <f>[1]MercLab!AE89</f>
        <v>0</v>
      </c>
      <c r="X21" s="154">
        <f t="shared" si="4"/>
        <v>0</v>
      </c>
      <c r="Y21" s="154">
        <f>[1]MercLab!AF89</f>
        <v>0</v>
      </c>
      <c r="Z21" s="153">
        <f>[1]MercLab!AG89</f>
        <v>23151.405265400997</v>
      </c>
      <c r="AA21" s="154">
        <f t="shared" si="5"/>
        <v>24.651982986198938</v>
      </c>
      <c r="AB21" s="154">
        <f>[1]MercLab!AH89</f>
        <v>10.640980718507812</v>
      </c>
      <c r="AC21" s="154">
        <f t="shared" si="2"/>
        <v>100</v>
      </c>
      <c r="AD21" s="154">
        <f>[1]MercLab!AI89</f>
        <v>3.068251491662461</v>
      </c>
    </row>
    <row r="22" spans="1:31">
      <c r="A22" s="148" t="s">
        <v>46</v>
      </c>
      <c r="B22" s="149">
        <f>[1]MercLab!Y58</f>
        <v>5547.2626983300006</v>
      </c>
      <c r="C22" s="150">
        <f>IF(ISNUMBER(B22/B$8*100),B22/B$8*100,0)</f>
        <v>0.12801763749807302</v>
      </c>
      <c r="D22" s="150">
        <f>[1]MercLab!Z58</f>
        <v>0</v>
      </c>
      <c r="E22" s="149">
        <f>[1]MercLab!AA58</f>
        <v>5547.2626983300006</v>
      </c>
      <c r="F22" s="150">
        <f>IF(ISNUMBER(E22/E$8*100),E22/E$8*100,0)</f>
        <v>0.16024325361525565</v>
      </c>
      <c r="G22" s="150">
        <f>[1]MercLab!AB58</f>
        <v>0</v>
      </c>
      <c r="H22" s="149">
        <f>[1]MercLab!AC58</f>
        <v>2719.4808866810004</v>
      </c>
      <c r="I22" s="150">
        <f>IF(ISNUMBER(H22/H$8*100),H22/H$8*100,0)</f>
        <v>0.19372066529606374</v>
      </c>
      <c r="J22" s="150">
        <f>[1]MercLab!AD58</f>
        <v>0</v>
      </c>
      <c r="K22" s="149">
        <f>[1]MercLab!AE58</f>
        <v>2719.4808866810004</v>
      </c>
      <c r="L22" s="150">
        <f>IF(ISNUMBER(K22/K$8*100),K22/K$8*100,0)</f>
        <v>0.20760939212130072</v>
      </c>
      <c r="M22" s="150">
        <f>[1]MercLab!AF58</f>
        <v>0</v>
      </c>
      <c r="N22" s="149">
        <f>[1]MercLab!AG58</f>
        <v>0</v>
      </c>
      <c r="O22" s="150">
        <f>IF(ISNUMBER(N22/N$8*100),N22/N$8*100,0)</f>
        <v>0</v>
      </c>
      <c r="P22" s="150">
        <f>[1]MercLab!AH58</f>
        <v>0</v>
      </c>
      <c r="Q22" s="151">
        <f t="shared" si="6"/>
        <v>0</v>
      </c>
      <c r="R22" s="150">
        <f>[1]MercLab!AI58</f>
        <v>0</v>
      </c>
      <c r="S22" s="152"/>
      <c r="T22" s="146"/>
      <c r="U22" s="147"/>
      <c r="V22" s="147"/>
      <c r="W22" s="146"/>
      <c r="X22" s="147"/>
      <c r="Y22" s="147"/>
      <c r="Z22" s="146"/>
      <c r="AA22" s="147"/>
      <c r="AB22" s="147"/>
      <c r="AC22" s="147"/>
      <c r="AD22" s="147"/>
    </row>
    <row r="23" spans="1:31">
      <c r="A23" s="148"/>
      <c r="B23" s="156"/>
      <c r="C23" s="150"/>
      <c r="D23" s="150"/>
      <c r="E23" s="156"/>
      <c r="F23" s="150"/>
      <c r="G23" s="150"/>
      <c r="H23" s="156"/>
      <c r="I23" s="150"/>
      <c r="J23" s="150"/>
      <c r="K23" s="156"/>
      <c r="L23" s="150"/>
      <c r="M23" s="150"/>
      <c r="N23" s="156"/>
      <c r="O23" s="150"/>
      <c r="P23" s="150"/>
      <c r="Q23" s="150"/>
      <c r="R23" s="150"/>
      <c r="S23" s="49" t="s">
        <v>15</v>
      </c>
      <c r="T23" s="174"/>
      <c r="U23" s="144"/>
      <c r="V23" s="144"/>
      <c r="W23" s="174"/>
      <c r="X23" s="144"/>
      <c r="Y23" s="144"/>
      <c r="Z23" s="174"/>
      <c r="AA23" s="144"/>
      <c r="AB23" s="144"/>
      <c r="AC23" s="144"/>
      <c r="AD23" s="144"/>
    </row>
    <row r="24" spans="1:31">
      <c r="A24" s="140" t="s">
        <v>16</v>
      </c>
      <c r="B24" s="174"/>
      <c r="C24" s="142"/>
      <c r="D24" s="142"/>
      <c r="E24" s="174"/>
      <c r="F24" s="142"/>
      <c r="G24" s="142"/>
      <c r="H24" s="174"/>
      <c r="I24" s="142"/>
      <c r="J24" s="142"/>
      <c r="K24" s="174"/>
      <c r="L24" s="142"/>
      <c r="M24" s="142"/>
      <c r="N24" s="174"/>
      <c r="O24" s="142"/>
      <c r="P24" s="142"/>
      <c r="Q24" s="142"/>
      <c r="R24" s="142"/>
      <c r="S24" s="152" t="s">
        <v>75</v>
      </c>
      <c r="T24" s="157">
        <f>[1]MercLab!AC91</f>
        <v>168448.78140786727</v>
      </c>
      <c r="U24" s="154">
        <f t="shared" ref="U24:U35" si="7">IF(ISNUMBER(T24/T$8*100),T24/T$8*100,0)</f>
        <v>11.999352583231099</v>
      </c>
      <c r="V24" s="154">
        <f>[1]MercLab!AD91</f>
        <v>13.613340395064112</v>
      </c>
      <c r="W24" s="157">
        <f>[1]MercLab!AE91</f>
        <v>158599.86077982222</v>
      </c>
      <c r="X24" s="154">
        <f t="shared" ref="X24:X35" si="8">IF(ISNUMBER(W24/W$8*100),W24/W$8*100,0)</f>
        <v>12.107759553775525</v>
      </c>
      <c r="Y24" s="154">
        <f>[1]MercLab!AF91</f>
        <v>13.641762784761193</v>
      </c>
      <c r="Z24" s="157">
        <f>[1]MercLab!AG91</f>
        <v>9848.9206280449998</v>
      </c>
      <c r="AA24" s="154">
        <f t="shared" ref="AA24:AA35" si="9">IF(ISNUMBER(Z24/Z$8*100),Z24/Z$8*100,0)</f>
        <v>10.487286666690544</v>
      </c>
      <c r="AB24" s="154">
        <f>[1]MercLab!AH91</f>
        <v>13.158957983416887</v>
      </c>
      <c r="AC24" s="154">
        <f t="shared" si="2"/>
        <v>5.8468340024364309</v>
      </c>
      <c r="AD24" s="154">
        <f>[1]MercLab!AI91</f>
        <v>5.0616671570273244</v>
      </c>
    </row>
    <row r="25" spans="1:31" ht="12" customHeight="1">
      <c r="A25" s="148" t="s">
        <v>41</v>
      </c>
      <c r="B25" s="149">
        <f>[1]MercLab!Y60</f>
        <v>170334.1865794269</v>
      </c>
      <c r="C25" s="150">
        <f t="shared" ref="C25:C33" si="10">IF(ISNUMBER(B25/B$8*100),B25/B$8*100,0)</f>
        <v>3.9309081499996061</v>
      </c>
      <c r="D25" s="150">
        <f>[1]MercLab!Z60</f>
        <v>3.7681313415110984</v>
      </c>
      <c r="E25" s="149">
        <f>[1]MercLab!AA60</f>
        <v>170334.1865794269</v>
      </c>
      <c r="F25" s="150">
        <f t="shared" ref="F25:F33" si="11">IF(ISNUMBER(E25/E$8*100),E25/E$8*100,0)</f>
        <v>4.9204275592739624</v>
      </c>
      <c r="G25" s="150">
        <f>[1]MercLab!AB60</f>
        <v>3.7681313415110984</v>
      </c>
      <c r="H25" s="149">
        <f>[1]MercLab!AC60</f>
        <v>6767.1447407859987</v>
      </c>
      <c r="I25" s="150">
        <f t="shared" ref="I25:I33" si="12">IF(ISNUMBER(H25/H$8*100),H25/H$8*100,0)</f>
        <v>0.48205368449555769</v>
      </c>
      <c r="J25" s="150">
        <f>[1]MercLab!AD60</f>
        <v>4.3457204325510697</v>
      </c>
      <c r="K25" s="149">
        <f>[1]MercLab!AE60</f>
        <v>6767.1447407859987</v>
      </c>
      <c r="L25" s="150">
        <f t="shared" ref="L25:L33" si="13">IF(ISNUMBER(K25/K$8*100),K25/K$8*100,0)</f>
        <v>0.51661433360764719</v>
      </c>
      <c r="M25" s="150">
        <f>[1]MercLab!AF60</f>
        <v>4.3457204325510697</v>
      </c>
      <c r="N25" s="149">
        <f>[1]MercLab!AG60</f>
        <v>0</v>
      </c>
      <c r="O25" s="150">
        <f t="shared" ref="O25:O33" si="14">IF(ISNUMBER(N25/N$8*100),N25/N$8*100,0)</f>
        <v>0</v>
      </c>
      <c r="P25" s="150">
        <f>[1]MercLab!AH60</f>
        <v>0</v>
      </c>
      <c r="Q25" s="151">
        <f t="shared" ref="Q25:Q33" si="15">IF(ISNUMBER(N25/H25*100),N25/H25*100,0)</f>
        <v>0</v>
      </c>
      <c r="R25" s="150">
        <f>[1]MercLab!AI60</f>
        <v>0</v>
      </c>
      <c r="S25" s="152" t="s">
        <v>61</v>
      </c>
      <c r="T25" s="157">
        <f>[1]MercLab!AC92</f>
        <v>57422.498914566</v>
      </c>
      <c r="U25" s="154">
        <f t="shared" si="7"/>
        <v>4.0904588619000943</v>
      </c>
      <c r="V25" s="154">
        <f>[1]MercLab!AD92</f>
        <v>13.364333990187605</v>
      </c>
      <c r="W25" s="157">
        <f>[1]MercLab!AE92</f>
        <v>54758.690883864998</v>
      </c>
      <c r="X25" s="154">
        <f t="shared" si="8"/>
        <v>4.1803634595983681</v>
      </c>
      <c r="Y25" s="154">
        <f>[1]MercLab!AF92</f>
        <v>13.317091434570205</v>
      </c>
      <c r="Z25" s="157">
        <f>[1]MercLab!AG92</f>
        <v>2663.8080307009996</v>
      </c>
      <c r="AA25" s="154">
        <f t="shared" si="9"/>
        <v>2.8364649790602563</v>
      </c>
      <c r="AB25" s="154">
        <f>[1]MercLab!AH92</f>
        <v>14.305498476545191</v>
      </c>
      <c r="AC25" s="154">
        <f t="shared" si="2"/>
        <v>4.638962220477814</v>
      </c>
      <c r="AD25" s="154">
        <f>[1]MercLab!AI92</f>
        <v>4.2547839307114916</v>
      </c>
    </row>
    <row r="26" spans="1:31">
      <c r="A26" s="148" t="s">
        <v>42</v>
      </c>
      <c r="B26" s="149">
        <f>[1]MercLab!Y61</f>
        <v>309992.01805752324</v>
      </c>
      <c r="C26" s="150">
        <f t="shared" si="10"/>
        <v>7.1538789404963801</v>
      </c>
      <c r="D26" s="150">
        <f>[1]MercLab!Z61</f>
        <v>5.7790894296967137</v>
      </c>
      <c r="E26" s="149">
        <f>[1]MercLab!AA61</f>
        <v>309992.01805752324</v>
      </c>
      <c r="F26" s="150">
        <f t="shared" si="11"/>
        <v>8.9547101461863292</v>
      </c>
      <c r="G26" s="150">
        <f>[1]MercLab!AB61</f>
        <v>5.7790894296967137</v>
      </c>
      <c r="H26" s="149">
        <f>[1]MercLab!AC61</f>
        <v>32059.244248279025</v>
      </c>
      <c r="I26" s="150">
        <f t="shared" si="12"/>
        <v>2.2837219246814748</v>
      </c>
      <c r="J26" s="150">
        <f>[1]MercLab!AD61</f>
        <v>5.6393558760882545</v>
      </c>
      <c r="K26" s="149">
        <f>[1]MercLab!AE61</f>
        <v>32059.244248279025</v>
      </c>
      <c r="L26" s="150">
        <f t="shared" si="13"/>
        <v>2.447452468907259</v>
      </c>
      <c r="M26" s="150">
        <f>[1]MercLab!AF61</f>
        <v>5.6393558760882545</v>
      </c>
      <c r="N26" s="149">
        <f>[1]MercLab!AG61</f>
        <v>0</v>
      </c>
      <c r="O26" s="150">
        <f t="shared" si="14"/>
        <v>0</v>
      </c>
      <c r="P26" s="150">
        <f>[1]MercLab!AH61</f>
        <v>0</v>
      </c>
      <c r="Q26" s="151">
        <f t="shared" si="15"/>
        <v>0</v>
      </c>
      <c r="R26" s="150">
        <f>[1]MercLab!AI61</f>
        <v>0.74049168154946354</v>
      </c>
      <c r="S26" s="152" t="s">
        <v>92</v>
      </c>
      <c r="T26" s="157">
        <f>[1]MercLab!AC93</f>
        <v>61021.914903066005</v>
      </c>
      <c r="U26" s="154">
        <f t="shared" si="7"/>
        <v>4.3468612008113663</v>
      </c>
      <c r="V26" s="154">
        <f>[1]MercLab!AD93</f>
        <v>12.177837612202424</v>
      </c>
      <c r="W26" s="157">
        <f>[1]MercLab!AE93</f>
        <v>53163.431345013989</v>
      </c>
      <c r="X26" s="154">
        <f t="shared" si="8"/>
        <v>4.0585788702090424</v>
      </c>
      <c r="Y26" s="154">
        <f>[1]MercLab!AF93</f>
        <v>12.202323260882054</v>
      </c>
      <c r="Z26" s="157">
        <f>[1]MercLab!AG93</f>
        <v>7858.4835580519994</v>
      </c>
      <c r="AA26" s="154">
        <f t="shared" si="9"/>
        <v>8.367837751082039</v>
      </c>
      <c r="AB26" s="154">
        <f>[1]MercLab!AH93</f>
        <v>12.013096106097157</v>
      </c>
      <c r="AC26" s="154">
        <f t="shared" si="2"/>
        <v>12.878133323962857</v>
      </c>
      <c r="AD26" s="154">
        <f>[1]MercLab!AI93</f>
        <v>4.5934334197126967</v>
      </c>
    </row>
    <row r="27" spans="1:31">
      <c r="A27" s="148" t="s">
        <v>43</v>
      </c>
      <c r="B27" s="149">
        <f>[1]MercLab!Y62</f>
        <v>408112.06875307614</v>
      </c>
      <c r="C27" s="150">
        <f t="shared" si="10"/>
        <v>9.4182564838597678</v>
      </c>
      <c r="D27" s="150">
        <f>[1]MercLab!Z62</f>
        <v>7.9367088877531566</v>
      </c>
      <c r="E27" s="149">
        <f>[1]MercLab!AA62</f>
        <v>408112.06875307614</v>
      </c>
      <c r="F27" s="150">
        <f t="shared" si="11"/>
        <v>11.789094782969919</v>
      </c>
      <c r="G27" s="150">
        <f>[1]MercLab!AB62</f>
        <v>7.9367088877531566</v>
      </c>
      <c r="H27" s="149">
        <f>[1]MercLab!AC62</f>
        <v>87691.239720626007</v>
      </c>
      <c r="I27" s="150">
        <f t="shared" si="12"/>
        <v>6.2466352981244384</v>
      </c>
      <c r="J27" s="150">
        <f>[1]MercLab!AD62</f>
        <v>7.6294636672232894</v>
      </c>
      <c r="K27" s="149">
        <f>[1]MercLab!AE62</f>
        <v>78586.264282806878</v>
      </c>
      <c r="L27" s="150">
        <f t="shared" si="13"/>
        <v>5.9993973985047644</v>
      </c>
      <c r="M27" s="150">
        <f>[1]MercLab!AF62</f>
        <v>7.363549998391826</v>
      </c>
      <c r="N27" s="149">
        <f>[1]MercLab!AG62</f>
        <v>9104.9754378189991</v>
      </c>
      <c r="O27" s="150">
        <f t="shared" si="14"/>
        <v>9.6951220459310417</v>
      </c>
      <c r="P27" s="150">
        <f>[1]MercLab!AH62</f>
        <v>9.814487257295049</v>
      </c>
      <c r="Q27" s="151">
        <f t="shared" si="15"/>
        <v>10.382993177911935</v>
      </c>
      <c r="R27" s="150">
        <f>[1]MercLab!AI62</f>
        <v>2.4316001494443027</v>
      </c>
      <c r="S27" s="152" t="s">
        <v>63</v>
      </c>
      <c r="T27" s="157">
        <f>[1]MercLab!AC94</f>
        <v>368650.83352584491</v>
      </c>
      <c r="U27" s="154">
        <f t="shared" si="7"/>
        <v>26.260631241182995</v>
      </c>
      <c r="V27" s="154">
        <f>[1]MercLab!AD94</f>
        <v>7.7118652803193637</v>
      </c>
      <c r="W27" s="157">
        <f>[1]MercLab!AE94</f>
        <v>353934.71800015168</v>
      </c>
      <c r="X27" s="154">
        <f t="shared" si="8"/>
        <v>27.019925756608131</v>
      </c>
      <c r="Y27" s="154">
        <f>[1]MercLab!AF94</f>
        <v>7.5944937336613965</v>
      </c>
      <c r="Z27" s="157">
        <f>[1]MercLab!AG94</f>
        <v>14716.115525693998</v>
      </c>
      <c r="AA27" s="154">
        <f t="shared" si="9"/>
        <v>15.66995287774221</v>
      </c>
      <c r="AB27" s="154">
        <f>[1]MercLab!AH94</f>
        <v>10.314720752762273</v>
      </c>
      <c r="AC27" s="154">
        <f t="shared" si="2"/>
        <v>3.9918845116790709</v>
      </c>
      <c r="AD27" s="154">
        <f>[1]MercLab!AI94</f>
        <v>2.9395869442051112</v>
      </c>
    </row>
    <row r="28" spans="1:31">
      <c r="A28" s="148" t="s">
        <v>44</v>
      </c>
      <c r="B28" s="149">
        <f>[1]MercLab!Y63</f>
        <v>511396.30580464163</v>
      </c>
      <c r="C28" s="150">
        <f t="shared" si="10"/>
        <v>11.801811173294773</v>
      </c>
      <c r="D28" s="150">
        <f>[1]MercLab!Z63</f>
        <v>9.3661343399694843</v>
      </c>
      <c r="E28" s="149">
        <f>[1]MercLab!AA63</f>
        <v>511396.30580464163</v>
      </c>
      <c r="F28" s="150">
        <f t="shared" si="11"/>
        <v>14.772656783250657</v>
      </c>
      <c r="G28" s="150">
        <f>[1]MercLab!AB63</f>
        <v>9.3661343399694843</v>
      </c>
      <c r="H28" s="149">
        <f>[1]MercLab!AC63</f>
        <v>216484.28414980217</v>
      </c>
      <c r="I28" s="150">
        <f t="shared" si="12"/>
        <v>15.421134142562231</v>
      </c>
      <c r="J28" s="150">
        <f>[1]MercLab!AD63</f>
        <v>9.7293674270531962</v>
      </c>
      <c r="K28" s="149">
        <f>[1]MercLab!AE63</f>
        <v>185569.09888199181</v>
      </c>
      <c r="L28" s="150">
        <f t="shared" si="13"/>
        <v>14.166633052680478</v>
      </c>
      <c r="M28" s="150">
        <f>[1]MercLab!AF63</f>
        <v>9.6254109665821641</v>
      </c>
      <c r="N28" s="149">
        <f>[1]MercLab!AG63</f>
        <v>30915.185267809993</v>
      </c>
      <c r="O28" s="150">
        <f t="shared" si="14"/>
        <v>32.918978891367942</v>
      </c>
      <c r="P28" s="150">
        <f>[1]MercLab!AH63</f>
        <v>10.348999899987124</v>
      </c>
      <c r="Q28" s="151">
        <f t="shared" si="15"/>
        <v>14.280567935553876</v>
      </c>
      <c r="R28" s="150">
        <f>[1]MercLab!AI63</f>
        <v>3.1759879031494567</v>
      </c>
      <c r="S28" s="152" t="s">
        <v>64</v>
      </c>
      <c r="T28" s="157">
        <f>[1]MercLab!AC95</f>
        <v>126328.97025005092</v>
      </c>
      <c r="U28" s="154">
        <f t="shared" si="7"/>
        <v>8.9989719298502209</v>
      </c>
      <c r="V28" s="154">
        <f>[1]MercLab!AD95</f>
        <v>5.0950193122493221</v>
      </c>
      <c r="W28" s="157">
        <f>[1]MercLab!AE95</f>
        <v>124007.44298824092</v>
      </c>
      <c r="X28" s="154">
        <f t="shared" si="8"/>
        <v>9.4669206845304448</v>
      </c>
      <c r="Y28" s="154">
        <f>[1]MercLab!AF95</f>
        <v>5.0823834460041812</v>
      </c>
      <c r="Z28" s="157">
        <f>[1]MercLab!AG95</f>
        <v>2321.5272618099998</v>
      </c>
      <c r="AA28" s="154">
        <f t="shared" si="9"/>
        <v>2.4719989954849879</v>
      </c>
      <c r="AB28" s="154">
        <f>[1]MercLab!AH95</f>
        <v>5.6736345232569558</v>
      </c>
      <c r="AC28" s="154">
        <f t="shared" si="2"/>
        <v>1.8376839906276876</v>
      </c>
      <c r="AD28" s="154">
        <f>[1]MercLab!AI95</f>
        <v>2.2084822091769762</v>
      </c>
    </row>
    <row r="29" spans="1:31">
      <c r="A29" s="148" t="s">
        <v>45</v>
      </c>
      <c r="B29" s="149">
        <f>[1]MercLab!Y64</f>
        <v>353765.14313991839</v>
      </c>
      <c r="C29" s="150">
        <f t="shared" si="10"/>
        <v>8.1640586207633472</v>
      </c>
      <c r="D29" s="150">
        <f>[1]MercLab!Z64</f>
        <v>8.9179135828720284</v>
      </c>
      <c r="E29" s="149">
        <f>[1]MercLab!AA64</f>
        <v>353765.14313991839</v>
      </c>
      <c r="F29" s="150">
        <f t="shared" si="11"/>
        <v>10.219180275971642</v>
      </c>
      <c r="G29" s="150">
        <f>[1]MercLab!AB64</f>
        <v>8.9179135828720284</v>
      </c>
      <c r="H29" s="149">
        <f>[1]MercLab!AC64</f>
        <v>189842.51467460554</v>
      </c>
      <c r="I29" s="150">
        <f t="shared" si="12"/>
        <v>13.523322934299506</v>
      </c>
      <c r="J29" s="150">
        <f>[1]MercLab!AD64</f>
        <v>9.6465544892497519</v>
      </c>
      <c r="K29" s="149">
        <f>[1]MercLab!AE64</f>
        <v>173063.26845514547</v>
      </c>
      <c r="L29" s="150">
        <f t="shared" si="13"/>
        <v>13.211918546097445</v>
      </c>
      <c r="M29" s="150">
        <f>[1]MercLab!AF64</f>
        <v>9.589171358700856</v>
      </c>
      <c r="N29" s="149">
        <f>[1]MercLab!AG64</f>
        <v>16779.246219460001</v>
      </c>
      <c r="O29" s="150">
        <f t="shared" si="14"/>
        <v>17.866807115227019</v>
      </c>
      <c r="P29" s="150">
        <f>[1]MercLab!AH64</f>
        <v>10.239707171160294</v>
      </c>
      <c r="Q29" s="151">
        <f t="shared" si="15"/>
        <v>8.8385081962383492</v>
      </c>
      <c r="R29" s="150">
        <f>[1]MercLab!AI64</f>
        <v>3.9150930425980537</v>
      </c>
      <c r="S29" s="152" t="s">
        <v>65</v>
      </c>
      <c r="T29" s="157">
        <f>[1]MercLab!AC96</f>
        <v>753.09134414599998</v>
      </c>
      <c r="U29" s="154">
        <f t="shared" si="7"/>
        <v>5.3646031097766299E-2</v>
      </c>
      <c r="V29" s="154">
        <f>[1]MercLab!AD96</f>
        <v>7.4594329799745021</v>
      </c>
      <c r="W29" s="157">
        <f>[1]MercLab!AE96</f>
        <v>753.09134414599998</v>
      </c>
      <c r="X29" s="154">
        <f t="shared" si="8"/>
        <v>5.7492162175399882E-2</v>
      </c>
      <c r="Y29" s="154">
        <f>[1]MercLab!AF96</f>
        <v>7.4594329799745021</v>
      </c>
      <c r="Z29" s="157">
        <f>[1]MercLab!AG96</f>
        <v>0</v>
      </c>
      <c r="AA29" s="154">
        <f t="shared" si="9"/>
        <v>0</v>
      </c>
      <c r="AB29" s="154">
        <f>[1]MercLab!AH96</f>
        <v>0</v>
      </c>
      <c r="AC29" s="154">
        <f t="shared" si="2"/>
        <v>0</v>
      </c>
      <c r="AD29" s="154">
        <f>[1]MercLab!AI96</f>
        <v>0</v>
      </c>
    </row>
    <row r="30" spans="1:31">
      <c r="A30" s="148" t="s">
        <v>47</v>
      </c>
      <c r="B30" s="149">
        <f>[1]MercLab!Y65</f>
        <v>361600.16969181353</v>
      </c>
      <c r="C30" s="150">
        <f t="shared" si="10"/>
        <v>8.3448724100959222</v>
      </c>
      <c r="D30" s="150">
        <f>[1]MercLab!Z65</f>
        <v>8.1798700444807899</v>
      </c>
      <c r="E30" s="149">
        <f>[1]MercLab!AA65</f>
        <v>361600.16969181353</v>
      </c>
      <c r="F30" s="150">
        <f t="shared" si="11"/>
        <v>10.445509947940405</v>
      </c>
      <c r="G30" s="150">
        <f>[1]MercLab!AB65</f>
        <v>8.1798700444807899</v>
      </c>
      <c r="H30" s="149">
        <f>[1]MercLab!AC65</f>
        <v>225099.58721249129</v>
      </c>
      <c r="I30" s="150">
        <f t="shared" si="12"/>
        <v>16.034840327888006</v>
      </c>
      <c r="J30" s="150">
        <f>[1]MercLab!AD65</f>
        <v>8.6692123357426176</v>
      </c>
      <c r="K30" s="149">
        <f>[1]MercLab!AE65</f>
        <v>208250.71133996514</v>
      </c>
      <c r="L30" s="150">
        <f t="shared" si="13"/>
        <v>15.898182554570074</v>
      </c>
      <c r="M30" s="150">
        <f>[1]MercLab!AF65</f>
        <v>8.6690339636292908</v>
      </c>
      <c r="N30" s="149">
        <f>[1]MercLab!AG65</f>
        <v>16848.875872526001</v>
      </c>
      <c r="O30" s="150">
        <f t="shared" si="14"/>
        <v>17.940949872568979</v>
      </c>
      <c r="P30" s="150">
        <f>[1]MercLab!AH65</f>
        <v>8.6713379471713239</v>
      </c>
      <c r="Q30" s="151">
        <f t="shared" si="15"/>
        <v>7.485076308301208</v>
      </c>
      <c r="R30" s="150">
        <f>[1]MercLab!AI65</f>
        <v>3.2207657307347901</v>
      </c>
      <c r="S30" s="152" t="s">
        <v>77</v>
      </c>
      <c r="T30" s="157">
        <f>[1]MercLab!AC97</f>
        <v>107805.73262325709</v>
      </c>
      <c r="U30" s="154">
        <f t="shared" si="7"/>
        <v>7.6794796936392951</v>
      </c>
      <c r="V30" s="154">
        <f>[1]MercLab!AD97</f>
        <v>7.8040813604625505</v>
      </c>
      <c r="W30" s="157">
        <f>[1]MercLab!AE97</f>
        <v>99107.674072585025</v>
      </c>
      <c r="X30" s="154">
        <f t="shared" si="8"/>
        <v>7.5660336755949906</v>
      </c>
      <c r="Y30" s="154">
        <f>[1]MercLab!AF97</f>
        <v>7.7791798150215072</v>
      </c>
      <c r="Z30" s="157">
        <f>[1]MercLab!AG97</f>
        <v>8698.0585506719999</v>
      </c>
      <c r="AA30" s="154">
        <f t="shared" si="9"/>
        <v>9.261830499964443</v>
      </c>
      <c r="AB30" s="154">
        <f>[1]MercLab!AH97</f>
        <v>8.0877600958110634</v>
      </c>
      <c r="AC30" s="154">
        <f t="shared" si="2"/>
        <v>8.0682708971225487</v>
      </c>
      <c r="AD30" s="154">
        <f>[1]MercLab!AI97</f>
        <v>2.8327189737986864</v>
      </c>
    </row>
    <row r="31" spans="1:31">
      <c r="A31" s="148" t="s">
        <v>48</v>
      </c>
      <c r="B31" s="149">
        <f>[1]MercLab!Y66</f>
        <v>440433.88980311324</v>
      </c>
      <c r="C31" s="150">
        <f t="shared" si="10"/>
        <v>10.164167286264512</v>
      </c>
      <c r="D31" s="150">
        <f>[1]MercLab!Z66</f>
        <v>7.4696911337832734</v>
      </c>
      <c r="E31" s="149">
        <f>[1]MercLab!AA66</f>
        <v>440433.88980311324</v>
      </c>
      <c r="F31" s="150">
        <f t="shared" si="11"/>
        <v>12.72277217477385</v>
      </c>
      <c r="G31" s="150">
        <f>[1]MercLab!AB66</f>
        <v>7.4696911337832734</v>
      </c>
      <c r="H31" s="149">
        <f>[1]MercLab!AC66</f>
        <v>263380.98351942911</v>
      </c>
      <c r="I31" s="150">
        <f t="shared" si="12"/>
        <v>18.761793695114289</v>
      </c>
      <c r="J31" s="150">
        <f>[1]MercLab!AD66</f>
        <v>8.1671234932804193</v>
      </c>
      <c r="K31" s="149">
        <f>[1]MercLab!AE66</f>
        <v>248979.86062520419</v>
      </c>
      <c r="L31" s="150">
        <f t="shared" si="13"/>
        <v>19.007509031597106</v>
      </c>
      <c r="M31" s="150">
        <f>[1]MercLab!AF66</f>
        <v>8.0491592054080989</v>
      </c>
      <c r="N31" s="149">
        <f>[1]MercLab!AG66</f>
        <v>14401.122894224996</v>
      </c>
      <c r="O31" s="150">
        <f t="shared" si="14"/>
        <v>15.33454373506884</v>
      </c>
      <c r="P31" s="150">
        <f>[1]MercLab!AH66</f>
        <v>10.170839696503243</v>
      </c>
      <c r="Q31" s="151">
        <f t="shared" si="15"/>
        <v>5.4677914486421733</v>
      </c>
      <c r="R31" s="150">
        <f>[1]MercLab!AI66</f>
        <v>3.0423856646757375</v>
      </c>
      <c r="S31" s="152" t="s">
        <v>66</v>
      </c>
      <c r="T31" s="157">
        <f>[1]MercLab!AC98</f>
        <v>125422.37744233731</v>
      </c>
      <c r="U31" s="154">
        <f t="shared" si="7"/>
        <v>8.9343913098050294</v>
      </c>
      <c r="V31" s="154">
        <f>[1]MercLab!AD98</f>
        <v>6.0949050777375406</v>
      </c>
      <c r="W31" s="157">
        <f>[1]MercLab!AE98</f>
        <v>124185.65986667133</v>
      </c>
      <c r="X31" s="154">
        <f t="shared" si="8"/>
        <v>9.4805260376615887</v>
      </c>
      <c r="Y31" s="154">
        <f>[1]MercLab!AF98</f>
        <v>6.1120793970744156</v>
      </c>
      <c r="Z31" s="157">
        <f>[1]MercLab!AG98</f>
        <v>1236.7175756659999</v>
      </c>
      <c r="AA31" s="154">
        <f t="shared" si="9"/>
        <v>1.3168764610420447</v>
      </c>
      <c r="AB31" s="154">
        <f>[1]MercLab!AH98</f>
        <v>4.628092855536309</v>
      </c>
      <c r="AC31" s="154">
        <f t="shared" si="2"/>
        <v>0.98604220465728154</v>
      </c>
      <c r="AD31" s="154">
        <f>[1]MercLab!AI98</f>
        <v>4.8125532188876248</v>
      </c>
    </row>
    <row r="32" spans="1:31">
      <c r="A32" s="148" t="s">
        <v>49</v>
      </c>
      <c r="B32" s="149">
        <f>[1]MercLab!Y67</f>
        <v>513643.11425952584</v>
      </c>
      <c r="C32" s="150">
        <f t="shared" si="10"/>
        <v>11.853662171876751</v>
      </c>
      <c r="D32" s="150">
        <f>[1]MercLab!Z67</f>
        <v>7.1714972587608825</v>
      </c>
      <c r="E32" s="149">
        <f>[1]MercLab!AA67</f>
        <v>513643.11425952584</v>
      </c>
      <c r="F32" s="150">
        <f t="shared" si="11"/>
        <v>14.8375601268708</v>
      </c>
      <c r="G32" s="150">
        <f>[1]MercLab!AB67</f>
        <v>7.1714972587608825</v>
      </c>
      <c r="H32" s="149">
        <f>[1]MercLab!AC67</f>
        <v>273153.34818287287</v>
      </c>
      <c r="I32" s="150">
        <f t="shared" si="12"/>
        <v>19.457922501678002</v>
      </c>
      <c r="J32" s="150">
        <f>[1]MercLab!AD67</f>
        <v>8.0698861873413907</v>
      </c>
      <c r="K32" s="149">
        <f>[1]MercLab!AE67</f>
        <v>267289.80059074413</v>
      </c>
      <c r="L32" s="150">
        <f t="shared" si="13"/>
        <v>20.405318269617744</v>
      </c>
      <c r="M32" s="150">
        <f>[1]MercLab!AF67</f>
        <v>8.0723726838886218</v>
      </c>
      <c r="N32" s="149">
        <f>[1]MercLab!AG67</f>
        <v>5863.5475921290008</v>
      </c>
      <c r="O32" s="150">
        <f t="shared" si="14"/>
        <v>6.2435983398361632</v>
      </c>
      <c r="P32" s="150">
        <f>[1]MercLab!AH67</f>
        <v>7.9634344450026289</v>
      </c>
      <c r="Q32" s="151">
        <f t="shared" si="15"/>
        <v>2.146613845715494</v>
      </c>
      <c r="R32" s="150">
        <f>[1]MercLab!AI67</f>
        <v>5.6492536386279655</v>
      </c>
      <c r="S32" s="152" t="s">
        <v>67</v>
      </c>
      <c r="T32" s="157">
        <f>[1]MercLab!AC99</f>
        <v>18591.115733820996</v>
      </c>
      <c r="U32" s="154">
        <f t="shared" si="7"/>
        <v>1.3243274943356431</v>
      </c>
      <c r="V32" s="154">
        <f>[1]MercLab!AD99</f>
        <v>8.5006473295167275</v>
      </c>
      <c r="W32" s="157">
        <f>[1]MercLab!AE99</f>
        <v>16495.819077290998</v>
      </c>
      <c r="X32" s="154">
        <f t="shared" si="8"/>
        <v>1.2593164334973543</v>
      </c>
      <c r="Y32" s="154">
        <f>[1]MercLab!AF99</f>
        <v>8.6023032229032186</v>
      </c>
      <c r="Z32" s="157">
        <f>[1]MercLab!AG99</f>
        <v>2095.2966565300003</v>
      </c>
      <c r="AA32" s="154">
        <f t="shared" si="9"/>
        <v>2.2311050640632644</v>
      </c>
      <c r="AB32" s="154">
        <f>[1]MercLab!AH99</f>
        <v>7.7216617960600216</v>
      </c>
      <c r="AC32" s="154">
        <f t="shared" si="2"/>
        <v>11.270419089039569</v>
      </c>
      <c r="AD32" s="154">
        <f>[1]MercLab!AI99</f>
        <v>2.2554358454492052</v>
      </c>
    </row>
    <row r="33" spans="1:30">
      <c r="A33" s="148" t="s">
        <v>94</v>
      </c>
      <c r="B33" s="149">
        <f>[1]MercLab!Y68</f>
        <v>392499.23062945867</v>
      </c>
      <c r="C33" s="150">
        <f t="shared" si="10"/>
        <v>9.0579492909397228</v>
      </c>
      <c r="D33" s="150">
        <f>[1]MercLab!Z68</f>
        <v>5.4285698945794651</v>
      </c>
      <c r="E33" s="149">
        <f>[1]MercLab!AA68</f>
        <v>392499.23062945867</v>
      </c>
      <c r="F33" s="150">
        <f t="shared" si="11"/>
        <v>11.338088202760556</v>
      </c>
      <c r="G33" s="150">
        <f>[1]MercLab!AB68</f>
        <v>5.4285698945794651</v>
      </c>
      <c r="H33" s="149">
        <f>[1]MercLab!AC68</f>
        <v>109337.23642900313</v>
      </c>
      <c r="I33" s="150">
        <f t="shared" si="12"/>
        <v>7.7885754911518363</v>
      </c>
      <c r="J33" s="150">
        <f>[1]MercLab!AD68</f>
        <v>5.3476114702180055</v>
      </c>
      <c r="K33" s="149">
        <f>[1]MercLab!AE68</f>
        <v>109337.23642900313</v>
      </c>
      <c r="L33" s="150">
        <f t="shared" si="13"/>
        <v>8.3469743444131659</v>
      </c>
      <c r="M33" s="150">
        <f>[1]MercLab!AF68</f>
        <v>5.3476114702180055</v>
      </c>
      <c r="N33" s="149">
        <f>[1]MercLab!AG68</f>
        <v>0</v>
      </c>
      <c r="O33" s="150">
        <f t="shared" si="14"/>
        <v>0</v>
      </c>
      <c r="P33" s="150">
        <f>[1]MercLab!AH68</f>
        <v>0</v>
      </c>
      <c r="Q33" s="151">
        <f t="shared" si="15"/>
        <v>0</v>
      </c>
      <c r="R33" s="150">
        <f>[1]MercLab!AI68</f>
        <v>2</v>
      </c>
      <c r="S33" s="152" t="s">
        <v>76</v>
      </c>
      <c r="T33" s="157">
        <f>[1]MercLab!AC100</f>
        <v>342728.22075692838</v>
      </c>
      <c r="U33" s="154">
        <f t="shared" si="7"/>
        <v>24.41404874950182</v>
      </c>
      <c r="V33" s="154">
        <f>[1]MercLab!AD100</f>
        <v>6.6442778436758818</v>
      </c>
      <c r="W33" s="157">
        <f>[1]MercLab!AE100</f>
        <v>321405.60052553122</v>
      </c>
      <c r="X33" s="154">
        <f t="shared" si="8"/>
        <v>24.536602436255446</v>
      </c>
      <c r="Y33" s="154">
        <f>[1]MercLab!AF100</f>
        <v>6.6209202103942069</v>
      </c>
      <c r="Z33" s="157">
        <f>[1]MercLab!AG100</f>
        <v>21322.620231398003</v>
      </c>
      <c r="AA33" s="154">
        <f t="shared" si="9"/>
        <v>22.704663718671263</v>
      </c>
      <c r="AB33" s="154">
        <f>[1]MercLab!AH100</f>
        <v>6.9805963473677766</v>
      </c>
      <c r="AC33" s="154">
        <f t="shared" si="2"/>
        <v>6.2214369695924603</v>
      </c>
      <c r="AD33" s="154">
        <f>[1]MercLab!AI100</f>
        <v>2.8141263580885547</v>
      </c>
    </row>
    <row r="34" spans="1:30">
      <c r="A34" s="148"/>
      <c r="B34" s="156"/>
      <c r="C34" s="158"/>
      <c r="D34" s="158"/>
      <c r="E34" s="156"/>
      <c r="F34" s="158"/>
      <c r="G34" s="158"/>
      <c r="H34" s="156"/>
      <c r="I34" s="158"/>
      <c r="J34" s="158"/>
      <c r="K34" s="156"/>
      <c r="L34" s="158"/>
      <c r="M34" s="158"/>
      <c r="N34" s="156"/>
      <c r="O34" s="158"/>
      <c r="P34" s="158"/>
      <c r="Q34" s="158"/>
      <c r="R34" s="158"/>
      <c r="S34" s="152" t="s">
        <v>60</v>
      </c>
      <c r="T34" s="157">
        <f>[1]MercLab!AC101</f>
        <v>3490.6407105979997</v>
      </c>
      <c r="U34" s="154">
        <f t="shared" si="7"/>
        <v>0.24865379421432562</v>
      </c>
      <c r="V34" s="154">
        <f>[1]MercLab!AD101</f>
        <v>6.9812618398681883</v>
      </c>
      <c r="W34" s="157">
        <f>[1]MercLab!AE101</f>
        <v>3490.6407105979997</v>
      </c>
      <c r="X34" s="154">
        <f t="shared" si="8"/>
        <v>0.26648093008867074</v>
      </c>
      <c r="Y34" s="154">
        <f>[1]MercLab!AF101</f>
        <v>6.9812618398681883</v>
      </c>
      <c r="Z34" s="157">
        <f>[1]MercLab!AG101</f>
        <v>0</v>
      </c>
      <c r="AA34" s="154">
        <f t="shared" si="9"/>
        <v>0</v>
      </c>
      <c r="AB34" s="154">
        <f>[1]MercLab!AH101</f>
        <v>0</v>
      </c>
      <c r="AC34" s="154">
        <f t="shared" si="2"/>
        <v>0</v>
      </c>
      <c r="AD34" s="154">
        <f>[1]MercLab!AI101</f>
        <v>2</v>
      </c>
    </row>
    <row r="35" spans="1:30">
      <c r="A35" s="140" t="s">
        <v>12</v>
      </c>
      <c r="B35" s="174"/>
      <c r="C35" s="142"/>
      <c r="D35" s="142"/>
      <c r="E35" s="174"/>
      <c r="F35" s="142"/>
      <c r="G35" s="142"/>
      <c r="H35" s="174"/>
      <c r="I35" s="142"/>
      <c r="J35" s="142"/>
      <c r="K35" s="174"/>
      <c r="L35" s="142"/>
      <c r="M35" s="142"/>
      <c r="N35" s="174"/>
      <c r="O35" s="142"/>
      <c r="P35" s="142"/>
      <c r="Q35" s="142"/>
      <c r="R35" s="142"/>
      <c r="S35" s="152" t="s">
        <v>95</v>
      </c>
      <c r="T35" s="157">
        <f>[1]MercLab!AC102</f>
        <v>23151.405265400997</v>
      </c>
      <c r="U35" s="154">
        <f t="shared" si="7"/>
        <v>1.6491771104248845</v>
      </c>
      <c r="V35" s="154">
        <f>[1]MercLab!AD102</f>
        <v>10.640980718507812</v>
      </c>
      <c r="W35" s="157">
        <f>[1]MercLab!AE102</f>
        <v>0</v>
      </c>
      <c r="X35" s="154">
        <f t="shared" si="8"/>
        <v>0</v>
      </c>
      <c r="Y35" s="154">
        <f>[1]MercLab!AF102</f>
        <v>0</v>
      </c>
      <c r="Z35" s="157">
        <f>[1]MercLab!AG102</f>
        <v>23151.405265400997</v>
      </c>
      <c r="AA35" s="154">
        <f t="shared" si="9"/>
        <v>24.651982986198938</v>
      </c>
      <c r="AB35" s="154">
        <f>[1]MercLab!AH102</f>
        <v>10.640980718507812</v>
      </c>
      <c r="AC35" s="154">
        <f t="shared" si="2"/>
        <v>100</v>
      </c>
      <c r="AD35" s="154">
        <f>[1]MercLab!AI102</f>
        <v>3.068251491662461</v>
      </c>
    </row>
    <row r="36" spans="1:30">
      <c r="A36" s="148" t="s">
        <v>38</v>
      </c>
      <c r="B36" s="161">
        <f>[1]MercLab!Y73</f>
        <v>186931.67632907321</v>
      </c>
      <c r="C36" s="162">
        <f>IF(ISNUMBER(B36/B$8*100),B36/B$8*100,0)</f>
        <v>4.3139387619783509</v>
      </c>
      <c r="D36" s="162">
        <f>[1]MercLab!Z73</f>
        <v>5.0281342467382926</v>
      </c>
      <c r="E36" s="161">
        <f>[1]MercLab!AA73</f>
        <v>183707.89020383311</v>
      </c>
      <c r="F36" s="162">
        <f>IF(ISNUMBER(E36/E$8*100),E36/E$8*100,0)</f>
        <v>5.3067524726958837</v>
      </c>
      <c r="G36" s="162">
        <f>[1]MercLab!AB73</f>
        <v>5.1026763760306721</v>
      </c>
      <c r="H36" s="149">
        <f>[1]MercLab!AC73</f>
        <v>129963.90450734693</v>
      </c>
      <c r="I36" s="150">
        <f>IF(ISNUMBER(H36/H$8*100),H36/H$8*100,0)</f>
        <v>9.2579043923211124</v>
      </c>
      <c r="J36" s="150">
        <f>[1]MercLab!AD73</f>
        <v>5.162045605035007</v>
      </c>
      <c r="K36" s="149">
        <f>[1]MercLab!AE73</f>
        <v>126666.38937360494</v>
      </c>
      <c r="L36" s="150">
        <f>IF(ISNUMBER(K36/K$8*100),K36/K$8*100,0)</f>
        <v>9.6699087788583551</v>
      </c>
      <c r="M36" s="150">
        <f>[1]MercLab!AF73</f>
        <v>5.1394200715455458</v>
      </c>
      <c r="N36" s="149">
        <f>[1]MercLab!AG73</f>
        <v>3297.5151337419998</v>
      </c>
      <c r="O36" s="150">
        <f>IF(ISNUMBER(N36/N$8*100),N36/N$8*100,0)</f>
        <v>3.5112463386931818</v>
      </c>
      <c r="P36" s="150">
        <f>[1]MercLab!AH73</f>
        <v>5.8730943842074685</v>
      </c>
      <c r="Q36" s="151">
        <f t="shared" ref="Q36:Q40" si="16">IF(ISNUMBER(N36/H36*100),N36/H36*100,0)</f>
        <v>2.5372545909896003</v>
      </c>
      <c r="R36" s="150">
        <f>[1]MercLab!AI73</f>
        <v>3.396654204816949</v>
      </c>
      <c r="S36" s="283"/>
      <c r="T36" s="284"/>
      <c r="U36" s="284"/>
      <c r="V36" s="284"/>
      <c r="W36" s="284"/>
      <c r="X36" s="284"/>
      <c r="Y36" s="284"/>
      <c r="Z36" s="284"/>
      <c r="AA36" s="284"/>
      <c r="AB36" s="284"/>
      <c r="AC36" s="284"/>
      <c r="AD36" s="284"/>
    </row>
    <row r="37" spans="1:30">
      <c r="A37" s="148" t="s">
        <v>39</v>
      </c>
      <c r="B37" s="161">
        <f>[1]MercLab!Y74</f>
        <v>321422.09304499545</v>
      </c>
      <c r="C37" s="162">
        <f>IF(ISNUMBER(B37/B$8*100),B37/B$8*100,0)</f>
        <v>7.4176579024630662</v>
      </c>
      <c r="D37" s="162">
        <f>[1]MercLab!Z74</f>
        <v>7.565738658897172</v>
      </c>
      <c r="E37" s="161">
        <f>[1]MercLab!AA74</f>
        <v>320144.48169761349</v>
      </c>
      <c r="F37" s="162">
        <f>IF(ISNUMBER(E37/E$8*100),E37/E$8*100,0)</f>
        <v>9.2479834044346561</v>
      </c>
      <c r="G37" s="162">
        <f>[1]MercLab!AB74</f>
        <v>7.5860200133610247</v>
      </c>
      <c r="H37" s="149">
        <f>[1]MercLab!AC74</f>
        <v>294136.31186803221</v>
      </c>
      <c r="I37" s="150">
        <f>IF(ISNUMBER(H37/H$8*100),H37/H$8*100,0)</f>
        <v>20.952631916581502</v>
      </c>
      <c r="J37" s="150">
        <f>[1]MercLab!AD74</f>
        <v>7.5176575454291843</v>
      </c>
      <c r="K37" s="149">
        <f>[1]MercLab!AE74</f>
        <v>282381.31097249093</v>
      </c>
      <c r="L37" s="150">
        <f>IF(ISNUMBER(K37/K$8*100),K37/K$8*100,0)</f>
        <v>21.557427597501494</v>
      </c>
      <c r="M37" s="150">
        <f>[1]MercLab!AF74</f>
        <v>7.5002704683993846</v>
      </c>
      <c r="N37" s="149">
        <f>[1]MercLab!AG74</f>
        <v>11755.000895541998</v>
      </c>
      <c r="O37" s="150">
        <f>IF(ISNUMBER(N37/N$8*100),N37/N$8*100,0)</f>
        <v>12.516911123003288</v>
      </c>
      <c r="P37" s="150">
        <f>[1]MercLab!AH74</f>
        <v>7.9068600460830849</v>
      </c>
      <c r="Q37" s="151">
        <f t="shared" si="16"/>
        <v>3.9964466885734331</v>
      </c>
      <c r="R37" s="150">
        <f>[1]MercLab!AI74</f>
        <v>2.9550345625896148</v>
      </c>
      <c r="S37" s="2" t="str">
        <f>A42</f>
        <v>Fuente: Instituto Nacional de Estadística (INE). Encuesta Permanente de Hogares de Propósitos Múltiples, Junio 2014.</v>
      </c>
    </row>
    <row r="38" spans="1:30">
      <c r="A38" s="148" t="s">
        <v>50</v>
      </c>
      <c r="B38" s="161">
        <f>[1]MercLab!Y75</f>
        <v>1038029.5576706276</v>
      </c>
      <c r="C38" s="162">
        <f>IF(ISNUMBER(B38/B$8*100),B38/B$8*100,0)</f>
        <v>23.955254844189863</v>
      </c>
      <c r="D38" s="162">
        <f>[1]MercLab!Z75</f>
        <v>8.9786529567139617</v>
      </c>
      <c r="E38" s="161">
        <f>[1]MercLab!AA75</f>
        <v>1036030.2049595556</v>
      </c>
      <c r="F38" s="162">
        <f>IF(ISNUMBER(E38/E$8*100),E38/E$8*100,0)</f>
        <v>29.927706675290256</v>
      </c>
      <c r="G38" s="162">
        <f>[1]MercLab!AB75</f>
        <v>8.9936134971322925</v>
      </c>
      <c r="H38" s="149">
        <f>[1]MercLab!AC75</f>
        <v>953384.46312308207</v>
      </c>
      <c r="I38" s="150">
        <f>IF(ISNUMBER(H38/H$8*100),H38/H$8*100,0)</f>
        <v>67.913796851332123</v>
      </c>
      <c r="J38" s="150">
        <f>[1]MercLab!AD75</f>
        <v>9.018899030133861</v>
      </c>
      <c r="K38" s="149">
        <f>[1]MercLab!AE75</f>
        <v>898188.44533220993</v>
      </c>
      <c r="L38" s="150">
        <f>IF(ISNUMBER(K38/K$8*100),K38/K$8*100,0)</f>
        <v>68.569100102548276</v>
      </c>
      <c r="M38" s="150">
        <f>[1]MercLab!AF75</f>
        <v>8.952791376777542</v>
      </c>
      <c r="N38" s="149">
        <f>[1]MercLab!AG75</f>
        <v>55196.017790868929</v>
      </c>
      <c r="O38" s="150">
        <f>IF(ISNUMBER(N38/N$8*100),N38/N$8*100,0)</f>
        <v>58.773593908787149</v>
      </c>
      <c r="P38" s="150">
        <f>[1]MercLab!AH75</f>
        <v>10.049490361488575</v>
      </c>
      <c r="Q38" s="151">
        <f t="shared" si="16"/>
        <v>5.7894815707462515</v>
      </c>
      <c r="R38" s="150">
        <f>[1]MercLab!AI75</f>
        <v>3.5660023934476426</v>
      </c>
      <c r="S38" s="160" t="str">
        <f>A43</f>
        <v>(Promedio de salarios mínimos por rama)</v>
      </c>
    </row>
    <row r="39" spans="1:30">
      <c r="A39" s="148" t="s">
        <v>46</v>
      </c>
      <c r="B39" s="161">
        <f>[1]MercLab!Y76</f>
        <v>3373.4262813649998</v>
      </c>
      <c r="C39" s="162">
        <f>IF(ISNUMBER(B39/B$8*100),B39/B$8*100,0)</f>
        <v>7.7850660100208982E-2</v>
      </c>
      <c r="D39" s="162">
        <f>[1]MercLab!Z76</f>
        <v>5.7622239081214577</v>
      </c>
      <c r="E39" s="161">
        <f>[1]MercLab!AA76</f>
        <v>3373.4262813649998</v>
      </c>
      <c r="F39" s="162">
        <f>IF(ISNUMBER(E39/E$8*100),E39/E$8*100,0)</f>
        <v>9.7447846362112678E-2</v>
      </c>
      <c r="G39" s="162">
        <f>[1]MercLab!AB76</f>
        <v>5.7622239081214577</v>
      </c>
      <c r="H39" s="149">
        <f>[1]MercLab!AC76</f>
        <v>3179.4981140549999</v>
      </c>
      <c r="I39" s="150">
        <f>IF(ISNUMBER(H39/H$8*100),H39/H$8*100,0)</f>
        <v>0.2264897293372905</v>
      </c>
      <c r="J39" s="150">
        <f>[1]MercLab!AD76</f>
        <v>5.7447985196994651</v>
      </c>
      <c r="K39" s="149">
        <f>[1]MercLab!AE76</f>
        <v>2666.4839156399999</v>
      </c>
      <c r="L39" s="150">
        <f>IF(ISNUMBER(K39/K$8*100),K39/K$8*100,0)</f>
        <v>0.20356352108908304</v>
      </c>
      <c r="M39" s="150">
        <f>[1]MercLab!AF76</f>
        <v>4</v>
      </c>
      <c r="N39" s="149">
        <f>[1]MercLab!AG76</f>
        <v>513.01419841500001</v>
      </c>
      <c r="O39" s="150">
        <f>IF(ISNUMBER(N39/N$8*100),N39/N$8*100,0)</f>
        <v>0.54626564331735461</v>
      </c>
      <c r="P39" s="150">
        <f>[1]MercLab!AH76</f>
        <v>13</v>
      </c>
      <c r="Q39" s="151">
        <f t="shared" si="16"/>
        <v>16.135068492326386</v>
      </c>
      <c r="R39" s="150">
        <f>[1]MercLab!AI76</f>
        <v>0.23094688221709006</v>
      </c>
      <c r="S39" s="2" t="s">
        <v>78</v>
      </c>
    </row>
    <row r="40" spans="1:30">
      <c r="A40" s="148" t="s">
        <v>95</v>
      </c>
      <c r="B40" s="161">
        <f>[1]MercLab!Y77</f>
        <v>104056.94195505801</v>
      </c>
      <c r="C40" s="162">
        <f>IF(ISNUMBER(B40/B$8*100),B40/B$8*100,0)</f>
        <v>2.4013868819248376</v>
      </c>
      <c r="D40" s="162">
        <f>[1]MercLab!Z77</f>
        <v>8.2024764996689772</v>
      </c>
      <c r="E40" s="161">
        <f>[1]MercLab!AA77</f>
        <v>103774.153698458</v>
      </c>
      <c r="F40" s="162">
        <f>IF(ISNUMBER(E40/E$8*100),E40/E$8*100,0)</f>
        <v>2.9977141761857986</v>
      </c>
      <c r="G40" s="162">
        <f>[1]MercLab!AB77</f>
        <v>8.2266908710180449</v>
      </c>
      <c r="H40" s="149">
        <f>[1]MercLab!AC77</f>
        <v>23151.405265400997</v>
      </c>
      <c r="I40" s="150">
        <f>IF(ISNUMBER(H40/H$8*100),H40/H$8*100,0)</f>
        <v>1.6491771104248845</v>
      </c>
      <c r="J40" s="150">
        <f>[1]MercLab!AD77</f>
        <v>10.640980718507812</v>
      </c>
      <c r="K40" s="149">
        <f>[1]MercLab!AE77</f>
        <v>0</v>
      </c>
      <c r="L40" s="150">
        <f>IF(ISNUMBER(K40/K$8*100),K40/K$8*100,0)</f>
        <v>0</v>
      </c>
      <c r="M40" s="150">
        <f>[1]MercLab!AF77</f>
        <v>0</v>
      </c>
      <c r="N40" s="149">
        <f>[1]MercLab!AG77</f>
        <v>23151.405265400997</v>
      </c>
      <c r="O40" s="150">
        <f>IF(ISNUMBER(N40/N$8*100),N40/N$8*100,0)</f>
        <v>24.651982986198938</v>
      </c>
      <c r="P40" s="150">
        <f>[1]MercLab!AH77</f>
        <v>10.640980718507812</v>
      </c>
      <c r="Q40" s="151">
        <f t="shared" si="16"/>
        <v>100</v>
      </c>
      <c r="R40" s="150">
        <f>[1]MercLab!AI77</f>
        <v>3.068251491662461</v>
      </c>
      <c r="S40" s="2" t="s">
        <v>79</v>
      </c>
    </row>
    <row r="41" spans="1:30">
      <c r="A41" s="279"/>
      <c r="B41" s="280"/>
      <c r="C41" s="281"/>
      <c r="D41" s="282"/>
      <c r="E41" s="280"/>
      <c r="F41" s="281"/>
      <c r="G41" s="282"/>
      <c r="H41" s="280"/>
      <c r="I41" s="281"/>
      <c r="J41" s="282"/>
      <c r="K41" s="280"/>
      <c r="L41" s="281"/>
      <c r="M41" s="282"/>
      <c r="N41" s="280"/>
      <c r="O41" s="281"/>
      <c r="P41" s="282"/>
      <c r="Q41" s="256"/>
      <c r="R41" s="256"/>
      <c r="S41" s="2" t="s">
        <v>80</v>
      </c>
      <c r="T41" s="78"/>
    </row>
    <row r="42" spans="1:30">
      <c r="A42" s="2" t="str">
        <f>'C01'!A42</f>
        <v>Fuente: Instituto Nacional de Estadística (INE). Encuesta Permanente de Hogares de Propósitos Múltiples, Junio 2014.</v>
      </c>
      <c r="F42" s="163"/>
      <c r="I42" s="163"/>
      <c r="L42" s="163"/>
      <c r="S42" s="2" t="s">
        <v>88</v>
      </c>
      <c r="T42" s="78"/>
    </row>
    <row r="43" spans="1:30">
      <c r="A43" s="160" t="str">
        <f>'C01'!A43</f>
        <v>(Promedio de salarios mínimos por rama)</v>
      </c>
      <c r="B43" s="5"/>
      <c r="F43" s="163"/>
      <c r="I43" s="163"/>
      <c r="L43" s="163"/>
    </row>
    <row r="44" spans="1:30">
      <c r="A44" s="2" t="s">
        <v>78</v>
      </c>
      <c r="B44" s="5"/>
      <c r="F44" s="163"/>
      <c r="I44" s="163"/>
      <c r="L44" s="163"/>
      <c r="T44" s="78"/>
    </row>
    <row r="45" spans="1:30">
      <c r="A45" s="2" t="s">
        <v>79</v>
      </c>
      <c r="B45" s="5"/>
      <c r="F45" s="163"/>
      <c r="I45" s="163"/>
      <c r="L45" s="163"/>
    </row>
    <row r="46" spans="1:30">
      <c r="A46" s="2" t="s">
        <v>80</v>
      </c>
      <c r="F46" s="163"/>
      <c r="I46" s="163"/>
      <c r="L46" s="163"/>
    </row>
    <row r="47" spans="1:30">
      <c r="A47" s="2" t="s">
        <v>88</v>
      </c>
      <c r="F47" s="163"/>
      <c r="I47" s="163"/>
      <c r="L47" s="163"/>
    </row>
    <row r="48" spans="1:30">
      <c r="A48" s="2" t="s">
        <v>89</v>
      </c>
      <c r="F48" s="163"/>
      <c r="I48" s="163"/>
      <c r="L48" s="163"/>
    </row>
    <row r="49" spans="1:31">
      <c r="E49" s="9"/>
      <c r="F49" s="163"/>
      <c r="G49" s="3"/>
      <c r="I49" s="163"/>
      <c r="L49" s="163"/>
    </row>
    <row r="50" spans="1:31" s="25" customFormat="1">
      <c r="A50"/>
      <c r="B50"/>
      <c r="C50" s="20"/>
      <c r="D50"/>
      <c r="E50"/>
      <c r="F50" s="163"/>
      <c r="G50"/>
      <c r="H50"/>
      <c r="I50" s="163"/>
      <c r="J50"/>
      <c r="K50"/>
      <c r="L50" s="163"/>
      <c r="M50"/>
      <c r="N50"/>
      <c r="O50" s="20"/>
      <c r="P50"/>
      <c r="Q50"/>
      <c r="R50"/>
      <c r="S50"/>
      <c r="U50" s="45"/>
      <c r="X50" s="45"/>
      <c r="AA50" s="45"/>
      <c r="AE50"/>
    </row>
    <row r="51" spans="1:31" s="25" customFormat="1">
      <c r="A51"/>
      <c r="B51" s="9"/>
      <c r="C51" s="20"/>
      <c r="D51"/>
      <c r="E51"/>
      <c r="F51" s="163"/>
      <c r="G51"/>
      <c r="H51"/>
      <c r="I51" s="163"/>
      <c r="J51"/>
      <c r="K51"/>
      <c r="L51" s="163"/>
      <c r="M51"/>
      <c r="N51"/>
      <c r="O51" s="20"/>
      <c r="P51"/>
      <c r="Q51"/>
      <c r="R51"/>
      <c r="S51"/>
      <c r="U51" s="45"/>
      <c r="X51" s="45"/>
      <c r="AA51" s="45"/>
      <c r="AE51"/>
    </row>
    <row r="52" spans="1:31" s="25" customFormat="1">
      <c r="A52"/>
      <c r="B52"/>
      <c r="C52" s="20"/>
      <c r="D52"/>
      <c r="E52"/>
      <c r="F52" s="20"/>
      <c r="G52"/>
      <c r="H52"/>
      <c r="I52" s="20"/>
      <c r="J52"/>
      <c r="K52"/>
      <c r="L52" s="20"/>
      <c r="M52"/>
      <c r="N52"/>
      <c r="O52" s="20"/>
      <c r="P52"/>
      <c r="Q52"/>
      <c r="R52"/>
      <c r="S52"/>
      <c r="U52" s="45"/>
      <c r="X52" s="45"/>
      <c r="AA52" s="45"/>
      <c r="AE52"/>
    </row>
    <row r="53" spans="1:31" s="25" customFormat="1">
      <c r="A53"/>
      <c r="B53" s="9"/>
      <c r="C53" s="20"/>
      <c r="D53"/>
      <c r="E53"/>
      <c r="F53" s="20"/>
      <c r="G53"/>
      <c r="H53"/>
      <c r="I53" s="20"/>
      <c r="J53"/>
      <c r="K53"/>
      <c r="L53" s="20"/>
      <c r="M53"/>
      <c r="N53"/>
      <c r="O53" s="20"/>
      <c r="P53"/>
      <c r="Q53"/>
      <c r="R53"/>
      <c r="S53"/>
      <c r="U53" s="45"/>
      <c r="V53" s="47"/>
      <c r="X53" s="45"/>
      <c r="AA53" s="45"/>
      <c r="AE53"/>
    </row>
    <row r="54" spans="1:31" s="25" customFormat="1">
      <c r="A54"/>
      <c r="B54" s="9"/>
      <c r="C54" s="20"/>
      <c r="D54"/>
      <c r="E54"/>
      <c r="F54" s="20"/>
      <c r="G54"/>
      <c r="H54"/>
      <c r="I54" s="20"/>
      <c r="J54"/>
      <c r="K54"/>
      <c r="L54" s="20"/>
      <c r="M54"/>
      <c r="N54"/>
      <c r="O54" s="20"/>
      <c r="P54"/>
      <c r="Q54"/>
      <c r="R54"/>
      <c r="S54"/>
      <c r="U54" s="45"/>
      <c r="X54" s="45"/>
      <c r="AA54" s="45"/>
      <c r="AE54"/>
    </row>
    <row r="55" spans="1:31" s="25" customFormat="1">
      <c r="A55"/>
      <c r="B55"/>
      <c r="C55" s="20"/>
      <c r="D55"/>
      <c r="E55"/>
      <c r="F55" s="20"/>
      <c r="G55"/>
      <c r="H55"/>
      <c r="I55" s="20"/>
      <c r="J55"/>
      <c r="K55"/>
      <c r="L55" s="20"/>
      <c r="M55"/>
      <c r="N55"/>
      <c r="O55" s="20"/>
      <c r="P55"/>
      <c r="Q55"/>
      <c r="R55"/>
      <c r="S55"/>
      <c r="U55" s="45"/>
      <c r="X55" s="45"/>
      <c r="AA55" s="45"/>
      <c r="AE55"/>
    </row>
    <row r="57" spans="1:31" s="25" customFormat="1">
      <c r="A57"/>
      <c r="B57"/>
      <c r="C57" s="20"/>
      <c r="D57"/>
      <c r="E57"/>
      <c r="F57" s="20"/>
      <c r="G57"/>
      <c r="H57"/>
      <c r="I57" s="20"/>
      <c r="J57"/>
      <c r="K57"/>
      <c r="L57" s="20"/>
      <c r="M57"/>
      <c r="N57"/>
      <c r="O57" s="20"/>
      <c r="P57"/>
      <c r="Q57"/>
      <c r="R57"/>
      <c r="S57"/>
      <c r="U57" s="45"/>
      <c r="X57" s="45"/>
      <c r="AA57" s="45"/>
      <c r="AE57"/>
    </row>
    <row r="58" spans="1:31" s="25" customFormat="1">
      <c r="A58"/>
      <c r="B58"/>
      <c r="C58" s="20"/>
      <c r="D58"/>
      <c r="E58"/>
      <c r="F58" s="20"/>
      <c r="G58"/>
      <c r="H58"/>
      <c r="I58" s="20"/>
      <c r="J58"/>
      <c r="K58"/>
      <c r="L58" s="20"/>
      <c r="M58"/>
      <c r="N58"/>
      <c r="O58" s="20"/>
      <c r="P58"/>
      <c r="Q58"/>
      <c r="R58"/>
      <c r="S58"/>
      <c r="U58" s="45"/>
      <c r="X58" s="45"/>
      <c r="AA58" s="45"/>
      <c r="AE58"/>
    </row>
  </sheetData>
  <mergeCells count="22">
    <mergeCell ref="A1:R1"/>
    <mergeCell ref="S1:AD1"/>
    <mergeCell ref="A2:R2"/>
    <mergeCell ref="S2:AD2"/>
    <mergeCell ref="A4:A6"/>
    <mergeCell ref="B4:D5"/>
    <mergeCell ref="N5:P5"/>
    <mergeCell ref="T5:V5"/>
    <mergeCell ref="W5:Y5"/>
    <mergeCell ref="Z5:AB5"/>
    <mergeCell ref="A3:R3"/>
    <mergeCell ref="S3:AD3"/>
    <mergeCell ref="S4:S6"/>
    <mergeCell ref="T4:AB4"/>
    <mergeCell ref="AC4:AC6"/>
    <mergeCell ref="AD4:AD6"/>
    <mergeCell ref="E4:G5"/>
    <mergeCell ref="H4:P4"/>
    <mergeCell ref="Q4:Q6"/>
    <mergeCell ref="R4:R6"/>
    <mergeCell ref="H5:J5"/>
    <mergeCell ref="K5:M5"/>
  </mergeCells>
  <printOptions horizontalCentered="1"/>
  <pageMargins left="1.4648818897637796" right="0.27559055118110237" top="0.31496062992125984" bottom="0.39370078740157483" header="0" footer="0.19685039370078741"/>
  <pageSetup paperSize="9" scale="90" firstPageNumber="14" orientation="landscape" useFirstPageNumber="1" r:id="rId1"/>
  <headerFooter alignWithMargins="0">
    <oddFooter>&amp;L&amp;Z&amp;F+&amp;F+&amp;A&amp;C&amp;P&amp;R&amp;D+&amp;T</oddFooter>
  </headerFooter>
  <colBreaks count="1" manualBreakCount="1">
    <brk id="18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Hoja3"/>
  <dimension ref="A1:O103"/>
  <sheetViews>
    <sheetView workbookViewId="0">
      <selection activeCell="B55" sqref="B55"/>
    </sheetView>
  </sheetViews>
  <sheetFormatPr baseColWidth="10" defaultRowHeight="11.25"/>
  <cols>
    <col min="1" max="1" width="51" style="165" customWidth="1"/>
    <col min="2" max="2" width="14.5" style="165" bestFit="1" customWidth="1"/>
    <col min="3" max="3" width="9" style="204" bestFit="1" customWidth="1"/>
    <col min="4" max="4" width="14.5" style="165" bestFit="1" customWidth="1"/>
    <col min="5" max="5" width="7.83203125" style="204" bestFit="1" customWidth="1"/>
    <col min="6" max="6" width="12.5" style="165" bestFit="1" customWidth="1"/>
    <col min="7" max="7" width="7.33203125" style="204" bestFit="1" customWidth="1"/>
    <col min="8" max="8" width="14.33203125" style="165" bestFit="1" customWidth="1"/>
    <col min="9" max="9" width="7.83203125" style="204" bestFit="1" customWidth="1"/>
    <col min="10" max="10" width="11.5" style="165" bestFit="1" customWidth="1"/>
    <col min="11" max="11" width="7.33203125" style="204" bestFit="1" customWidth="1"/>
    <col min="12" max="12" width="14.5" style="165" bestFit="1" customWidth="1"/>
    <col min="13" max="13" width="7.83203125" style="204" bestFit="1" customWidth="1"/>
    <col min="14" max="14" width="12.5" style="165" bestFit="1" customWidth="1"/>
    <col min="15" max="15" width="7.6640625" style="204" bestFit="1" customWidth="1"/>
    <col min="16" max="16384" width="12" style="165"/>
  </cols>
  <sheetData>
    <row r="1" spans="1:15">
      <c r="A1" s="361" t="s">
        <v>125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</row>
    <row r="2" spans="1:15">
      <c r="A2" s="361" t="s">
        <v>83</v>
      </c>
      <c r="B2" s="361"/>
      <c r="C2" s="361"/>
      <c r="D2" s="361"/>
      <c r="E2" s="361"/>
      <c r="F2" s="361"/>
      <c r="G2" s="361"/>
      <c r="H2" s="361"/>
      <c r="I2" s="361"/>
      <c r="J2" s="361"/>
      <c r="K2" s="361"/>
      <c r="L2" s="361"/>
      <c r="M2" s="361"/>
      <c r="N2" s="361"/>
      <c r="O2" s="361"/>
    </row>
    <row r="3" spans="1:15">
      <c r="A3" s="361" t="s">
        <v>33</v>
      </c>
      <c r="B3" s="361"/>
      <c r="C3" s="361"/>
      <c r="D3" s="361"/>
      <c r="E3" s="361"/>
      <c r="F3" s="361"/>
      <c r="G3" s="361"/>
      <c r="H3" s="361"/>
      <c r="I3" s="361"/>
      <c r="J3" s="361"/>
      <c r="K3" s="361"/>
      <c r="L3" s="361"/>
      <c r="M3" s="361"/>
      <c r="N3" s="361"/>
      <c r="O3" s="361"/>
    </row>
    <row r="4" spans="1:15" customFormat="1" ht="23.25">
      <c r="A4" s="326" t="s">
        <v>112</v>
      </c>
      <c r="B4" s="326"/>
      <c r="C4" s="326"/>
      <c r="D4" s="326"/>
      <c r="E4" s="326"/>
      <c r="F4" s="326"/>
      <c r="G4" s="326"/>
      <c r="H4" s="326"/>
      <c r="I4" s="326"/>
      <c r="J4" s="326"/>
      <c r="K4" s="326"/>
      <c r="L4" s="326"/>
      <c r="M4" s="326"/>
      <c r="N4" s="326"/>
      <c r="O4" s="326"/>
    </row>
    <row r="5" spans="1:15" ht="12" customHeight="1">
      <c r="A5" s="362" t="s">
        <v>31</v>
      </c>
      <c r="B5" s="365" t="s">
        <v>5</v>
      </c>
      <c r="C5" s="365"/>
      <c r="D5" s="367" t="s">
        <v>6</v>
      </c>
      <c r="E5" s="367"/>
      <c r="F5" s="367"/>
      <c r="G5" s="367"/>
      <c r="H5" s="367"/>
      <c r="I5" s="367"/>
      <c r="J5" s="367"/>
      <c r="K5" s="367"/>
      <c r="L5" s="365" t="s">
        <v>1</v>
      </c>
      <c r="M5" s="365"/>
      <c r="N5" s="368" t="s">
        <v>2</v>
      </c>
      <c r="O5" s="368"/>
    </row>
    <row r="6" spans="1:15" ht="13.5">
      <c r="A6" s="363"/>
      <c r="B6" s="366"/>
      <c r="C6" s="366"/>
      <c r="D6" s="370" t="s">
        <v>3</v>
      </c>
      <c r="E6" s="370"/>
      <c r="F6" s="370" t="s">
        <v>109</v>
      </c>
      <c r="G6" s="370"/>
      <c r="H6" s="370" t="s">
        <v>9</v>
      </c>
      <c r="I6" s="370"/>
      <c r="J6" s="370" t="s">
        <v>110</v>
      </c>
      <c r="K6" s="370"/>
      <c r="L6" s="366"/>
      <c r="M6" s="366"/>
      <c r="N6" s="369"/>
      <c r="O6" s="369"/>
    </row>
    <row r="7" spans="1:15">
      <c r="A7" s="364"/>
      <c r="B7" s="166" t="s">
        <v>7</v>
      </c>
      <c r="C7" s="167" t="s">
        <v>87</v>
      </c>
      <c r="D7" s="166" t="s">
        <v>7</v>
      </c>
      <c r="E7" s="167" t="s">
        <v>87</v>
      </c>
      <c r="F7" s="166" t="s">
        <v>7</v>
      </c>
      <c r="G7" s="167" t="s">
        <v>87</v>
      </c>
      <c r="H7" s="166" t="s">
        <v>7</v>
      </c>
      <c r="I7" s="167" t="s">
        <v>87</v>
      </c>
      <c r="J7" s="166" t="s">
        <v>7</v>
      </c>
      <c r="K7" s="167" t="s">
        <v>87</v>
      </c>
      <c r="L7" s="166" t="s">
        <v>7</v>
      </c>
      <c r="M7" s="167" t="s">
        <v>87</v>
      </c>
      <c r="N7" s="166" t="s">
        <v>7</v>
      </c>
      <c r="O7" s="167" t="s">
        <v>87</v>
      </c>
    </row>
    <row r="8" spans="1:15">
      <c r="A8" s="168"/>
      <c r="B8" s="169"/>
      <c r="C8" s="170"/>
      <c r="D8" s="170"/>
      <c r="E8" s="170"/>
      <c r="F8" s="171"/>
      <c r="G8" s="144"/>
      <c r="H8" s="170"/>
      <c r="I8" s="170"/>
      <c r="J8" s="170"/>
      <c r="K8" s="170"/>
      <c r="L8" s="170"/>
      <c r="M8" s="170"/>
      <c r="N8" s="170"/>
      <c r="O8" s="170"/>
    </row>
    <row r="9" spans="1:15">
      <c r="A9" s="172" t="s">
        <v>103</v>
      </c>
      <c r="B9" s="174">
        <f>[1]MercLab!Q114</f>
        <v>1309902.6295939824</v>
      </c>
      <c r="C9" s="144">
        <f>SUM(E9,M9,O9)</f>
        <v>99.999999999994571</v>
      </c>
      <c r="D9" s="174">
        <f t="shared" ref="D9:D51" si="0">F9+H9+J9</f>
        <v>576883.94007804291</v>
      </c>
      <c r="E9" s="144">
        <f>IF(ISNUMBER(D9/$B$9*100),D9/$B$9*100,0)</f>
        <v>44.040215436230859</v>
      </c>
      <c r="F9" s="174">
        <f>[1]MercLab!R114</f>
        <v>123201.10515191904</v>
      </c>
      <c r="G9" s="144">
        <f>IF(ISNUMBER(F9/$B$9*100),F9/$B$9*100,0)</f>
        <v>9.4053636024920788</v>
      </c>
      <c r="H9" s="174">
        <f>[1]MercLab!S114</f>
        <v>354588.70550292474</v>
      </c>
      <c r="I9" s="144">
        <f>IF(ISNUMBER(H9/$B$9*100),H9/$B$9*100,0)</f>
        <v>27.069852177702181</v>
      </c>
      <c r="J9" s="174">
        <f>[1]MercLab!T114</f>
        <v>99094.12942319912</v>
      </c>
      <c r="K9" s="144">
        <f>IF(ISNUMBER(J9/$B$9*100),J9/$B$9*100,0)</f>
        <v>7.5649996560365986</v>
      </c>
      <c r="L9" s="174">
        <f>[1]MercLab!U114</f>
        <v>569281.14980959147</v>
      </c>
      <c r="M9" s="144">
        <f>IF(ISNUMBER(L9/$B$9*100),L9/$B$9*100,0)</f>
        <v>43.459806625935698</v>
      </c>
      <c r="N9" s="143">
        <f>+N12+N16</f>
        <v>163737.53970627688</v>
      </c>
      <c r="O9" s="144">
        <f>N9/B9*100</f>
        <v>12.499977937828019</v>
      </c>
    </row>
    <row r="10" spans="1:15" s="176" customFormat="1">
      <c r="A10" s="173"/>
      <c r="B10" s="174"/>
      <c r="C10" s="144"/>
      <c r="D10" s="174"/>
      <c r="E10" s="144"/>
      <c r="F10" s="175"/>
      <c r="G10" s="144"/>
      <c r="H10" s="174"/>
      <c r="I10" s="144"/>
      <c r="J10" s="174"/>
      <c r="K10" s="144"/>
      <c r="L10" s="174"/>
      <c r="M10" s="144"/>
      <c r="N10" s="174"/>
      <c r="O10" s="144"/>
    </row>
    <row r="11" spans="1:15">
      <c r="A11" s="177" t="s">
        <v>35</v>
      </c>
      <c r="B11" s="174"/>
      <c r="C11" s="144"/>
      <c r="D11" s="174"/>
      <c r="E11" s="144"/>
      <c r="F11" s="174"/>
      <c r="G11" s="144"/>
      <c r="H11" s="174"/>
      <c r="I11" s="144"/>
      <c r="J11" s="174"/>
      <c r="K11" s="144"/>
      <c r="L11" s="174"/>
      <c r="M11" s="144"/>
      <c r="N11" s="174"/>
      <c r="O11" s="144"/>
    </row>
    <row r="12" spans="1:15">
      <c r="A12" s="178" t="s">
        <v>69</v>
      </c>
      <c r="B12" s="153">
        <f>SUM(B13:B15)</f>
        <v>802806.72785879928</v>
      </c>
      <c r="C12" s="179">
        <f>IF(ISNUMBER(B12/B$9*100),B12/B$9*100,0)</f>
        <v>61.287511737237857</v>
      </c>
      <c r="D12" s="153">
        <f>SUM(D13:D15)</f>
        <v>431078.3149750859</v>
      </c>
      <c r="E12" s="179">
        <f>IF(ISNUMBER(D12/D$9*100),D12/D$9*100,0)</f>
        <v>74.725310418031071</v>
      </c>
      <c r="F12" s="153">
        <f>SUM(F13:F15)</f>
        <v>100832.55405485899</v>
      </c>
      <c r="G12" s="179">
        <f>IF(ISNUMBER(F12/F$9*100),F12/F$9*100,0)</f>
        <v>81.843871392649092</v>
      </c>
      <c r="H12" s="153">
        <f>SUM(H13:H15)</f>
        <v>269130.09435840795</v>
      </c>
      <c r="I12" s="179">
        <f>IF(ISNUMBER(H12/H$9*100),H12/H$9*100,0)</f>
        <v>75.899229214504146</v>
      </c>
      <c r="J12" s="153">
        <f>SUM(J13:J15)</f>
        <v>61115.666561818973</v>
      </c>
      <c r="K12" s="179">
        <f>IF(ISNUMBER(J12/J$9*100),J12/J$9*100,0)</f>
        <v>61.674356409968176</v>
      </c>
      <c r="L12" s="153">
        <f>SUM(L13:L15)</f>
        <v>294863.4256049582</v>
      </c>
      <c r="M12" s="179">
        <f>IF(ISNUMBER(L12/L$9*100),L12/L$9*100,0)</f>
        <v>51.79574726891655</v>
      </c>
      <c r="N12" s="153">
        <f>SUM(N13:N15)</f>
        <v>76864.98727875702</v>
      </c>
      <c r="O12" s="179">
        <f>IF(ISNUMBER(N12/N$9*100),N12/N$9*100,0)</f>
        <v>46.944022376690448</v>
      </c>
    </row>
    <row r="13" spans="1:15">
      <c r="A13" s="180" t="s">
        <v>51</v>
      </c>
      <c r="B13" s="153">
        <f>[1]MercLab!Q115</f>
        <v>219740.00637896187</v>
      </c>
      <c r="C13" s="179">
        <f>IF(ISNUMBER(B13/B$9*100),B13/B$9*100,0)</f>
        <v>16.77529317175831</v>
      </c>
      <c r="D13" s="153">
        <f t="shared" si="0"/>
        <v>130203.37153193398</v>
      </c>
      <c r="E13" s="179">
        <f>IF(ISNUMBER(D13/D$9*100),D13/D$9*100,0)</f>
        <v>22.570115492263419</v>
      </c>
      <c r="F13" s="153">
        <f>[1]MercLab!R115</f>
        <v>38223.241776800984</v>
      </c>
      <c r="G13" s="179">
        <f>IF(ISNUMBER(F13/F$9*100),F13/F$9*100,0)</f>
        <v>31.025080278028334</v>
      </c>
      <c r="H13" s="153">
        <f>[1]MercLab!S115</f>
        <v>77590.659740730989</v>
      </c>
      <c r="I13" s="179">
        <f>IF(ISNUMBER(H13/H$9*100),H13/H$9*100,0)</f>
        <v>21.881875687687689</v>
      </c>
      <c r="J13" s="153">
        <f>[1]MercLab!T115</f>
        <v>14389.470014402001</v>
      </c>
      <c r="K13" s="179">
        <f>IF(ISNUMBER(J13/J$9*100),J13/J$9*100,0)</f>
        <v>14.521011585811717</v>
      </c>
      <c r="L13" s="153">
        <f>[1]MercLab!U115</f>
        <v>72102.492605857944</v>
      </c>
      <c r="M13" s="179">
        <f>IF(ISNUMBER(L13/L$9*100),L13/L$9*100,0)</f>
        <v>12.665533125411619</v>
      </c>
      <c r="N13" s="153">
        <f>[1]MercLab!V115</f>
        <v>17434.142241169004</v>
      </c>
      <c r="O13" s="179">
        <f>IF(ISNUMBER(N13/N$9*100),N13/N$9*100,0)</f>
        <v>10.647614635253168</v>
      </c>
    </row>
    <row r="14" spans="1:15">
      <c r="A14" s="180" t="s">
        <v>52</v>
      </c>
      <c r="B14" s="153">
        <f>[1]MercLab!Q116</f>
        <v>126449.88394392919</v>
      </c>
      <c r="C14" s="179">
        <f>IF(ISNUMBER(B14/B$9*100),B14/B$9*100,0)</f>
        <v>9.6533804182928939</v>
      </c>
      <c r="D14" s="153">
        <f t="shared" si="0"/>
        <v>78602.991743213017</v>
      </c>
      <c r="E14" s="179">
        <f>IF(ISNUMBER(D14/D$9*100),D14/D$9*100,0)</f>
        <v>13.625442880690928</v>
      </c>
      <c r="F14" s="153">
        <f>[1]MercLab!R116</f>
        <v>7785.1949407749971</v>
      </c>
      <c r="G14" s="179">
        <f>IF(ISNUMBER(F14/F$9*100),F14/F$9*100,0)</f>
        <v>6.319095052901587</v>
      </c>
      <c r="H14" s="153">
        <f>[1]MercLab!S116</f>
        <v>60926.019701218029</v>
      </c>
      <c r="I14" s="179">
        <f>IF(ISNUMBER(H14/H$9*100),H14/H$9*100,0)</f>
        <v>17.182165916651144</v>
      </c>
      <c r="J14" s="153">
        <f>[1]MercLab!T116</f>
        <v>9891.7771012199955</v>
      </c>
      <c r="K14" s="179">
        <f>IF(ISNUMBER(J14/J$9*100),J14/J$9*100,0)</f>
        <v>9.9822029405752186</v>
      </c>
      <c r="L14" s="153">
        <f>[1]MercLab!U116</f>
        <v>38999.247126846982</v>
      </c>
      <c r="M14" s="179">
        <f>IF(ISNUMBER(L14/L$9*100),L14/L$9*100,0)</f>
        <v>6.8506127666252663</v>
      </c>
      <c r="N14" s="153">
        <f>[1]MercLab!V116</f>
        <v>8847.6450738689982</v>
      </c>
      <c r="O14" s="179">
        <f>IF(ISNUMBER(N14/N$9*100),N14/N$9*100,0)</f>
        <v>5.4035532045616934</v>
      </c>
    </row>
    <row r="15" spans="1:15">
      <c r="A15" s="180" t="s">
        <v>93</v>
      </c>
      <c r="B15" s="153">
        <f>[1]MercLab!Q117</f>
        <v>456616.83753590827</v>
      </c>
      <c r="C15" s="179">
        <f>IF(ISNUMBER(B15/B$9*100),B15/B$9*100,0)</f>
        <v>34.85883814718666</v>
      </c>
      <c r="D15" s="153">
        <f t="shared" si="0"/>
        <v>222271.95169993892</v>
      </c>
      <c r="E15" s="179">
        <f>IF(ISNUMBER(D15/D$9*100),D15/D$9*100,0)</f>
        <v>38.529752045076719</v>
      </c>
      <c r="F15" s="153">
        <f>[1]MercLab!R117</f>
        <v>54824.117337283009</v>
      </c>
      <c r="G15" s="179">
        <f>IF(ISNUMBER(F15/F$9*100),F15/F$9*100,0)</f>
        <v>44.49969606171917</v>
      </c>
      <c r="H15" s="153">
        <f>[1]MercLab!S117</f>
        <v>130613.41491645893</v>
      </c>
      <c r="I15" s="179">
        <f>IF(ISNUMBER(H15/H$9*100),H15/H$9*100,0)</f>
        <v>36.83518761016532</v>
      </c>
      <c r="J15" s="153">
        <f>[1]MercLab!T117</f>
        <v>36834.419446196975</v>
      </c>
      <c r="K15" s="179">
        <f>IF(ISNUMBER(J15/J$9*100),J15/J$9*100,0)</f>
        <v>37.171141883581242</v>
      </c>
      <c r="L15" s="153">
        <f>[1]MercLab!U117</f>
        <v>183761.68587225326</v>
      </c>
      <c r="M15" s="179">
        <f>IF(ISNUMBER(L15/L$9*100),L15/L$9*100,0)</f>
        <v>32.279601376879661</v>
      </c>
      <c r="N15" s="153">
        <f>[1]MercLab!V117</f>
        <v>50583.199963719017</v>
      </c>
      <c r="O15" s="179">
        <f>IF(ISNUMBER(N15/N$9*100),N15/N$9*100,0)</f>
        <v>30.892854536875586</v>
      </c>
    </row>
    <row r="16" spans="1:15">
      <c r="A16" s="178" t="s">
        <v>53</v>
      </c>
      <c r="B16" s="153">
        <f>[1]MercLab!Q118</f>
        <v>507095.90173510957</v>
      </c>
      <c r="C16" s="179">
        <f>IF(ISNUMBER(B16/B$9*100),B16/B$9*100,0)</f>
        <v>38.71248826275653</v>
      </c>
      <c r="D16" s="153">
        <f t="shared" si="0"/>
        <v>145805.62510295981</v>
      </c>
      <c r="E16" s="179">
        <f>IF(ISNUMBER(D16/D$9*100),D16/D$9*100,0)</f>
        <v>25.274689581969419</v>
      </c>
      <c r="F16" s="181">
        <f>[1]MercLab!R118</f>
        <v>22368.551097060015</v>
      </c>
      <c r="G16" s="179">
        <f>IF(ISNUMBER(F16/F$9*100),F16/F$9*100,0)</f>
        <v>18.156128607350883</v>
      </c>
      <c r="H16" s="153">
        <f>[1]MercLab!S118</f>
        <v>85458.611144519818</v>
      </c>
      <c r="I16" s="179">
        <f>IF(ISNUMBER(H16/H$9*100),H16/H$9*100,0)</f>
        <v>24.100770785496699</v>
      </c>
      <c r="J16" s="153">
        <f>[1]MercLab!T118</f>
        <v>37978.462861379972</v>
      </c>
      <c r="K16" s="179">
        <f>IF(ISNUMBER(J16/J$9*100),J16/J$9*100,0)</f>
        <v>38.325643590031646</v>
      </c>
      <c r="L16" s="153">
        <f>[1]MercLab!U118</f>
        <v>274417.72420464136</v>
      </c>
      <c r="M16" s="179">
        <f>IF(ISNUMBER(L16/L$9*100),L16/L$9*100,0)</f>
        <v>48.204252731084871</v>
      </c>
      <c r="N16" s="153">
        <f>[1]MercLab!V118</f>
        <v>86872.552427519855</v>
      </c>
      <c r="O16" s="179">
        <f>IF(ISNUMBER(N16/N$9*100),N16/N$9*100,0)</f>
        <v>53.055977623309559</v>
      </c>
    </row>
    <row r="17" spans="1:15">
      <c r="A17" s="177"/>
      <c r="B17" s="181"/>
      <c r="C17" s="179"/>
      <c r="D17" s="181">
        <f t="shared" si="0"/>
        <v>0</v>
      </c>
      <c r="E17" s="179"/>
      <c r="F17" s="181"/>
      <c r="G17" s="179"/>
      <c r="H17" s="181"/>
      <c r="I17" s="179"/>
      <c r="J17" s="181"/>
      <c r="K17" s="179"/>
      <c r="L17" s="181"/>
      <c r="M17" s="179"/>
      <c r="N17" s="181"/>
      <c r="O17" s="179"/>
    </row>
    <row r="18" spans="1:15">
      <c r="A18" s="177" t="s">
        <v>11</v>
      </c>
      <c r="B18" s="174"/>
      <c r="C18" s="144"/>
      <c r="D18" s="174"/>
      <c r="E18" s="144"/>
      <c r="F18" s="174"/>
      <c r="G18" s="144"/>
      <c r="H18" s="174"/>
      <c r="I18" s="144"/>
      <c r="J18" s="174"/>
      <c r="K18" s="144"/>
      <c r="L18" s="174"/>
      <c r="M18" s="144"/>
      <c r="N18" s="174"/>
      <c r="O18" s="144"/>
    </row>
    <row r="19" spans="1:15">
      <c r="A19" s="180" t="s">
        <v>37</v>
      </c>
      <c r="B19" s="153">
        <f>[1]MercLab!Q120</f>
        <v>122315.70922894006</v>
      </c>
      <c r="C19" s="179">
        <f>IF(ISNUMBER(B19/B$9*100),B19/B$9*100,0)</f>
        <v>9.3377711034027833</v>
      </c>
      <c r="D19" s="153">
        <f t="shared" si="0"/>
        <v>21521.190887758006</v>
      </c>
      <c r="E19" s="179">
        <f>IF(ISNUMBER(D19/D$9*100),D19/D$9*100,0)</f>
        <v>3.7305928268425261</v>
      </c>
      <c r="F19" s="153">
        <f>[1]MercLab!R120</f>
        <v>1106.97502497</v>
      </c>
      <c r="G19" s="179">
        <f>IF(ISNUMBER(F19/F$9*100),F19/F$9*100,0)</f>
        <v>0.89851062910920421</v>
      </c>
      <c r="H19" s="153">
        <f>[1]MercLab!S120</f>
        <v>9721.3556566460029</v>
      </c>
      <c r="I19" s="179">
        <f>IF(ISNUMBER(H19/H$9*100),H19/H$9*100,0)</f>
        <v>2.7415863804398075</v>
      </c>
      <c r="J19" s="153">
        <f>[1]MercLab!T120</f>
        <v>10692.860206142001</v>
      </c>
      <c r="K19" s="179">
        <f>IF(ISNUMBER(J19/J$9*100),J19/J$9*100,0)</f>
        <v>10.790609159576183</v>
      </c>
      <c r="L19" s="153">
        <f>[1]MercLab!U120</f>
        <v>85956.9372125878</v>
      </c>
      <c r="M19" s="179">
        <f>IF(ISNUMBER(L19/L$9*100),L19/L$9*100,0)</f>
        <v>15.099206647073766</v>
      </c>
      <c r="N19" s="153">
        <f>[1]MercLab!V120</f>
        <v>14837.581128594004</v>
      </c>
      <c r="O19" s="179">
        <f>IF(ISNUMBER(N19/N$9*100),N19/N$9*100,0)</f>
        <v>9.0618077902053678</v>
      </c>
    </row>
    <row r="20" spans="1:15">
      <c r="A20" s="180" t="s">
        <v>38</v>
      </c>
      <c r="B20" s="153">
        <f>[1]MercLab!Q121</f>
        <v>596003.6696367776</v>
      </c>
      <c r="C20" s="179">
        <f>IF(ISNUMBER(B20/B$9*100),B20/B$9*100,0)</f>
        <v>45.499845268767416</v>
      </c>
      <c r="D20" s="153">
        <f t="shared" si="0"/>
        <v>185029.4083765269</v>
      </c>
      <c r="E20" s="179">
        <f>IF(ISNUMBER(D20/D$9*100),D20/D$9*100,0)</f>
        <v>32.073939924813203</v>
      </c>
      <c r="F20" s="153">
        <f>[1]MercLab!R121</f>
        <v>9144.8192453330012</v>
      </c>
      <c r="G20" s="179">
        <f>IF(ISNUMBER(F20/F$9*100),F20/F$9*100,0)</f>
        <v>7.4226763096455528</v>
      </c>
      <c r="H20" s="153">
        <f>[1]MercLab!S121</f>
        <v>115584.57942368109</v>
      </c>
      <c r="I20" s="179">
        <f>IF(ISNUMBER(H20/H$9*100),H20/H$9*100,0)</f>
        <v>32.596802331801207</v>
      </c>
      <c r="J20" s="153">
        <f>[1]MercLab!T121</f>
        <v>60300.009707512807</v>
      </c>
      <c r="K20" s="179">
        <f>IF(ISNUMBER(J20/J$9*100),J20/J$9*100,0)</f>
        <v>60.851243215418826</v>
      </c>
      <c r="L20" s="153">
        <f>[1]MercLab!U121</f>
        <v>332657.57429210539</v>
      </c>
      <c r="M20" s="179">
        <f>IF(ISNUMBER(L20/L$9*100),L20/L$9*100,0)</f>
        <v>58.434672288616966</v>
      </c>
      <c r="N20" s="153">
        <f>[1]MercLab!V121</f>
        <v>78316.686968148832</v>
      </c>
      <c r="O20" s="179">
        <f>IF(ISNUMBER(N20/N$9*100),N20/N$9*100,0)</f>
        <v>47.830624002680409</v>
      </c>
    </row>
    <row r="21" spans="1:15">
      <c r="A21" s="180" t="s">
        <v>39</v>
      </c>
      <c r="B21" s="153">
        <f>[1]MercLab!Q122</f>
        <v>414135.96234338422</v>
      </c>
      <c r="C21" s="179">
        <f>IF(ISNUMBER(B21/B$9*100),B21/B$9*100,0)</f>
        <v>31.615782195333853</v>
      </c>
      <c r="D21" s="153">
        <f t="shared" si="0"/>
        <v>224122.61414004705</v>
      </c>
      <c r="E21" s="179">
        <f>IF(ISNUMBER(D21/D$9*100),D21/D$9*100,0)</f>
        <v>38.850555297089215</v>
      </c>
      <c r="F21" s="153">
        <f>[1]MercLab!R122</f>
        <v>51576.157312946903</v>
      </c>
      <c r="G21" s="179">
        <f>IF(ISNUMBER(F21/F$9*100),F21/F$9*100,0)</f>
        <v>41.863388521838701</v>
      </c>
      <c r="H21" s="153">
        <f>[1]MercLab!S122</f>
        <v>145645.49419539713</v>
      </c>
      <c r="I21" s="179">
        <f>IF(ISNUMBER(H21/H$9*100),H21/H$9*100,0)</f>
        <v>41.074487690978025</v>
      </c>
      <c r="J21" s="153">
        <f>[1]MercLab!T122</f>
        <v>26900.962631703002</v>
      </c>
      <c r="K21" s="179">
        <f>IF(ISNUMBER(J21/J$9*100),J21/J$9*100,0)</f>
        <v>27.146878213963266</v>
      </c>
      <c r="L21" s="153">
        <f>[1]MercLab!U122</f>
        <v>128602.06397333609</v>
      </c>
      <c r="M21" s="179">
        <f>IF(ISNUMBER(L21/L$9*100),L21/L$9*100,0)</f>
        <v>22.590255099145626</v>
      </c>
      <c r="N21" s="153">
        <f>[1]MercLab!V122</f>
        <v>61411.284230005855</v>
      </c>
      <c r="O21" s="179">
        <f>IF(ISNUMBER(N21/N$9*100),N21/N$9*100,0)</f>
        <v>37.505928292418119</v>
      </c>
    </row>
    <row r="22" spans="1:15">
      <c r="A22" s="180" t="s">
        <v>40</v>
      </c>
      <c r="B22" s="153">
        <f>[1]MercLab!Q123</f>
        <v>174727.80749812818</v>
      </c>
      <c r="C22" s="179">
        <f>IF(ISNUMBER(B22/B$9*100),B22/B$9*100,0)</f>
        <v>13.338992040369202</v>
      </c>
      <c r="D22" s="153">
        <f t="shared" si="0"/>
        <v>143766.01737317798</v>
      </c>
      <c r="E22" s="179">
        <f>IF(ISNUMBER(D22/D$9*100),D22/D$9*100,0)</f>
        <v>24.92113359122613</v>
      </c>
      <c r="F22" s="182">
        <f>[1]MercLab!R123</f>
        <v>61373.153568668975</v>
      </c>
      <c r="G22" s="179">
        <f>IF(ISNUMBER(F22/F$9*100),F22/F$9*100,0)</f>
        <v>49.815424539406408</v>
      </c>
      <c r="H22" s="153">
        <f>[1]MercLab!S123</f>
        <v>82173.046535593006</v>
      </c>
      <c r="I22" s="179">
        <f>IF(ISNUMBER(H22/H$9*100),H22/H$9*100,0)</f>
        <v>23.174186109240079</v>
      </c>
      <c r="J22" s="153">
        <f>[1]MercLab!T123</f>
        <v>219.81726891599996</v>
      </c>
      <c r="K22" s="179">
        <f>IF(ISNUMBER(J22/J$9*100),J22/J$9*100,0)</f>
        <v>0.22182673201278269</v>
      </c>
      <c r="L22" s="153">
        <f>[1]MercLab!U123</f>
        <v>21789.802745421992</v>
      </c>
      <c r="M22" s="179">
        <f>IF(ISNUMBER(L22/L$9*100),L22/L$9*100,0)</f>
        <v>3.8275995529994398</v>
      </c>
      <c r="N22" s="153">
        <f>[1]MercLab!V123</f>
        <v>9171.987379528</v>
      </c>
      <c r="O22" s="179">
        <f>IF(ISNUMBER(N22/N$9*100),N22/N$9*100,0)</f>
        <v>5.6016399146959897</v>
      </c>
    </row>
    <row r="23" spans="1:15">
      <c r="A23" s="180" t="s">
        <v>46</v>
      </c>
      <c r="B23" s="182">
        <f>[1]MercLab!Q124</f>
        <v>2719.4808866810004</v>
      </c>
      <c r="C23" s="179">
        <f>IF(ISNUMBER(B23/B$9*100),B23/B$9*100,0)</f>
        <v>0.20760939212130072</v>
      </c>
      <c r="D23" s="182">
        <f t="shared" si="0"/>
        <v>2444.7093005359998</v>
      </c>
      <c r="E23" s="179">
        <f>IF(ISNUMBER(D23/D$9*100),D23/D$9*100,0)</f>
        <v>0.42377836002944907</v>
      </c>
      <c r="F23" s="181">
        <f>[1]MercLab!R124</f>
        <v>0</v>
      </c>
      <c r="G23" s="179">
        <f>IF(ISNUMBER(F23/F$9*100),F23/F$9*100,0)</f>
        <v>0</v>
      </c>
      <c r="H23" s="182">
        <f>[1]MercLab!S124</f>
        <v>1464.2296916109999</v>
      </c>
      <c r="I23" s="179">
        <f>IF(ISNUMBER(H23/H$9*100),H23/H$9*100,0)</f>
        <v>0.41293748754186488</v>
      </c>
      <c r="J23" s="182">
        <f>[1]MercLab!T124</f>
        <v>980.47960892499987</v>
      </c>
      <c r="K23" s="179">
        <f>IF(ISNUMBER(J23/J$9*100),J23/J$9*100,0)</f>
        <v>0.98944267902863059</v>
      </c>
      <c r="L23" s="182">
        <f>[1]MercLab!U124</f>
        <v>274.77158614499996</v>
      </c>
      <c r="M23" s="179">
        <f>IF(ISNUMBER(L23/L$9*100),L23/L$9*100,0)</f>
        <v>4.8266412165044167E-2</v>
      </c>
      <c r="N23" s="182">
        <f>[1]MercLab!V124</f>
        <v>0</v>
      </c>
      <c r="O23" s="179">
        <f>IF(ISNUMBER(N23/N$9*100),N23/N$9*100,0)</f>
        <v>0</v>
      </c>
    </row>
    <row r="24" spans="1:15">
      <c r="A24" s="183"/>
      <c r="B24" s="181"/>
      <c r="C24" s="184"/>
      <c r="D24" s="181">
        <f t="shared" si="0"/>
        <v>0</v>
      </c>
      <c r="E24" s="184"/>
      <c r="F24" s="181"/>
      <c r="G24" s="184"/>
      <c r="H24" s="181"/>
      <c r="I24" s="184"/>
      <c r="J24" s="181"/>
      <c r="K24" s="184"/>
      <c r="L24" s="181"/>
      <c r="M24" s="184"/>
      <c r="N24" s="181"/>
      <c r="O24" s="184"/>
    </row>
    <row r="25" spans="1:15">
      <c r="A25" s="185" t="s">
        <v>16</v>
      </c>
      <c r="B25" s="174"/>
      <c r="C25" s="144"/>
      <c r="D25" s="174"/>
      <c r="E25" s="144"/>
      <c r="F25" s="174"/>
      <c r="G25" s="144"/>
      <c r="H25" s="174"/>
      <c r="I25" s="144"/>
      <c r="J25" s="174"/>
      <c r="K25" s="144"/>
      <c r="L25" s="174"/>
      <c r="M25" s="144"/>
      <c r="N25" s="174"/>
      <c r="O25" s="144"/>
    </row>
    <row r="26" spans="1:15">
      <c r="A26" s="180" t="s">
        <v>41</v>
      </c>
      <c r="B26" s="182">
        <f>[1]MercLab!Q126</f>
        <v>6767.1447407859987</v>
      </c>
      <c r="C26" s="179">
        <f t="shared" ref="C26:C34" si="1">IF(ISNUMBER(B26/B$9*100),B26/B$9*100,0)</f>
        <v>0.51661433360764719</v>
      </c>
      <c r="D26" s="182">
        <f t="shared" si="0"/>
        <v>342.00946560999995</v>
      </c>
      <c r="E26" s="179">
        <f t="shared" ref="E26:E34" si="2">IF(ISNUMBER(D26/D$9*100),D26/D$9*100,0)</f>
        <v>5.9285662478960971E-2</v>
      </c>
      <c r="F26" s="182">
        <f>[1]MercLab!R126</f>
        <v>0</v>
      </c>
      <c r="G26" s="179">
        <f t="shared" ref="G26:G34" si="3">IF(ISNUMBER(F26/F$9*100),F26/F$9*100,0)</f>
        <v>0</v>
      </c>
      <c r="H26" s="182">
        <f>[1]MercLab!S126</f>
        <v>342.00946560999995</v>
      </c>
      <c r="I26" s="179">
        <f t="shared" ref="I26:I34" si="4">IF(ISNUMBER(H26/H$9*100),H26/H$9*100,0)</f>
        <v>9.6452442027141497E-2</v>
      </c>
      <c r="J26" s="182">
        <f>[1]MercLab!T126</f>
        <v>0</v>
      </c>
      <c r="K26" s="179">
        <f t="shared" ref="K26:K34" si="5">IF(ISNUMBER(J26/J$9*100),J26/J$9*100,0)</f>
        <v>0</v>
      </c>
      <c r="L26" s="182">
        <f>[1]MercLab!U126</f>
        <v>282.78825660000001</v>
      </c>
      <c r="M26" s="179">
        <f t="shared" ref="M26:M34" si="6">IF(ISNUMBER(L26/L$9*100),L26/L$9*100,0)</f>
        <v>4.9674621528322999E-2</v>
      </c>
      <c r="N26" s="182">
        <f>[1]MercLab!V126</f>
        <v>6142.3470185759988</v>
      </c>
      <c r="O26" s="179">
        <f t="shared" ref="O26:O34" si="7">IF(ISNUMBER(N26/N$9*100),N26/N$9*100,0)</f>
        <v>3.7513370663774128</v>
      </c>
    </row>
    <row r="27" spans="1:15">
      <c r="A27" s="180" t="s">
        <v>42</v>
      </c>
      <c r="B27" s="182">
        <f>[1]MercLab!Q127</f>
        <v>32059.244248279025</v>
      </c>
      <c r="C27" s="179">
        <f t="shared" si="1"/>
        <v>2.447452468907259</v>
      </c>
      <c r="D27" s="182">
        <f t="shared" si="0"/>
        <v>6532.5222194880007</v>
      </c>
      <c r="E27" s="179">
        <f t="shared" si="2"/>
        <v>1.132380668909635</v>
      </c>
      <c r="F27" s="182">
        <f>[1]MercLab!R127</f>
        <v>0</v>
      </c>
      <c r="G27" s="179">
        <f t="shared" si="3"/>
        <v>0</v>
      </c>
      <c r="H27" s="182">
        <f>[1]MercLab!S127</f>
        <v>3014.7268771419999</v>
      </c>
      <c r="I27" s="179">
        <f t="shared" si="4"/>
        <v>0.85020386446491991</v>
      </c>
      <c r="J27" s="182">
        <f>[1]MercLab!T127</f>
        <v>3517.7953423460003</v>
      </c>
      <c r="K27" s="179">
        <f t="shared" si="5"/>
        <v>3.5499533250074071</v>
      </c>
      <c r="L27" s="182">
        <f>[1]MercLab!U127</f>
        <v>2981.491624885</v>
      </c>
      <c r="M27" s="179">
        <f t="shared" si="6"/>
        <v>0.52372920232511211</v>
      </c>
      <c r="N27" s="182">
        <f>[1]MercLab!V127</f>
        <v>22545.230403906007</v>
      </c>
      <c r="O27" s="179">
        <f t="shared" si="7"/>
        <v>13.769127375645876</v>
      </c>
    </row>
    <row r="28" spans="1:15">
      <c r="A28" s="180" t="s">
        <v>43</v>
      </c>
      <c r="B28" s="182">
        <f>[1]MercLab!Q128</f>
        <v>78586.264282806878</v>
      </c>
      <c r="C28" s="179">
        <f t="shared" si="1"/>
        <v>5.9993973985047644</v>
      </c>
      <c r="D28" s="182">
        <f t="shared" si="0"/>
        <v>35651.463965866002</v>
      </c>
      <c r="E28" s="179">
        <f t="shared" si="2"/>
        <v>6.1800063217296266</v>
      </c>
      <c r="F28" s="182">
        <f>[1]MercLab!R128</f>
        <v>0</v>
      </c>
      <c r="G28" s="179">
        <f t="shared" si="3"/>
        <v>0</v>
      </c>
      <c r="H28" s="182">
        <f>[1]MercLab!S128</f>
        <v>14662.781775451</v>
      </c>
      <c r="I28" s="179">
        <f t="shared" si="4"/>
        <v>4.1351519515135982</v>
      </c>
      <c r="J28" s="182">
        <f>[1]MercLab!T128</f>
        <v>20988.682190415006</v>
      </c>
      <c r="K28" s="179">
        <f t="shared" si="5"/>
        <v>21.180550565996803</v>
      </c>
      <c r="L28" s="182">
        <f>[1]MercLab!U128</f>
        <v>9760.1412901080002</v>
      </c>
      <c r="M28" s="179">
        <f t="shared" si="6"/>
        <v>1.7144676744298477</v>
      </c>
      <c r="N28" s="182">
        <f>[1]MercLab!V128</f>
        <v>33174.659026833018</v>
      </c>
      <c r="O28" s="179">
        <f t="shared" si="7"/>
        <v>20.260875475681324</v>
      </c>
    </row>
    <row r="29" spans="1:15">
      <c r="A29" s="180" t="s">
        <v>44</v>
      </c>
      <c r="B29" s="182">
        <f>[1]MercLab!Q129</f>
        <v>185569.09888199181</v>
      </c>
      <c r="C29" s="179">
        <f t="shared" si="1"/>
        <v>14.166633052680478</v>
      </c>
      <c r="D29" s="182">
        <f t="shared" si="0"/>
        <v>116372.71938184509</v>
      </c>
      <c r="E29" s="179">
        <f t="shared" si="2"/>
        <v>20.172639814882309</v>
      </c>
      <c r="F29" s="181">
        <f>[1]MercLab!R129</f>
        <v>9574.9818820710007</v>
      </c>
      <c r="G29" s="179">
        <f t="shared" si="3"/>
        <v>7.7718311619559817</v>
      </c>
      <c r="H29" s="182">
        <f>[1]MercLab!S129</f>
        <v>86003.294951605087</v>
      </c>
      <c r="I29" s="179">
        <f t="shared" si="4"/>
        <v>24.254380812728879</v>
      </c>
      <c r="J29" s="182">
        <f>[1]MercLab!T129</f>
        <v>20794.442548169005</v>
      </c>
      <c r="K29" s="179">
        <f t="shared" si="5"/>
        <v>20.984535278939319</v>
      </c>
      <c r="L29" s="182">
        <f>[1]MercLab!U129</f>
        <v>35392.820610302988</v>
      </c>
      <c r="M29" s="179">
        <f t="shared" si="6"/>
        <v>6.217107420848361</v>
      </c>
      <c r="N29" s="182">
        <f>[1]MercLab!V129</f>
        <v>33803.558889843</v>
      </c>
      <c r="O29" s="179">
        <f t="shared" si="7"/>
        <v>20.644965687454469</v>
      </c>
    </row>
    <row r="30" spans="1:15">
      <c r="A30" s="180" t="s">
        <v>45</v>
      </c>
      <c r="B30" s="181">
        <f>[1]MercLab!Q130</f>
        <v>173063.26845514547</v>
      </c>
      <c r="C30" s="179">
        <f t="shared" si="1"/>
        <v>13.211918546097445</v>
      </c>
      <c r="D30" s="181">
        <f t="shared" si="0"/>
        <v>97406.095248369005</v>
      </c>
      <c r="E30" s="179">
        <f t="shared" si="2"/>
        <v>16.884868598559279</v>
      </c>
      <c r="F30" s="153">
        <f>[1]MercLab!R130</f>
        <v>14699.700678973006</v>
      </c>
      <c r="G30" s="179">
        <f t="shared" si="3"/>
        <v>11.931468196528622</v>
      </c>
      <c r="H30" s="181">
        <f>[1]MercLab!S130</f>
        <v>70058.034079468998</v>
      </c>
      <c r="I30" s="179">
        <f t="shared" si="4"/>
        <v>19.757548109182835</v>
      </c>
      <c r="J30" s="181">
        <f>[1]MercLab!T130</f>
        <v>12648.360489927003</v>
      </c>
      <c r="K30" s="179">
        <f t="shared" si="5"/>
        <v>12.763985680634955</v>
      </c>
      <c r="L30" s="181">
        <f>[1]MercLab!U130</f>
        <v>61201.767902687796</v>
      </c>
      <c r="M30" s="179">
        <f t="shared" si="6"/>
        <v>10.750710421934411</v>
      </c>
      <c r="N30" s="181">
        <f>[1]MercLab!V130</f>
        <v>14455.405304088006</v>
      </c>
      <c r="O30" s="179">
        <f t="shared" si="7"/>
        <v>8.8284002129377654</v>
      </c>
    </row>
    <row r="31" spans="1:15">
      <c r="A31" s="180" t="s">
        <v>47</v>
      </c>
      <c r="B31" s="153">
        <f>[1]MercLab!Q131</f>
        <v>208250.71133996514</v>
      </c>
      <c r="C31" s="179">
        <f t="shared" si="1"/>
        <v>15.898182554570074</v>
      </c>
      <c r="D31" s="153">
        <f t="shared" si="0"/>
        <v>114989.81410215296</v>
      </c>
      <c r="E31" s="179">
        <f t="shared" si="2"/>
        <v>19.93291997114649</v>
      </c>
      <c r="F31" s="182">
        <f>[1]MercLab!R131</f>
        <v>23281.777945036996</v>
      </c>
      <c r="G31" s="179">
        <f t="shared" si="3"/>
        <v>18.897377516482731</v>
      </c>
      <c r="H31" s="153">
        <f>[1]MercLab!S131</f>
        <v>76654.056745656955</v>
      </c>
      <c r="I31" s="179">
        <f t="shared" si="4"/>
        <v>21.617737834299035</v>
      </c>
      <c r="J31" s="153">
        <f>[1]MercLab!T131</f>
        <v>15053.979411459002</v>
      </c>
      <c r="K31" s="179">
        <f t="shared" si="5"/>
        <v>15.191595606202164</v>
      </c>
      <c r="L31" s="153">
        <f>[1]MercLab!U131</f>
        <v>77488.796235901886</v>
      </c>
      <c r="M31" s="179">
        <f t="shared" si="6"/>
        <v>13.61169191388468</v>
      </c>
      <c r="N31" s="153">
        <f>[1]MercLab!V131</f>
        <v>15772.101001909003</v>
      </c>
      <c r="O31" s="179">
        <f t="shared" si="7"/>
        <v>9.6325503792239893</v>
      </c>
    </row>
    <row r="32" spans="1:15">
      <c r="A32" s="180" t="s">
        <v>48</v>
      </c>
      <c r="B32" s="182">
        <f>[1]MercLab!Q132</f>
        <v>248979.86062520419</v>
      </c>
      <c r="C32" s="179">
        <f t="shared" si="1"/>
        <v>19.007509031597106</v>
      </c>
      <c r="D32" s="182">
        <f t="shared" si="0"/>
        <v>105493.30874566591</v>
      </c>
      <c r="E32" s="179">
        <f t="shared" si="2"/>
        <v>18.286747370952018</v>
      </c>
      <c r="F32" s="182">
        <f>[1]MercLab!R132</f>
        <v>29669.469409841993</v>
      </c>
      <c r="G32" s="179">
        <f t="shared" si="3"/>
        <v>24.082145507750624</v>
      </c>
      <c r="H32" s="182">
        <f>[1]MercLab!S132</f>
        <v>60665.159428836916</v>
      </c>
      <c r="I32" s="179">
        <f t="shared" si="4"/>
        <v>17.108598916819286</v>
      </c>
      <c r="J32" s="182">
        <f>[1]MercLab!T132</f>
        <v>15158.679906987009</v>
      </c>
      <c r="K32" s="179">
        <f t="shared" si="5"/>
        <v>15.297253222992824</v>
      </c>
      <c r="L32" s="182">
        <f>[1]MercLab!U132</f>
        <v>130587.64277586527</v>
      </c>
      <c r="M32" s="179">
        <f t="shared" si="6"/>
        <v>22.939042126995275</v>
      </c>
      <c r="N32" s="182">
        <f>[1]MercLab!V132</f>
        <v>12898.909103672004</v>
      </c>
      <c r="O32" s="179">
        <f t="shared" si="7"/>
        <v>7.8777958474341991</v>
      </c>
    </row>
    <row r="33" spans="1:15">
      <c r="A33" s="180" t="s">
        <v>49</v>
      </c>
      <c r="B33" s="182">
        <f>[1]MercLab!Q133</f>
        <v>267289.80059074413</v>
      </c>
      <c r="C33" s="179">
        <f t="shared" si="1"/>
        <v>20.405318269617744</v>
      </c>
      <c r="D33" s="182">
        <f t="shared" si="0"/>
        <v>86390.913318722887</v>
      </c>
      <c r="E33" s="179">
        <f t="shared" si="2"/>
        <v>14.975440867193429</v>
      </c>
      <c r="F33" s="182">
        <f>[1]MercLab!R133</f>
        <v>40539.756610537952</v>
      </c>
      <c r="G33" s="179">
        <f t="shared" si="3"/>
        <v>32.905351425661692</v>
      </c>
      <c r="H33" s="182">
        <f>[1]MercLab!S133</f>
        <v>37593.008531065941</v>
      </c>
      <c r="I33" s="179">
        <f t="shared" si="4"/>
        <v>10.601862932364568</v>
      </c>
      <c r="J33" s="182">
        <f>[1]MercLab!T133</f>
        <v>8258.1481771189992</v>
      </c>
      <c r="K33" s="179">
        <f t="shared" si="5"/>
        <v>8.3336401714082449</v>
      </c>
      <c r="L33" s="182">
        <f>[1]MercLab!U133</f>
        <v>163023.31652485873</v>
      </c>
      <c r="M33" s="179">
        <f t="shared" si="6"/>
        <v>28.636696749819567</v>
      </c>
      <c r="N33" s="182">
        <f>[1]MercLab!V133</f>
        <v>17875.570747162004</v>
      </c>
      <c r="O33" s="179">
        <f t="shared" si="7"/>
        <v>10.917209809814155</v>
      </c>
    </row>
    <row r="34" spans="1:15">
      <c r="A34" s="180" t="s">
        <v>94</v>
      </c>
      <c r="B34" s="182">
        <f>[1]MercLab!Q134</f>
        <v>109337.23642900313</v>
      </c>
      <c r="C34" s="179">
        <f t="shared" si="1"/>
        <v>8.3469743444131659</v>
      </c>
      <c r="D34" s="182">
        <f t="shared" si="0"/>
        <v>13705.093630325999</v>
      </c>
      <c r="E34" s="179">
        <f t="shared" si="2"/>
        <v>2.3757107241487647</v>
      </c>
      <c r="F34" s="181">
        <f>[1]MercLab!R134</f>
        <v>5435.418625457999</v>
      </c>
      <c r="G34" s="179">
        <f t="shared" si="3"/>
        <v>4.4118261916202748</v>
      </c>
      <c r="H34" s="182">
        <f>[1]MercLab!S134</f>
        <v>5595.6336480909995</v>
      </c>
      <c r="I34" s="179">
        <f t="shared" si="4"/>
        <v>1.5780631366006228</v>
      </c>
      <c r="J34" s="182">
        <f>[1]MercLab!T134</f>
        <v>2674.0413567770001</v>
      </c>
      <c r="K34" s="179">
        <f t="shared" si="5"/>
        <v>2.6984861488181915</v>
      </c>
      <c r="L34" s="182">
        <f>[1]MercLab!U134</f>
        <v>88562.384588388915</v>
      </c>
      <c r="M34" s="179">
        <f t="shared" si="6"/>
        <v>15.556879868235676</v>
      </c>
      <c r="N34" s="182">
        <f>[1]MercLab!V134</f>
        <v>7069.7582102880006</v>
      </c>
      <c r="O34" s="179">
        <f t="shared" si="7"/>
        <v>4.3177381454309112</v>
      </c>
    </row>
    <row r="35" spans="1:15">
      <c r="A35" s="186"/>
      <c r="B35" s="181"/>
      <c r="C35" s="179"/>
      <c r="D35" s="181">
        <f t="shared" si="0"/>
        <v>0</v>
      </c>
      <c r="E35" s="179"/>
      <c r="F35" s="181"/>
      <c r="G35" s="179"/>
      <c r="H35" s="181"/>
      <c r="I35" s="179"/>
      <c r="J35" s="181"/>
      <c r="K35" s="179"/>
      <c r="L35" s="181"/>
      <c r="M35" s="179"/>
      <c r="N35" s="181"/>
      <c r="O35" s="179"/>
    </row>
    <row r="36" spans="1:15">
      <c r="A36" s="177" t="s">
        <v>102</v>
      </c>
      <c r="B36" s="174"/>
      <c r="C36" s="144"/>
      <c r="D36" s="174"/>
      <c r="E36" s="144"/>
      <c r="F36" s="174"/>
      <c r="G36" s="144"/>
      <c r="H36" s="174"/>
      <c r="I36" s="144"/>
      <c r="J36" s="174"/>
      <c r="K36" s="144"/>
      <c r="L36" s="174"/>
      <c r="M36" s="144"/>
      <c r="N36" s="174"/>
      <c r="O36" s="144"/>
    </row>
    <row r="37" spans="1:15">
      <c r="A37" s="187" t="s">
        <v>97</v>
      </c>
      <c r="B37" s="182">
        <f>SUM(B38:B40)</f>
        <v>668192.97199820308</v>
      </c>
      <c r="C37" s="179">
        <f t="shared" ref="C37:C44" si="8">IF(ISNUMBER(B37/B$9*100),B37/B$9*100,0)</f>
        <v>51.010888664702982</v>
      </c>
      <c r="D37" s="182">
        <f t="shared" si="0"/>
        <v>168489.08492214885</v>
      </c>
      <c r="E37" s="179">
        <f t="shared" ref="E37:E44" si="9">IF(ISNUMBER(D37/D$9*100),D37/D$9*100,0)</f>
        <v>29.206756024332215</v>
      </c>
      <c r="F37" s="182">
        <f>SUM(F38:F40)</f>
        <v>0</v>
      </c>
      <c r="G37" s="179">
        <f t="shared" ref="G37:G44" si="10">IF(ISNUMBER(F37/F$9*100),F37/F$9*100,0)</f>
        <v>0</v>
      </c>
      <c r="H37" s="182">
        <f>SUM(H38:H40)</f>
        <v>73974.906916773936</v>
      </c>
      <c r="I37" s="179">
        <f t="shared" ref="I37:I44" si="11">IF(ISNUMBER(H37/H$9*100),H37/H$9*100,0)</f>
        <v>20.862172361596489</v>
      </c>
      <c r="J37" s="182">
        <f>SUM(J38:J40)</f>
        <v>94514.17800537491</v>
      </c>
      <c r="K37" s="179">
        <f t="shared" ref="K37:K44" si="12">IF(ISNUMBER(J37/J$9*100),J37/J$9*100,0)</f>
        <v>95.378180882679018</v>
      </c>
      <c r="L37" s="182">
        <f>SUM(L38:L40)</f>
        <v>499703.88707605598</v>
      </c>
      <c r="M37" s="179">
        <f t="shared" ref="M37:M44" si="13">IF(ISNUMBER(L37/L$9*100),L37/L$9*100,0)</f>
        <v>87.778049078771161</v>
      </c>
      <c r="N37" s="182">
        <f>SUM(N38:N40)</f>
        <v>0</v>
      </c>
      <c r="O37" s="179">
        <f t="shared" ref="O37:O44" si="14">IF(ISNUMBER(N37/N$9*100),N37/N$9*100,0)</f>
        <v>0</v>
      </c>
    </row>
    <row r="38" spans="1:15">
      <c r="A38" s="188" t="s">
        <v>106</v>
      </c>
      <c r="B38" s="182">
        <f>[1]MercLab!Q139</f>
        <v>393318.72639460984</v>
      </c>
      <c r="C38" s="179">
        <f t="shared" si="8"/>
        <v>30.026562090078635</v>
      </c>
      <c r="D38" s="182">
        <f t="shared" si="0"/>
        <v>52429.843905273025</v>
      </c>
      <c r="E38" s="179">
        <f t="shared" si="9"/>
        <v>9.0884561456469264</v>
      </c>
      <c r="F38" s="182">
        <f>[1]MercLab!R139</f>
        <v>0</v>
      </c>
      <c r="G38" s="179">
        <f t="shared" si="10"/>
        <v>0</v>
      </c>
      <c r="H38" s="182">
        <f>[1]MercLab!S139</f>
        <v>31933.945563036024</v>
      </c>
      <c r="I38" s="179">
        <f t="shared" si="11"/>
        <v>9.0059116569274433</v>
      </c>
      <c r="J38" s="182">
        <f>[1]MercLab!T139</f>
        <v>20495.898342237004</v>
      </c>
      <c r="K38" s="179">
        <f t="shared" si="12"/>
        <v>20.683261926350472</v>
      </c>
      <c r="L38" s="182">
        <f>[1]MercLab!U139</f>
        <v>340888.88248933939</v>
      </c>
      <c r="M38" s="179">
        <f t="shared" si="13"/>
        <v>59.880584945304641</v>
      </c>
      <c r="N38" s="182">
        <f>[1]MercLab!V139</f>
        <v>0</v>
      </c>
      <c r="O38" s="179">
        <f t="shared" si="14"/>
        <v>0</v>
      </c>
    </row>
    <row r="39" spans="1:15">
      <c r="A39" s="188" t="s">
        <v>107</v>
      </c>
      <c r="B39" s="182">
        <f>[1]MercLab!Q140</f>
        <v>273950.82004644629</v>
      </c>
      <c r="C39" s="179">
        <f t="shared" si="8"/>
        <v>20.913830834232321</v>
      </c>
      <c r="D39" s="182">
        <f t="shared" si="0"/>
        <v>116059.24101687581</v>
      </c>
      <c r="E39" s="179">
        <f t="shared" si="9"/>
        <v>20.118299878685285</v>
      </c>
      <c r="F39" s="182">
        <f>[1]MercLab!R140</f>
        <v>0</v>
      </c>
      <c r="G39" s="179">
        <f t="shared" si="10"/>
        <v>0</v>
      </c>
      <c r="H39" s="182">
        <f>[1]MercLab!S140</f>
        <v>42040.961353737912</v>
      </c>
      <c r="I39" s="179">
        <f t="shared" si="11"/>
        <v>11.856260704669046</v>
      </c>
      <c r="J39" s="182">
        <f>[1]MercLab!T140</f>
        <v>74018.279663137902</v>
      </c>
      <c r="K39" s="179">
        <f t="shared" si="12"/>
        <v>74.69491895632855</v>
      </c>
      <c r="L39" s="182">
        <f>[1]MercLab!U140</f>
        <v>157891.57902956955</v>
      </c>
      <c r="M39" s="179">
        <f t="shared" si="13"/>
        <v>27.735255081321391</v>
      </c>
      <c r="N39" s="182">
        <f>[1]MercLab!V140</f>
        <v>0</v>
      </c>
      <c r="O39" s="179">
        <f t="shared" si="14"/>
        <v>0</v>
      </c>
    </row>
    <row r="40" spans="1:15">
      <c r="A40" s="188" t="s">
        <v>108</v>
      </c>
      <c r="B40" s="182">
        <f>[1]MercLab!Q141</f>
        <v>923.42555714699995</v>
      </c>
      <c r="C40" s="179">
        <f t="shared" si="8"/>
        <v>7.0495740392033948E-2</v>
      </c>
      <c r="D40" s="182">
        <f t="shared" si="0"/>
        <v>0</v>
      </c>
      <c r="E40" s="179">
        <f t="shared" si="9"/>
        <v>0</v>
      </c>
      <c r="F40" s="182">
        <f>[1]MercLab!R141</f>
        <v>0</v>
      </c>
      <c r="G40" s="179">
        <f t="shared" si="10"/>
        <v>0</v>
      </c>
      <c r="H40" s="182">
        <f>[1]MercLab!S141</f>
        <v>0</v>
      </c>
      <c r="I40" s="179">
        <f t="shared" si="11"/>
        <v>0</v>
      </c>
      <c r="J40" s="182">
        <f>[1]MercLab!T141</f>
        <v>0</v>
      </c>
      <c r="K40" s="179">
        <f t="shared" si="12"/>
        <v>0</v>
      </c>
      <c r="L40" s="182">
        <f>[1]MercLab!U141</f>
        <v>923.42555714699995</v>
      </c>
      <c r="M40" s="179">
        <f t="shared" si="13"/>
        <v>0.16220905214512368</v>
      </c>
      <c r="N40" s="182">
        <f>[1]MercLab!V141</f>
        <v>0</v>
      </c>
      <c r="O40" s="179">
        <f t="shared" si="14"/>
        <v>0</v>
      </c>
    </row>
    <row r="41" spans="1:15">
      <c r="A41" s="187" t="s">
        <v>98</v>
      </c>
      <c r="B41" s="182">
        <f>[1]MercLab!Q142</f>
        <v>47014.118136943944</v>
      </c>
      <c r="C41" s="179">
        <f t="shared" si="8"/>
        <v>3.5891307548192684</v>
      </c>
      <c r="D41" s="182">
        <f t="shared" si="0"/>
        <v>9784.8046767039978</v>
      </c>
      <c r="E41" s="179">
        <f t="shared" si="9"/>
        <v>1.6961478725478603</v>
      </c>
      <c r="F41" s="153">
        <f>[1]MercLab!R142</f>
        <v>0</v>
      </c>
      <c r="G41" s="179">
        <f t="shared" si="10"/>
        <v>0</v>
      </c>
      <c r="H41" s="182">
        <f>[1]MercLab!S142</f>
        <v>6253.833365989999</v>
      </c>
      <c r="I41" s="179">
        <f t="shared" si="11"/>
        <v>1.7636865666998565</v>
      </c>
      <c r="J41" s="182">
        <f>[1]MercLab!T142</f>
        <v>3530.9713107139992</v>
      </c>
      <c r="K41" s="179">
        <f t="shared" si="12"/>
        <v>3.5632497417020113</v>
      </c>
      <c r="L41" s="182">
        <f>[1]MercLab!U142</f>
        <v>37229.313460239951</v>
      </c>
      <c r="M41" s="179">
        <f t="shared" si="13"/>
        <v>6.5397059910893081</v>
      </c>
      <c r="N41" s="182">
        <f>[1]MercLab!V142</f>
        <v>0</v>
      </c>
      <c r="O41" s="179">
        <f t="shared" si="14"/>
        <v>0</v>
      </c>
    </row>
    <row r="42" spans="1:15">
      <c r="A42" s="187" t="s">
        <v>99</v>
      </c>
      <c r="B42" s="153">
        <f>[1]MercLab!Q143</f>
        <v>8101.8058721489988</v>
      </c>
      <c r="C42" s="179">
        <f t="shared" si="8"/>
        <v>0.61850443606333061</v>
      </c>
      <c r="D42" s="153">
        <f t="shared" si="0"/>
        <v>232.71380077199998</v>
      </c>
      <c r="E42" s="179">
        <f t="shared" si="9"/>
        <v>4.0339795339166075E-2</v>
      </c>
      <c r="F42" s="182">
        <f>[1]MercLab!R143</f>
        <v>0</v>
      </c>
      <c r="G42" s="179">
        <f t="shared" si="10"/>
        <v>0</v>
      </c>
      <c r="H42" s="153">
        <f>[1]MercLab!S143</f>
        <v>232.71380077199998</v>
      </c>
      <c r="I42" s="179">
        <f t="shared" si="11"/>
        <v>6.5629219758123539E-2</v>
      </c>
      <c r="J42" s="153">
        <f>[1]MercLab!T143</f>
        <v>0</v>
      </c>
      <c r="K42" s="179">
        <f t="shared" si="12"/>
        <v>0</v>
      </c>
      <c r="L42" s="153">
        <f>[1]MercLab!U143</f>
        <v>7869.0920713770001</v>
      </c>
      <c r="M42" s="179">
        <f t="shared" si="13"/>
        <v>1.3822857254291645</v>
      </c>
      <c r="N42" s="153">
        <f>[1]MercLab!V143</f>
        <v>0</v>
      </c>
      <c r="O42" s="179">
        <f t="shared" si="14"/>
        <v>0</v>
      </c>
    </row>
    <row r="43" spans="1:15">
      <c r="A43" s="187" t="s">
        <v>100</v>
      </c>
      <c r="B43" s="182">
        <f>[1]MercLab!Q144</f>
        <v>1764.229390795</v>
      </c>
      <c r="C43" s="179">
        <f t="shared" si="8"/>
        <v>0.13468401016507928</v>
      </c>
      <c r="D43" s="182">
        <f t="shared" si="0"/>
        <v>0</v>
      </c>
      <c r="E43" s="179">
        <f t="shared" si="9"/>
        <v>0</v>
      </c>
      <c r="F43" s="182">
        <f>[1]MercLab!R144</f>
        <v>0</v>
      </c>
      <c r="G43" s="179">
        <f t="shared" si="10"/>
        <v>0</v>
      </c>
      <c r="H43" s="182">
        <f>[1]MercLab!S144</f>
        <v>0</v>
      </c>
      <c r="I43" s="179">
        <f t="shared" si="11"/>
        <v>0</v>
      </c>
      <c r="J43" s="182">
        <f>[1]MercLab!T144</f>
        <v>0</v>
      </c>
      <c r="K43" s="179">
        <f t="shared" si="12"/>
        <v>0</v>
      </c>
      <c r="L43" s="182">
        <f>[1]MercLab!U144</f>
        <v>1764.229390795</v>
      </c>
      <c r="M43" s="179">
        <f t="shared" si="13"/>
        <v>0.30990476171309816</v>
      </c>
      <c r="N43" s="182">
        <f>[1]MercLab!V144</f>
        <v>0</v>
      </c>
      <c r="O43" s="179">
        <f t="shared" si="14"/>
        <v>0</v>
      </c>
    </row>
    <row r="44" spans="1:15">
      <c r="A44" s="187" t="s">
        <v>101</v>
      </c>
      <c r="B44" s="182">
        <f>[1]MercLab!Q145</f>
        <v>1569.894325382</v>
      </c>
      <c r="C44" s="179">
        <f t="shared" si="8"/>
        <v>0.11984816962071485</v>
      </c>
      <c r="D44" s="182">
        <f t="shared" si="0"/>
        <v>0</v>
      </c>
      <c r="E44" s="179">
        <f t="shared" si="9"/>
        <v>0</v>
      </c>
      <c r="F44" s="181">
        <f>[1]MercLab!R145</f>
        <v>0</v>
      </c>
      <c r="G44" s="179">
        <f t="shared" si="10"/>
        <v>0</v>
      </c>
      <c r="H44" s="182">
        <f>[1]MercLab!S145</f>
        <v>0</v>
      </c>
      <c r="I44" s="179">
        <f t="shared" si="11"/>
        <v>0</v>
      </c>
      <c r="J44" s="182">
        <f>[1]MercLab!T145</f>
        <v>0</v>
      </c>
      <c r="K44" s="179">
        <f t="shared" si="12"/>
        <v>0</v>
      </c>
      <c r="L44" s="182">
        <f>[1]MercLab!U145</f>
        <v>1569.894325382</v>
      </c>
      <c r="M44" s="179">
        <f t="shared" si="13"/>
        <v>0.27576783912607777</v>
      </c>
      <c r="N44" s="182">
        <f>[1]MercLab!V145</f>
        <v>0</v>
      </c>
      <c r="O44" s="179">
        <f t="shared" si="14"/>
        <v>0</v>
      </c>
    </row>
    <row r="45" spans="1:15">
      <c r="A45" s="187"/>
      <c r="B45" s="181"/>
      <c r="C45" s="184"/>
      <c r="D45" s="181">
        <f t="shared" si="0"/>
        <v>0</v>
      </c>
      <c r="E45" s="184"/>
      <c r="F45" s="181"/>
      <c r="G45" s="184"/>
      <c r="H45" s="181"/>
      <c r="I45" s="184"/>
      <c r="J45" s="181"/>
      <c r="K45" s="184"/>
      <c r="L45" s="181"/>
      <c r="M45" s="184"/>
      <c r="N45" s="181"/>
      <c r="O45" s="184"/>
    </row>
    <row r="46" spans="1:15">
      <c r="A46" s="177" t="s">
        <v>12</v>
      </c>
      <c r="B46" s="174"/>
      <c r="C46" s="144"/>
      <c r="D46" s="174"/>
      <c r="E46" s="144"/>
      <c r="F46" s="174"/>
      <c r="G46" s="144"/>
      <c r="H46" s="174"/>
      <c r="I46" s="144"/>
      <c r="J46" s="174"/>
      <c r="K46" s="144"/>
      <c r="L46" s="174"/>
      <c r="M46" s="144"/>
      <c r="N46" s="174"/>
      <c r="O46" s="144"/>
    </row>
    <row r="47" spans="1:15">
      <c r="A47" s="187" t="s">
        <v>38</v>
      </c>
      <c r="B47" s="153">
        <f>[1]MercLab!Q147</f>
        <v>126666.38937360494</v>
      </c>
      <c r="C47" s="179">
        <f>IF(ISNUMBER(B47/B$9*100),B47/B$9*100,0)</f>
        <v>9.6699087788583551</v>
      </c>
      <c r="D47" s="153">
        <f t="shared" si="0"/>
        <v>15063.22571281101</v>
      </c>
      <c r="E47" s="179">
        <f>IF(ISNUMBER(D47/D$9*100),D47/D$9*100,0)</f>
        <v>2.6111362557212465</v>
      </c>
      <c r="F47" s="153">
        <f>[1]MercLab!R147</f>
        <v>0</v>
      </c>
      <c r="G47" s="179">
        <f>IF(ISNUMBER(F47/F$9*100),F47/F$9*100,0)</f>
        <v>0</v>
      </c>
      <c r="H47" s="153">
        <f>[1]MercLab!S147</f>
        <v>15063.22571281101</v>
      </c>
      <c r="I47" s="179">
        <f>IF(ISNUMBER(H47/H$9*100),H47/H$9*100,0)</f>
        <v>4.2480839008806965</v>
      </c>
      <c r="J47" s="153">
        <f>[1]MercLab!T147</f>
        <v>0</v>
      </c>
      <c r="K47" s="179">
        <f>IF(ISNUMBER(J47/J$9*100),J47/J$9*100,0)</f>
        <v>0</v>
      </c>
      <c r="L47" s="153">
        <f>[1]MercLab!U147</f>
        <v>80560.125218056783</v>
      </c>
      <c r="M47" s="179">
        <f>IF(ISNUMBER(L47/L$9*100),L47/L$9*100,0)</f>
        <v>14.151201957943254</v>
      </c>
      <c r="N47" s="153">
        <f>[1]MercLab!V147</f>
        <v>31043.038442737041</v>
      </c>
      <c r="O47" s="179">
        <f>IF(ISNUMBER(N47/N$9*100),N47/N$9*100,0)</f>
        <v>18.959023384878066</v>
      </c>
    </row>
    <row r="48" spans="1:15">
      <c r="A48" s="187" t="s">
        <v>39</v>
      </c>
      <c r="B48" s="153">
        <f>[1]MercLab!Q148</f>
        <v>282381.31097249093</v>
      </c>
      <c r="C48" s="179">
        <f>IF(ISNUMBER(B48/B$9*100),B48/B$9*100,0)</f>
        <v>21.557427597501494</v>
      </c>
      <c r="D48" s="153">
        <f t="shared" si="0"/>
        <v>112851.71184419708</v>
      </c>
      <c r="E48" s="179">
        <f>IF(ISNUMBER(D48/D$9*100),D48/D$9*100,0)</f>
        <v>19.562290437298376</v>
      </c>
      <c r="F48" s="182">
        <f>[1]MercLab!R148</f>
        <v>232.71380077199998</v>
      </c>
      <c r="G48" s="179">
        <f>IF(ISNUMBER(F48/F$9*100),F48/F$9*100,0)</f>
        <v>0.18888937764400821</v>
      </c>
      <c r="H48" s="153">
        <f>[1]MercLab!S148</f>
        <v>112618.99804342508</v>
      </c>
      <c r="I48" s="179">
        <f>IF(ISNUMBER(H48/H$9*100),H48/H$9*100,0)</f>
        <v>31.760458326977414</v>
      </c>
      <c r="J48" s="153">
        <f>[1]MercLab!T148</f>
        <v>0</v>
      </c>
      <c r="K48" s="179">
        <f>IF(ISNUMBER(J48/J$9*100),J48/J$9*100,0)</f>
        <v>0</v>
      </c>
      <c r="L48" s="153">
        <f>[1]MercLab!U148</f>
        <v>136782.97131429633</v>
      </c>
      <c r="M48" s="179">
        <f>IF(ISNUMBER(L48/L$9*100),L48/L$9*100,0)</f>
        <v>24.027314334937383</v>
      </c>
      <c r="N48" s="153">
        <f>[1]MercLab!V148</f>
        <v>32746.627813998013</v>
      </c>
      <c r="O48" s="179">
        <f>IF(ISNUMBER(N48/N$9*100),N48/N$9*100,0)</f>
        <v>19.999462476803462</v>
      </c>
    </row>
    <row r="49" spans="1:15">
      <c r="A49" s="187" t="s">
        <v>50</v>
      </c>
      <c r="B49" s="182">
        <f>[1]MercLab!Q149</f>
        <v>898188.44533220993</v>
      </c>
      <c r="C49" s="179">
        <f>IF(ISNUMBER(B49/B$9*100),B49/B$9*100,0)</f>
        <v>68.569100102548276</v>
      </c>
      <c r="D49" s="182">
        <f t="shared" si="0"/>
        <v>448775.07435372891</v>
      </c>
      <c r="E49" s="179">
        <f>IF(ISNUMBER(D49/D$9*100),D49/D$9*100,0)</f>
        <v>77.792956810865107</v>
      </c>
      <c r="F49" s="182">
        <f>[1]MercLab!R149</f>
        <v>122968.39135114703</v>
      </c>
      <c r="G49" s="179">
        <f>IF(ISNUMBER(F49/F$9*100),F49/F$9*100,0)</f>
        <v>99.811110622355997</v>
      </c>
      <c r="H49" s="182">
        <f>[1]MercLab!S149</f>
        <v>226712.5535793828</v>
      </c>
      <c r="I49" s="179">
        <f>IF(ISNUMBER(H49/H$9*100),H49/H$9*100,0)</f>
        <v>63.936766755677951</v>
      </c>
      <c r="J49" s="182">
        <f>[1]MercLab!T149</f>
        <v>99094.12942319912</v>
      </c>
      <c r="K49" s="179">
        <f>IF(ISNUMBER(J49/J$9*100),J49/J$9*100,0)</f>
        <v>100</v>
      </c>
      <c r="L49" s="182">
        <f>[1]MercLab!U149</f>
        <v>350047.28203084215</v>
      </c>
      <c r="M49" s="179">
        <f>IF(ISNUMBER(L49/L$9*100),L49/L$9*100,0)</f>
        <v>61.489350586774762</v>
      </c>
      <c r="N49" s="182">
        <f>[1]MercLab!V149</f>
        <v>99366.088947612036</v>
      </c>
      <c r="O49" s="179">
        <f>IF(ISNUMBER(N49/N$9*100),N49/N$9*100,0)</f>
        <v>60.686198855718388</v>
      </c>
    </row>
    <row r="50" spans="1:15">
      <c r="A50" s="187" t="s">
        <v>46</v>
      </c>
      <c r="B50" s="182">
        <f>[1]MercLab!Q150</f>
        <v>2666.4839156399999</v>
      </c>
      <c r="C50" s="179">
        <f>IF(ISNUMBER(B50/B$9*100),B50/B$9*100,0)</f>
        <v>0.20356352108908304</v>
      </c>
      <c r="D50" s="182">
        <f t="shared" si="0"/>
        <v>193.92816730999999</v>
      </c>
      <c r="E50" s="179">
        <f>IF(ISNUMBER(D50/D$9*100),D50/D$9*100,0)</f>
        <v>3.3616496115971735E-2</v>
      </c>
      <c r="F50" s="182">
        <f>[1]MercLab!R150</f>
        <v>0</v>
      </c>
      <c r="G50" s="179">
        <f>IF(ISNUMBER(F50/F$9*100),F50/F$9*100,0)</f>
        <v>0</v>
      </c>
      <c r="H50" s="182">
        <f>[1]MercLab!S150</f>
        <v>193.92816730999999</v>
      </c>
      <c r="I50" s="179">
        <f>IF(ISNUMBER(H50/H$9*100),H50/H$9*100,0)</f>
        <v>5.4691016465102951E-2</v>
      </c>
      <c r="J50" s="182">
        <f>[1]MercLab!T150</f>
        <v>0</v>
      </c>
      <c r="K50" s="179">
        <f>IF(ISNUMBER(J50/J$9*100),J50/J$9*100,0)</f>
        <v>0</v>
      </c>
      <c r="L50" s="182">
        <f>[1]MercLab!U150</f>
        <v>1890.7712463999997</v>
      </c>
      <c r="M50" s="179">
        <f>IF(ISNUMBER(L50/L$9*100),L50/L$9*100,0)</f>
        <v>0.33213312034526515</v>
      </c>
      <c r="N50" s="182">
        <f>[1]MercLab!V150</f>
        <v>581.78450193000003</v>
      </c>
      <c r="O50" s="179">
        <f>IF(ISNUMBER(N50/N$9*100),N50/N$9*100,0)</f>
        <v>0.35531528260021689</v>
      </c>
    </row>
    <row r="51" spans="1:15">
      <c r="A51" s="148" t="s">
        <v>95</v>
      </c>
      <c r="B51" s="182">
        <f>[1]MercLab!Q151</f>
        <v>0</v>
      </c>
      <c r="C51" s="179">
        <f>IF(ISNUMBER(B51/B$9*100),B51/B$9*100,0)</f>
        <v>0</v>
      </c>
      <c r="D51" s="182">
        <f t="shared" si="0"/>
        <v>0</v>
      </c>
      <c r="E51" s="179">
        <f>IF(ISNUMBER(D51/D$9*100),D51/D$9*100,0)</f>
        <v>0</v>
      </c>
      <c r="F51" s="182">
        <f>[1]MercLab!R151</f>
        <v>0</v>
      </c>
      <c r="G51" s="179">
        <f>IF(ISNUMBER(F51/F$9*100),F51/F$9*100,0)</f>
        <v>0</v>
      </c>
      <c r="H51" s="182">
        <f>[1]MercLab!S151</f>
        <v>0</v>
      </c>
      <c r="I51" s="179">
        <f>IF(ISNUMBER(H51/H$9*100),H51/H$9*100,0)</f>
        <v>0</v>
      </c>
      <c r="J51" s="182">
        <f>[1]MercLab!T151</f>
        <v>0</v>
      </c>
      <c r="K51" s="179">
        <f>IF(ISNUMBER(J51/J$9*100),J51/J$9*100,0)</f>
        <v>0</v>
      </c>
      <c r="L51" s="182">
        <f>[1]MercLab!U151</f>
        <v>0</v>
      </c>
      <c r="M51" s="179">
        <f>IF(ISNUMBER(L51/L$9*100),L51/L$9*100,0)</f>
        <v>0</v>
      </c>
      <c r="N51" s="182">
        <f>[1]MercLab!V151</f>
        <v>0</v>
      </c>
      <c r="O51" s="179">
        <f>IF(ISNUMBER(N51/N$9*100),N51/N$9*100,0)</f>
        <v>0</v>
      </c>
    </row>
    <row r="52" spans="1:15">
      <c r="A52" s="285"/>
      <c r="B52" s="286"/>
      <c r="C52" s="287"/>
      <c r="D52" s="286"/>
      <c r="E52" s="287"/>
      <c r="F52" s="286"/>
      <c r="G52" s="287"/>
      <c r="H52" s="286"/>
      <c r="I52" s="287"/>
      <c r="J52" s="286"/>
      <c r="K52" s="287"/>
      <c r="L52" s="286"/>
      <c r="M52" s="287"/>
      <c r="N52" s="286"/>
      <c r="O52" s="287"/>
    </row>
    <row r="53" spans="1:15">
      <c r="A53" s="160" t="str">
        <f>'C05'!A42</f>
        <v>Fuente: Instituto Nacional de Estadística (INE). Encuesta Permanente de Hogares de Propósitos Múltiples, Junio 2014.</v>
      </c>
      <c r="B53" s="190"/>
      <c r="C53" s="189"/>
      <c r="D53" s="190"/>
      <c r="E53" s="189"/>
      <c r="F53" s="191"/>
      <c r="G53" s="189"/>
      <c r="H53" s="191"/>
      <c r="I53" s="189"/>
      <c r="J53" s="191"/>
      <c r="K53" s="189"/>
      <c r="L53" s="190"/>
      <c r="M53" s="189"/>
      <c r="N53" s="190"/>
      <c r="O53" s="189"/>
    </row>
    <row r="54" spans="1:15">
      <c r="A54" s="160" t="str">
        <f>'C05'!A43</f>
        <v>(Promedio de salarios mínimos por rama)</v>
      </c>
      <c r="B54" s="192"/>
      <c r="C54" s="193"/>
      <c r="D54" s="192"/>
      <c r="E54" s="193"/>
      <c r="F54" s="194"/>
      <c r="G54" s="193"/>
      <c r="H54" s="192"/>
      <c r="I54" s="193"/>
      <c r="J54" s="194"/>
      <c r="K54" s="195"/>
      <c r="L54" s="192"/>
      <c r="M54" s="193"/>
      <c r="N54" s="194"/>
      <c r="O54" s="193"/>
    </row>
    <row r="55" spans="1:15">
      <c r="A55" s="160" t="s">
        <v>90</v>
      </c>
      <c r="B55" s="192"/>
      <c r="C55" s="193"/>
      <c r="D55" s="192"/>
      <c r="E55" s="193"/>
      <c r="F55" s="194"/>
      <c r="G55" s="196"/>
      <c r="H55" s="183"/>
      <c r="I55" s="193"/>
      <c r="J55" s="194"/>
      <c r="K55" s="195"/>
      <c r="L55" s="192"/>
      <c r="M55" s="193"/>
      <c r="N55" s="194"/>
      <c r="O55" s="193"/>
    </row>
    <row r="56" spans="1:15">
      <c r="A56" s="160" t="s">
        <v>91</v>
      </c>
      <c r="B56" s="192"/>
      <c r="C56" s="193"/>
      <c r="D56" s="192"/>
      <c r="E56" s="193"/>
      <c r="F56" s="194"/>
      <c r="G56" s="193"/>
      <c r="H56" s="197"/>
      <c r="I56" s="193"/>
      <c r="J56" s="194"/>
      <c r="K56" s="193"/>
      <c r="L56" s="192"/>
      <c r="M56" s="193"/>
      <c r="N56" s="194"/>
      <c r="O56" s="193"/>
    </row>
    <row r="57" spans="1:15">
      <c r="A57" s="160" t="s">
        <v>96</v>
      </c>
      <c r="B57" s="192"/>
      <c r="C57" s="193"/>
      <c r="D57" s="192"/>
      <c r="E57" s="193"/>
      <c r="F57" s="194"/>
      <c r="G57" s="193"/>
      <c r="H57" s="197"/>
      <c r="I57" s="193"/>
      <c r="J57" s="194"/>
      <c r="K57" s="193"/>
      <c r="L57" s="192"/>
      <c r="M57" s="193"/>
      <c r="N57" s="194"/>
      <c r="O57" s="193"/>
    </row>
    <row r="58" spans="1:15">
      <c r="A58" s="160"/>
      <c r="B58" s="192"/>
      <c r="C58" s="193"/>
      <c r="D58" s="192"/>
      <c r="E58" s="193"/>
      <c r="F58" s="194"/>
      <c r="G58" s="193"/>
      <c r="H58" s="197"/>
      <c r="I58" s="193"/>
      <c r="J58" s="194"/>
      <c r="K58" s="193"/>
      <c r="L58" s="192"/>
      <c r="M58" s="193"/>
      <c r="N58" s="194"/>
      <c r="O58" s="193"/>
    </row>
    <row r="59" spans="1:15">
      <c r="A59" s="361" t="s">
        <v>126</v>
      </c>
      <c r="B59" s="361"/>
      <c r="C59" s="361"/>
      <c r="D59" s="361"/>
      <c r="E59" s="361"/>
      <c r="F59" s="361"/>
      <c r="G59" s="361"/>
      <c r="H59" s="361"/>
      <c r="I59" s="361"/>
      <c r="J59" s="361"/>
      <c r="K59" s="361"/>
      <c r="L59" s="361"/>
      <c r="M59" s="361"/>
      <c r="N59" s="361"/>
      <c r="O59" s="361"/>
    </row>
    <row r="60" spans="1:15">
      <c r="A60" s="361" t="s">
        <v>83</v>
      </c>
      <c r="B60" s="361"/>
      <c r="C60" s="361"/>
      <c r="D60" s="361"/>
      <c r="E60" s="361"/>
      <c r="F60" s="361"/>
      <c r="G60" s="361"/>
      <c r="H60" s="361"/>
      <c r="I60" s="361"/>
      <c r="J60" s="361"/>
      <c r="K60" s="361"/>
      <c r="L60" s="361"/>
      <c r="M60" s="361"/>
      <c r="N60" s="361"/>
      <c r="O60" s="361"/>
    </row>
    <row r="61" spans="1:15">
      <c r="A61" s="361" t="s">
        <v>33</v>
      </c>
      <c r="B61" s="361"/>
      <c r="C61" s="361"/>
      <c r="D61" s="361"/>
      <c r="E61" s="361"/>
      <c r="F61" s="361"/>
      <c r="G61" s="361"/>
      <c r="H61" s="361"/>
      <c r="I61" s="361"/>
      <c r="J61" s="361"/>
      <c r="K61" s="361"/>
      <c r="L61" s="361"/>
      <c r="M61" s="361"/>
      <c r="N61" s="361"/>
      <c r="O61" s="361"/>
    </row>
    <row r="62" spans="1:15" customFormat="1" ht="23.25">
      <c r="A62" s="326" t="s">
        <v>112</v>
      </c>
      <c r="B62" s="326"/>
      <c r="C62" s="326"/>
      <c r="D62" s="326"/>
      <c r="E62" s="326"/>
      <c r="F62" s="326"/>
      <c r="G62" s="326"/>
      <c r="H62" s="326"/>
      <c r="I62" s="326"/>
      <c r="J62" s="326"/>
      <c r="K62" s="326"/>
      <c r="L62" s="326"/>
      <c r="M62" s="326"/>
      <c r="N62" s="326"/>
      <c r="O62" s="326"/>
    </row>
    <row r="63" spans="1:15">
      <c r="A63" s="25" t="s">
        <v>17</v>
      </c>
      <c r="B63" s="371"/>
      <c r="C63" s="371"/>
      <c r="D63" s="371"/>
      <c r="E63" s="371"/>
      <c r="F63" s="371"/>
      <c r="G63" s="371"/>
      <c r="H63" s="371"/>
      <c r="I63" s="371"/>
      <c r="J63" s="371"/>
      <c r="K63" s="371"/>
      <c r="L63" s="164"/>
      <c r="M63" s="164"/>
      <c r="N63" s="164"/>
      <c r="O63" s="164"/>
    </row>
    <row r="64" spans="1:15" ht="11.25" customHeight="1">
      <c r="A64" s="362" t="s">
        <v>31</v>
      </c>
      <c r="B64" s="365" t="s">
        <v>5</v>
      </c>
      <c r="C64" s="365"/>
      <c r="D64" s="367" t="s">
        <v>6</v>
      </c>
      <c r="E64" s="367"/>
      <c r="F64" s="367"/>
      <c r="G64" s="367"/>
      <c r="H64" s="367"/>
      <c r="I64" s="367"/>
      <c r="J64" s="367"/>
      <c r="K64" s="367"/>
      <c r="L64" s="365" t="s">
        <v>1</v>
      </c>
      <c r="M64" s="365"/>
      <c r="N64" s="368" t="s">
        <v>2</v>
      </c>
      <c r="O64" s="368"/>
    </row>
    <row r="65" spans="1:15" ht="13.5">
      <c r="A65" s="363"/>
      <c r="B65" s="366"/>
      <c r="C65" s="366"/>
      <c r="D65" s="370" t="s">
        <v>3</v>
      </c>
      <c r="E65" s="370"/>
      <c r="F65" s="370" t="s">
        <v>109</v>
      </c>
      <c r="G65" s="370"/>
      <c r="H65" s="370" t="s">
        <v>9</v>
      </c>
      <c r="I65" s="370"/>
      <c r="J65" s="370" t="s">
        <v>110</v>
      </c>
      <c r="K65" s="370"/>
      <c r="L65" s="366"/>
      <c r="M65" s="366"/>
      <c r="N65" s="369"/>
      <c r="O65" s="369"/>
    </row>
    <row r="66" spans="1:15">
      <c r="A66" s="364"/>
      <c r="B66" s="166" t="s">
        <v>7</v>
      </c>
      <c r="C66" s="167" t="s">
        <v>87</v>
      </c>
      <c r="D66" s="166" t="s">
        <v>7</v>
      </c>
      <c r="E66" s="167" t="s">
        <v>87</v>
      </c>
      <c r="F66" s="166" t="s">
        <v>7</v>
      </c>
      <c r="G66" s="167" t="s">
        <v>87</v>
      </c>
      <c r="H66" s="166" t="s">
        <v>7</v>
      </c>
      <c r="I66" s="167" t="s">
        <v>87</v>
      </c>
      <c r="J66" s="166" t="s">
        <v>7</v>
      </c>
      <c r="K66" s="167" t="s">
        <v>87</v>
      </c>
      <c r="L66" s="166" t="s">
        <v>7</v>
      </c>
      <c r="M66" s="167" t="s">
        <v>87</v>
      </c>
      <c r="N66" s="166" t="s">
        <v>7</v>
      </c>
      <c r="O66" s="167" t="s">
        <v>87</v>
      </c>
    </row>
    <row r="67" spans="1:15">
      <c r="A67" s="198"/>
      <c r="B67" s="198"/>
      <c r="C67" s="199"/>
      <c r="D67" s="168"/>
      <c r="E67" s="170"/>
      <c r="F67" s="168"/>
      <c r="G67" s="170"/>
      <c r="H67" s="168"/>
      <c r="I67" s="170"/>
      <c r="J67" s="168"/>
      <c r="K67" s="170"/>
      <c r="L67" s="168"/>
      <c r="M67" s="170"/>
      <c r="N67" s="168"/>
      <c r="O67" s="170"/>
    </row>
    <row r="68" spans="1:15">
      <c r="A68" s="172" t="s">
        <v>103</v>
      </c>
      <c r="B68" s="143">
        <f t="shared" ref="B68:M68" si="15">B9</f>
        <v>1309902.6295939824</v>
      </c>
      <c r="C68" s="144">
        <f t="shared" si="15"/>
        <v>99.999999999994571</v>
      </c>
      <c r="D68" s="143">
        <f t="shared" si="15"/>
        <v>576883.94007804291</v>
      </c>
      <c r="E68" s="144">
        <f t="shared" si="15"/>
        <v>44.040215436230859</v>
      </c>
      <c r="F68" s="143">
        <f t="shared" si="15"/>
        <v>123201.10515191904</v>
      </c>
      <c r="G68" s="144">
        <f t="shared" si="15"/>
        <v>9.4053636024920788</v>
      </c>
      <c r="H68" s="143">
        <f t="shared" si="15"/>
        <v>354588.70550292474</v>
      </c>
      <c r="I68" s="144">
        <f t="shared" si="15"/>
        <v>27.069852177702181</v>
      </c>
      <c r="J68" s="143">
        <f t="shared" si="15"/>
        <v>99094.12942319912</v>
      </c>
      <c r="K68" s="144">
        <f t="shared" si="15"/>
        <v>7.5649996560365986</v>
      </c>
      <c r="L68" s="143">
        <f t="shared" si="15"/>
        <v>569281.14980959147</v>
      </c>
      <c r="M68" s="144">
        <f t="shared" si="15"/>
        <v>43.459806625935698</v>
      </c>
      <c r="N68" s="143">
        <f>SUM(N70:N81)</f>
        <v>163737.53970627699</v>
      </c>
      <c r="O68" s="144">
        <f>N68/B68*100</f>
        <v>12.499977937828028</v>
      </c>
    </row>
    <row r="69" spans="1:15">
      <c r="A69" s="173"/>
      <c r="B69" s="143"/>
      <c r="C69" s="144"/>
      <c r="D69" s="143">
        <f t="shared" ref="D69:D95" si="16">F69+H69+J69</f>
        <v>0</v>
      </c>
      <c r="E69" s="144"/>
      <c r="F69" s="143"/>
      <c r="G69" s="144"/>
      <c r="H69" s="143"/>
      <c r="I69" s="144"/>
      <c r="J69" s="143"/>
      <c r="K69" s="144"/>
      <c r="L69" s="143"/>
      <c r="M69" s="144">
        <f>L68/B68*100</f>
        <v>43.459806625935698</v>
      </c>
      <c r="N69" s="143"/>
      <c r="O69" s="144"/>
    </row>
    <row r="70" spans="1:15">
      <c r="A70" s="177" t="s">
        <v>13</v>
      </c>
      <c r="B70" s="143"/>
      <c r="C70" s="144"/>
      <c r="D70" s="143"/>
      <c r="E70" s="144"/>
      <c r="F70" s="143"/>
      <c r="G70" s="144"/>
      <c r="H70" s="143"/>
      <c r="I70" s="144"/>
      <c r="J70" s="143"/>
      <c r="K70" s="144"/>
      <c r="L70" s="143">
        <f>SUM(L71:L81)</f>
        <v>569281.14980959974</v>
      </c>
      <c r="M70" s="144"/>
      <c r="N70" s="143"/>
      <c r="O70" s="144"/>
    </row>
    <row r="71" spans="1:15">
      <c r="A71" s="180" t="s">
        <v>54</v>
      </c>
      <c r="B71" s="182">
        <f>[1]MercLab!Q153</f>
        <v>125111.05396230493</v>
      </c>
      <c r="C71" s="179">
        <f>IF(ISNUMBER(B71/B$68*100),B71/B$68*100,0)</f>
        <v>9.5511720593372935</v>
      </c>
      <c r="D71" s="182">
        <f t="shared" si="16"/>
        <v>15063.22571281101</v>
      </c>
      <c r="E71" s="179">
        <f>IF(ISNUMBER(D71/D$68*100),D71/D$68*100,0)</f>
        <v>2.6111362557212465</v>
      </c>
      <c r="F71" s="182">
        <f>[1]MercLab!R153</f>
        <v>0</v>
      </c>
      <c r="G71" s="179">
        <f>IF(ISNUMBER(F71/F$68*100),F71/F$68*100,0)</f>
        <v>0</v>
      </c>
      <c r="H71" s="182">
        <f>[1]MercLab!S153</f>
        <v>15063.22571281101</v>
      </c>
      <c r="I71" s="179">
        <f>IF(ISNUMBER(H71/H$68*100),H71/H$68*100,0)</f>
        <v>4.2480839008806965</v>
      </c>
      <c r="J71" s="182">
        <f>[1]MercLab!T153</f>
        <v>0</v>
      </c>
      <c r="K71" s="179">
        <f>IF(ISNUMBER(J71/J$68*100),J71/J$68*100,0)</f>
        <v>0</v>
      </c>
      <c r="L71" s="182">
        <f>[1]MercLab!U153</f>
        <v>79004.789806756802</v>
      </c>
      <c r="M71" s="179">
        <f>IF(ISNUMBER(L71/L$68*100),L71/L$68*100,0)</f>
        <v>13.877991539537483</v>
      </c>
      <c r="N71" s="182">
        <f>[1]MercLab!V153</f>
        <v>31043.038442737041</v>
      </c>
      <c r="O71" s="179">
        <f>IF(ISNUMBER(N71/N$68*100),N71/N$68*100,0)</f>
        <v>18.959023384878051</v>
      </c>
    </row>
    <row r="72" spans="1:15">
      <c r="A72" s="180" t="s">
        <v>73</v>
      </c>
      <c r="B72" s="182">
        <f>[1]MercLab!Q154</f>
        <v>1555.3354113</v>
      </c>
      <c r="C72" s="179">
        <f t="shared" ref="C72:C81" si="17">IF(ISNUMBER(B72/B$68*100),B72/B$68*100,0)</f>
        <v>0.11873671952106028</v>
      </c>
      <c r="D72" s="182">
        <f t="shared" si="16"/>
        <v>0</v>
      </c>
      <c r="E72" s="179">
        <f t="shared" ref="E72:E81" si="18">IF(ISNUMBER(D72/D$68*100),D72/D$68*100,0)</f>
        <v>0</v>
      </c>
      <c r="F72" s="182">
        <f>[1]MercLab!R154</f>
        <v>0</v>
      </c>
      <c r="G72" s="179">
        <f t="shared" ref="G72:G81" si="19">IF(ISNUMBER(F72/F$68*100),F72/F$68*100,0)</f>
        <v>0</v>
      </c>
      <c r="H72" s="182">
        <f>[1]MercLab!S154</f>
        <v>0</v>
      </c>
      <c r="I72" s="179">
        <f t="shared" ref="I72:I81" si="20">IF(ISNUMBER(H72/H$68*100),H72/H$68*100,0)</f>
        <v>0</v>
      </c>
      <c r="J72" s="182">
        <f>[1]MercLab!T154</f>
        <v>0</v>
      </c>
      <c r="K72" s="179">
        <f t="shared" ref="K72:K81" si="21">IF(ISNUMBER(J72/J$68*100),J72/J$68*100,0)</f>
        <v>0</v>
      </c>
      <c r="L72" s="182">
        <f>[1]MercLab!U154</f>
        <v>1555.3354113</v>
      </c>
      <c r="M72" s="179">
        <f t="shared" ref="M72:M81" si="22">IF(ISNUMBER(L72/L$68*100),L72/L$68*100,0)</f>
        <v>0.27321041840577648</v>
      </c>
      <c r="N72" s="182">
        <f>[1]MercLab!V154</f>
        <v>0</v>
      </c>
      <c r="O72" s="179">
        <f t="shared" ref="O72:O81" si="23">IF(ISNUMBER(N72/N$68*100),N72/N$68*100,0)</f>
        <v>0</v>
      </c>
    </row>
    <row r="73" spans="1:15">
      <c r="A73" s="180" t="s">
        <v>55</v>
      </c>
      <c r="B73" s="182">
        <f>[1]MercLab!Q155</f>
        <v>282381.31097249093</v>
      </c>
      <c r="C73" s="179">
        <f t="shared" si="17"/>
        <v>21.557427597501494</v>
      </c>
      <c r="D73" s="182">
        <f t="shared" si="16"/>
        <v>112851.71184419708</v>
      </c>
      <c r="E73" s="179">
        <f t="shared" si="18"/>
        <v>19.562290437298376</v>
      </c>
      <c r="F73" s="182">
        <f>[1]MercLab!R155</f>
        <v>232.71380077199998</v>
      </c>
      <c r="G73" s="179">
        <f t="shared" si="19"/>
        <v>0.18888937764400821</v>
      </c>
      <c r="H73" s="182">
        <f>[1]MercLab!S155</f>
        <v>112618.99804342508</v>
      </c>
      <c r="I73" s="179">
        <f t="shared" si="20"/>
        <v>31.760458326977414</v>
      </c>
      <c r="J73" s="182">
        <f>[1]MercLab!T155</f>
        <v>0</v>
      </c>
      <c r="K73" s="179">
        <f t="shared" si="21"/>
        <v>0</v>
      </c>
      <c r="L73" s="182">
        <f>[1]MercLab!U155</f>
        <v>136782.97131429633</v>
      </c>
      <c r="M73" s="179">
        <f t="shared" si="22"/>
        <v>24.027314334937383</v>
      </c>
      <c r="N73" s="182">
        <f>[1]MercLab!V155</f>
        <v>32746.627813998013</v>
      </c>
      <c r="O73" s="179">
        <f t="shared" si="23"/>
        <v>19.999462476803448</v>
      </c>
    </row>
    <row r="74" spans="1:15">
      <c r="A74" s="180" t="s">
        <v>56</v>
      </c>
      <c r="B74" s="182">
        <f>[1]MercLab!Q156</f>
        <v>2266.2932038249996</v>
      </c>
      <c r="C74" s="179">
        <f t="shared" si="17"/>
        <v>0.17301234096518001</v>
      </c>
      <c r="D74" s="182">
        <f t="shared" si="16"/>
        <v>2266.2932038249996</v>
      </c>
      <c r="E74" s="179">
        <f t="shared" si="18"/>
        <v>0.39285080522754839</v>
      </c>
      <c r="F74" s="182">
        <f>[1]MercLab!R156</f>
        <v>2083.1121463949999</v>
      </c>
      <c r="G74" s="179">
        <f t="shared" si="19"/>
        <v>1.6908226138282756</v>
      </c>
      <c r="H74" s="182">
        <f>[1]MercLab!S156</f>
        <v>183.18105742999998</v>
      </c>
      <c r="I74" s="179">
        <f t="shared" si="20"/>
        <v>5.1660150080129683E-2</v>
      </c>
      <c r="J74" s="182">
        <f>[1]MercLab!T156</f>
        <v>0</v>
      </c>
      <c r="K74" s="179">
        <f t="shared" si="21"/>
        <v>0</v>
      </c>
      <c r="L74" s="182">
        <f>[1]MercLab!U156</f>
        <v>0</v>
      </c>
      <c r="M74" s="179">
        <f t="shared" si="22"/>
        <v>0</v>
      </c>
      <c r="N74" s="182">
        <f>[1]MercLab!V156</f>
        <v>0</v>
      </c>
      <c r="O74" s="179">
        <f t="shared" si="23"/>
        <v>0</v>
      </c>
    </row>
    <row r="75" spans="1:15">
      <c r="A75" s="180" t="s">
        <v>74</v>
      </c>
      <c r="B75" s="182">
        <f>[1]MercLab!Q157</f>
        <v>8913.6762855329998</v>
      </c>
      <c r="C75" s="179">
        <f t="shared" si="17"/>
        <v>0.68048388362239454</v>
      </c>
      <c r="D75" s="182">
        <f t="shared" si="16"/>
        <v>7960.2434377129994</v>
      </c>
      <c r="E75" s="179">
        <f t="shared" si="18"/>
        <v>1.3798691356594377</v>
      </c>
      <c r="F75" s="182">
        <f>[1]MercLab!R157</f>
        <v>969.58406680500002</v>
      </c>
      <c r="G75" s="179">
        <f t="shared" si="19"/>
        <v>0.78699299459157268</v>
      </c>
      <c r="H75" s="182">
        <f>[1]MercLab!S157</f>
        <v>6990.6593709079989</v>
      </c>
      <c r="I75" s="179">
        <f t="shared" si="20"/>
        <v>1.9714839368594435</v>
      </c>
      <c r="J75" s="182">
        <f>[1]MercLab!T157</f>
        <v>0</v>
      </c>
      <c r="K75" s="179">
        <f t="shared" si="21"/>
        <v>0</v>
      </c>
      <c r="L75" s="182">
        <f>[1]MercLab!U157</f>
        <v>953.43284782000001</v>
      </c>
      <c r="M75" s="179">
        <f t="shared" si="22"/>
        <v>0.1674801366844654</v>
      </c>
      <c r="N75" s="182">
        <f>[1]MercLab!V157</f>
        <v>0</v>
      </c>
      <c r="O75" s="179">
        <f t="shared" si="23"/>
        <v>0</v>
      </c>
    </row>
    <row r="76" spans="1:15">
      <c r="A76" s="180" t="s">
        <v>84</v>
      </c>
      <c r="B76" s="182">
        <f>[1]MercLab!Q158</f>
        <v>461339.87214842753</v>
      </c>
      <c r="C76" s="179">
        <f t="shared" si="17"/>
        <v>35.219401940694212</v>
      </c>
      <c r="D76" s="182">
        <f t="shared" si="16"/>
        <v>114264.58442277196</v>
      </c>
      <c r="E76" s="179">
        <f t="shared" si="18"/>
        <v>19.80720496523336</v>
      </c>
      <c r="F76" s="182">
        <f>[1]MercLab!R158</f>
        <v>0</v>
      </c>
      <c r="G76" s="179">
        <f t="shared" si="19"/>
        <v>0</v>
      </c>
      <c r="H76" s="182">
        <f>[1]MercLab!S158</f>
        <v>114264.58442277196</v>
      </c>
      <c r="I76" s="179">
        <f t="shared" si="20"/>
        <v>32.224541461552413</v>
      </c>
      <c r="J76" s="182">
        <f>[1]MercLab!T158</f>
        <v>0</v>
      </c>
      <c r="K76" s="179">
        <f t="shared" si="21"/>
        <v>0</v>
      </c>
      <c r="L76" s="182">
        <f>[1]MercLab!U158</f>
        <v>256033.8173414357</v>
      </c>
      <c r="M76" s="179">
        <f t="shared" si="22"/>
        <v>44.974933286842855</v>
      </c>
      <c r="N76" s="182">
        <f>[1]MercLab!V158</f>
        <v>91041.470384228975</v>
      </c>
      <c r="O76" s="179">
        <f t="shared" si="23"/>
        <v>55.602075460242695</v>
      </c>
    </row>
    <row r="77" spans="1:15">
      <c r="A77" s="180" t="s">
        <v>58</v>
      </c>
      <c r="B77" s="182">
        <f>[1]MercLab!Q159</f>
        <v>9173.9581070730001</v>
      </c>
      <c r="C77" s="179">
        <f t="shared" si="17"/>
        <v>0.70035420189335462</v>
      </c>
      <c r="D77" s="182">
        <f t="shared" si="16"/>
        <v>6774.9397199859995</v>
      </c>
      <c r="E77" s="179">
        <f t="shared" si="18"/>
        <v>1.1744025529761604</v>
      </c>
      <c r="F77" s="182">
        <f>[1]MercLab!R159</f>
        <v>1450.5622266579999</v>
      </c>
      <c r="G77" s="179">
        <f t="shared" si="19"/>
        <v>1.1773938430741464</v>
      </c>
      <c r="H77" s="182">
        <f>[1]MercLab!S159</f>
        <v>5324.3774933280001</v>
      </c>
      <c r="I77" s="179">
        <f t="shared" si="20"/>
        <v>1.5015643224665776</v>
      </c>
      <c r="J77" s="182">
        <f>[1]MercLab!T159</f>
        <v>0</v>
      </c>
      <c r="K77" s="179">
        <f t="shared" si="21"/>
        <v>0</v>
      </c>
      <c r="L77" s="182">
        <f>[1]MercLab!U159</f>
        <v>1974.8360021869998</v>
      </c>
      <c r="M77" s="179">
        <f t="shared" si="22"/>
        <v>0.34689994615973618</v>
      </c>
      <c r="N77" s="182">
        <f>[1]MercLab!V159</f>
        <v>424.18238489999999</v>
      </c>
      <c r="O77" s="179">
        <f t="shared" si="23"/>
        <v>0.25906239073881643</v>
      </c>
    </row>
    <row r="78" spans="1:15">
      <c r="A78" s="180" t="s">
        <v>57</v>
      </c>
      <c r="B78" s="182">
        <f>[1]MercLab!Q160</f>
        <v>45842.513233124984</v>
      </c>
      <c r="C78" s="179">
        <f t="shared" si="17"/>
        <v>3.4996886178734017</v>
      </c>
      <c r="D78" s="182">
        <f t="shared" si="16"/>
        <v>36586.584712475989</v>
      </c>
      <c r="E78" s="179">
        <f t="shared" si="18"/>
        <v>6.3421049141230075</v>
      </c>
      <c r="F78" s="182">
        <f>[1]MercLab!R160</f>
        <v>2133.2098404099997</v>
      </c>
      <c r="G78" s="179">
        <f t="shared" si="19"/>
        <v>1.7314859617367415</v>
      </c>
      <c r="H78" s="182">
        <f>[1]MercLab!S160</f>
        <v>34453.374872065986</v>
      </c>
      <c r="I78" s="179">
        <f t="shared" si="20"/>
        <v>9.7164332471333612</v>
      </c>
      <c r="J78" s="182">
        <f>[1]MercLab!T160</f>
        <v>0</v>
      </c>
      <c r="K78" s="179">
        <f t="shared" si="21"/>
        <v>0</v>
      </c>
      <c r="L78" s="182">
        <f>[1]MercLab!U160</f>
        <v>7899.1681702649985</v>
      </c>
      <c r="M78" s="179">
        <f t="shared" si="22"/>
        <v>1.3875688968284035</v>
      </c>
      <c r="N78" s="182">
        <f>[1]MercLab!V160</f>
        <v>1356.7603503839998</v>
      </c>
      <c r="O78" s="179">
        <f t="shared" si="23"/>
        <v>0.82861899159951002</v>
      </c>
    </row>
    <row r="79" spans="1:15">
      <c r="A79" s="180" t="s">
        <v>59</v>
      </c>
      <c r="B79" s="182">
        <f>[1]MercLab!Q161</f>
        <v>370652.13235418935</v>
      </c>
      <c r="C79" s="179">
        <f t="shared" si="17"/>
        <v>28.296159117496906</v>
      </c>
      <c r="D79" s="182">
        <f t="shared" si="16"/>
        <v>280922.42885695619</v>
      </c>
      <c r="E79" s="179">
        <f t="shared" si="18"/>
        <v>48.696524437645465</v>
      </c>
      <c r="F79" s="182">
        <f>[1]MercLab!R161</f>
        <v>116331.92307087906</v>
      </c>
      <c r="G79" s="179">
        <f t="shared" si="19"/>
        <v>94.424415209125272</v>
      </c>
      <c r="H79" s="182">
        <f>[1]MercLab!S161</f>
        <v>65496.376362877993</v>
      </c>
      <c r="I79" s="179">
        <f t="shared" si="20"/>
        <v>18.471083637585789</v>
      </c>
      <c r="J79" s="182">
        <f>[1]MercLab!T161</f>
        <v>99094.12942319912</v>
      </c>
      <c r="K79" s="179">
        <f t="shared" si="21"/>
        <v>100</v>
      </c>
      <c r="L79" s="182">
        <f>[1]MercLab!U161</f>
        <v>83186.027669138944</v>
      </c>
      <c r="M79" s="179">
        <f t="shared" si="22"/>
        <v>14.612468320260092</v>
      </c>
      <c r="N79" s="182">
        <f>[1]MercLab!V161</f>
        <v>6543.6758280989998</v>
      </c>
      <c r="O79" s="179">
        <f t="shared" si="23"/>
        <v>3.9964420131372864</v>
      </c>
    </row>
    <row r="80" spans="1:15">
      <c r="A80" s="180" t="s">
        <v>85</v>
      </c>
      <c r="B80" s="182">
        <f>[1]MercLab!Q162</f>
        <v>2666.4839156399999</v>
      </c>
      <c r="C80" s="179">
        <f t="shared" si="17"/>
        <v>0.20356352108908304</v>
      </c>
      <c r="D80" s="182">
        <f t="shared" si="16"/>
        <v>193.92816730999999</v>
      </c>
      <c r="E80" s="179">
        <f t="shared" si="18"/>
        <v>3.3616496115971735E-2</v>
      </c>
      <c r="F80" s="182">
        <f>[1]MercLab!R162</f>
        <v>0</v>
      </c>
      <c r="G80" s="179">
        <f t="shared" si="19"/>
        <v>0</v>
      </c>
      <c r="H80" s="182">
        <f>[1]MercLab!S162</f>
        <v>193.92816730999999</v>
      </c>
      <c r="I80" s="179">
        <f t="shared" si="20"/>
        <v>5.4691016465102951E-2</v>
      </c>
      <c r="J80" s="182">
        <f>[1]MercLab!T162</f>
        <v>0</v>
      </c>
      <c r="K80" s="179">
        <f t="shared" si="21"/>
        <v>0</v>
      </c>
      <c r="L80" s="182">
        <f>[1]MercLab!U162</f>
        <v>1890.7712463999997</v>
      </c>
      <c r="M80" s="179">
        <f t="shared" si="22"/>
        <v>0.33213312034526515</v>
      </c>
      <c r="N80" s="182">
        <f>[1]MercLab!V162</f>
        <v>581.78450193000003</v>
      </c>
      <c r="O80" s="179">
        <f t="shared" si="23"/>
        <v>0.35531528260021661</v>
      </c>
    </row>
    <row r="81" spans="1:15">
      <c r="A81" s="152" t="s">
        <v>95</v>
      </c>
      <c r="B81" s="182">
        <f>[1]MercLab!Q163</f>
        <v>0</v>
      </c>
      <c r="C81" s="179">
        <f t="shared" si="17"/>
        <v>0</v>
      </c>
      <c r="D81" s="182">
        <f t="shared" si="16"/>
        <v>0</v>
      </c>
      <c r="E81" s="179">
        <f t="shared" si="18"/>
        <v>0</v>
      </c>
      <c r="F81" s="182">
        <f>[1]MercLab!R163</f>
        <v>0</v>
      </c>
      <c r="G81" s="179">
        <f t="shared" si="19"/>
        <v>0</v>
      </c>
      <c r="H81" s="182">
        <f>[1]MercLab!S163</f>
        <v>0</v>
      </c>
      <c r="I81" s="179">
        <f t="shared" si="20"/>
        <v>0</v>
      </c>
      <c r="J81" s="182">
        <f>[1]MercLab!T163</f>
        <v>0</v>
      </c>
      <c r="K81" s="179">
        <f t="shared" si="21"/>
        <v>0</v>
      </c>
      <c r="L81" s="182">
        <f>[1]MercLab!U163</f>
        <v>0</v>
      </c>
      <c r="M81" s="179">
        <f t="shared" si="22"/>
        <v>0</v>
      </c>
      <c r="N81" s="182">
        <f>[1]MercLab!V163</f>
        <v>0</v>
      </c>
      <c r="O81" s="179">
        <f t="shared" si="23"/>
        <v>0</v>
      </c>
    </row>
    <row r="82" spans="1:15">
      <c r="A82" s="183"/>
      <c r="B82" s="181"/>
      <c r="C82" s="184"/>
      <c r="D82" s="181">
        <f t="shared" si="16"/>
        <v>0</v>
      </c>
      <c r="E82" s="184"/>
      <c r="F82" s="181"/>
      <c r="G82" s="184"/>
      <c r="H82" s="181"/>
      <c r="I82" s="184"/>
      <c r="J82" s="181"/>
      <c r="K82" s="184"/>
      <c r="L82" s="181"/>
      <c r="M82" s="184"/>
      <c r="N82" s="181"/>
      <c r="O82" s="184"/>
    </row>
    <row r="83" spans="1:15">
      <c r="A83" s="177" t="s">
        <v>15</v>
      </c>
      <c r="B83" s="174"/>
      <c r="C83" s="144"/>
      <c r="D83" s="174"/>
      <c r="E83" s="144"/>
      <c r="F83" s="174"/>
      <c r="G83" s="144"/>
      <c r="H83" s="174"/>
      <c r="I83" s="144"/>
      <c r="J83" s="174"/>
      <c r="K83" s="144"/>
      <c r="L83" s="174"/>
      <c r="M83" s="144"/>
      <c r="N83" s="174"/>
      <c r="O83" s="144"/>
    </row>
    <row r="84" spans="1:15">
      <c r="A84" s="180" t="s">
        <v>75</v>
      </c>
      <c r="B84" s="181">
        <f>[1]MercLab!Q165</f>
        <v>158599.86077982222</v>
      </c>
      <c r="C84" s="179">
        <f t="shared" ref="C84:C95" si="24">IF(ISNUMBER(B84/B$68*100),B84/B$68*100,0)</f>
        <v>12.107759553775525</v>
      </c>
      <c r="D84" s="181">
        <f t="shared" si="16"/>
        <v>144008.99225772012</v>
      </c>
      <c r="E84" s="179">
        <f t="shared" ref="E84:E95" si="25">IF(ISNUMBER(D84/D$68*100),D84/D$68*100,0)</f>
        <v>24.963252095081391</v>
      </c>
      <c r="F84" s="181">
        <f>[1]MercLab!R165</f>
        <v>81954.331294609103</v>
      </c>
      <c r="G84" s="179">
        <f t="shared" ref="G84:G95" si="26">IF(ISNUMBER(F84/F$68*100),F84/F$68*100,0)</f>
        <v>66.520776086830864</v>
      </c>
      <c r="H84" s="181">
        <f>[1]MercLab!S165</f>
        <v>62054.660963111011</v>
      </c>
      <c r="I84" s="179">
        <f t="shared" ref="I84:I95" si="27">IF(ISNUMBER(H84/H$68*100),H84/H$68*100,0)</f>
        <v>17.500461802667079</v>
      </c>
      <c r="J84" s="181">
        <f>[1]MercLab!T165</f>
        <v>0</v>
      </c>
      <c r="K84" s="179">
        <f t="shared" ref="K84:K95" si="28">IF(ISNUMBER(J84/J$68*100),J84/J$68*100,0)</f>
        <v>0</v>
      </c>
      <c r="L84" s="181">
        <f>[1]MercLab!U165</f>
        <v>10869.093210787001</v>
      </c>
      <c r="M84" s="179">
        <f t="shared" ref="M84:M95" si="29">IF(ISNUMBER(L84/L$68*100),L84/L$68*100,0)</f>
        <v>1.909266311456546</v>
      </c>
      <c r="N84" s="181">
        <f>[1]MercLab!V165</f>
        <v>3721.7753113150002</v>
      </c>
      <c r="O84" s="179">
        <f t="shared" ref="O84:O95" si="30">IF(ISNUMBER(N84/N$68*100),N84/N$68*100,0)</f>
        <v>2.2730128460409027</v>
      </c>
    </row>
    <row r="85" spans="1:15">
      <c r="A85" s="180" t="s">
        <v>61</v>
      </c>
      <c r="B85" s="153">
        <f>[1]MercLab!Q166</f>
        <v>54758.690883864998</v>
      </c>
      <c r="C85" s="179">
        <f t="shared" si="24"/>
        <v>4.1803634595983681</v>
      </c>
      <c r="D85" s="153">
        <f t="shared" si="16"/>
        <v>39308.654716802994</v>
      </c>
      <c r="E85" s="179">
        <f t="shared" si="25"/>
        <v>6.813962391028805</v>
      </c>
      <c r="F85" s="153">
        <f>[1]MercLab!R166</f>
        <v>11455.995487213004</v>
      </c>
      <c r="G85" s="179">
        <f t="shared" si="26"/>
        <v>9.2986142235385305</v>
      </c>
      <c r="H85" s="153">
        <f>[1]MercLab!S166</f>
        <v>27852.65922958999</v>
      </c>
      <c r="I85" s="179">
        <f t="shared" si="27"/>
        <v>7.8549200234919088</v>
      </c>
      <c r="J85" s="153">
        <f>[1]MercLab!T166</f>
        <v>0</v>
      </c>
      <c r="K85" s="179">
        <f t="shared" si="28"/>
        <v>0</v>
      </c>
      <c r="L85" s="153">
        <f>[1]MercLab!U166</f>
        <v>14141.219513632001</v>
      </c>
      <c r="M85" s="179">
        <f t="shared" si="29"/>
        <v>2.4840484386953339</v>
      </c>
      <c r="N85" s="153">
        <f>[1]MercLab!V166</f>
        <v>1308.8166534299999</v>
      </c>
      <c r="O85" s="179">
        <f t="shared" si="30"/>
        <v>0.79933816996263651</v>
      </c>
    </row>
    <row r="86" spans="1:15">
      <c r="A86" s="180" t="s">
        <v>62</v>
      </c>
      <c r="B86" s="182">
        <f>[1]MercLab!Q167</f>
        <v>53163.431345013989</v>
      </c>
      <c r="C86" s="179">
        <f t="shared" si="24"/>
        <v>4.0585788702090424</v>
      </c>
      <c r="D86" s="182">
        <f t="shared" si="16"/>
        <v>51261.227219406988</v>
      </c>
      <c r="E86" s="179">
        <f t="shared" si="25"/>
        <v>8.885882178046451</v>
      </c>
      <c r="F86" s="182">
        <f>[1]MercLab!R167</f>
        <v>20428.876904332003</v>
      </c>
      <c r="G86" s="179">
        <f t="shared" si="26"/>
        <v>16.581731859581289</v>
      </c>
      <c r="H86" s="182">
        <f>[1]MercLab!S167</f>
        <v>30832.350315074986</v>
      </c>
      <c r="I86" s="179">
        <f t="shared" si="27"/>
        <v>8.6952432033458198</v>
      </c>
      <c r="J86" s="182">
        <f>[1]MercLab!T167</f>
        <v>0</v>
      </c>
      <c r="K86" s="179">
        <f t="shared" si="28"/>
        <v>0</v>
      </c>
      <c r="L86" s="182">
        <f>[1]MercLab!U167</f>
        <v>905.00974502999998</v>
      </c>
      <c r="M86" s="179">
        <f t="shared" si="29"/>
        <v>0.15897412821989632</v>
      </c>
      <c r="N86" s="182">
        <f>[1]MercLab!V167</f>
        <v>997.19438057699995</v>
      </c>
      <c r="O86" s="179">
        <f t="shared" si="30"/>
        <v>0.60902000992920247</v>
      </c>
    </row>
    <row r="87" spans="1:15">
      <c r="A87" s="180" t="s">
        <v>63</v>
      </c>
      <c r="B87" s="182">
        <f>[1]MercLab!Q168</f>
        <v>353934.71800015168</v>
      </c>
      <c r="C87" s="179">
        <f t="shared" si="24"/>
        <v>27.019925756608131</v>
      </c>
      <c r="D87" s="182">
        <f t="shared" si="16"/>
        <v>54671.418561357939</v>
      </c>
      <c r="E87" s="179">
        <f t="shared" si="25"/>
        <v>9.4770221119280595</v>
      </c>
      <c r="F87" s="182">
        <f>[1]MercLab!R168</f>
        <v>814.49830270200005</v>
      </c>
      <c r="G87" s="179">
        <f t="shared" si="26"/>
        <v>0.66111282175402875</v>
      </c>
      <c r="H87" s="182">
        <f>[1]MercLab!S168</f>
        <v>53856.92025865594</v>
      </c>
      <c r="I87" s="179">
        <f t="shared" si="27"/>
        <v>15.188560555607349</v>
      </c>
      <c r="J87" s="182">
        <f>[1]MercLab!T168</f>
        <v>0</v>
      </c>
      <c r="K87" s="179">
        <f t="shared" si="28"/>
        <v>0</v>
      </c>
      <c r="L87" s="182">
        <f>[1]MercLab!U168</f>
        <v>216298.51985385228</v>
      </c>
      <c r="M87" s="179">
        <f t="shared" si="29"/>
        <v>37.995025819175297</v>
      </c>
      <c r="N87" s="182">
        <f>[1]MercLab!V168</f>
        <v>82964.779584945936</v>
      </c>
      <c r="O87" s="179">
        <f t="shared" si="30"/>
        <v>50.669369854813709</v>
      </c>
    </row>
    <row r="88" spans="1:15">
      <c r="A88" s="180" t="s">
        <v>64</v>
      </c>
      <c r="B88" s="182">
        <f>[1]MercLab!Q169</f>
        <v>124007.44298824092</v>
      </c>
      <c r="C88" s="179">
        <f t="shared" si="24"/>
        <v>9.4669206845304448</v>
      </c>
      <c r="D88" s="182">
        <f t="shared" si="16"/>
        <v>13959.61473874701</v>
      </c>
      <c r="E88" s="179">
        <f t="shared" si="25"/>
        <v>2.419830709251241</v>
      </c>
      <c r="F88" s="182">
        <f>[1]MercLab!R169</f>
        <v>0</v>
      </c>
      <c r="G88" s="179">
        <f t="shared" si="26"/>
        <v>0</v>
      </c>
      <c r="H88" s="182">
        <f>[1]MercLab!S169</f>
        <v>13959.61473874701</v>
      </c>
      <c r="I88" s="179">
        <f t="shared" si="27"/>
        <v>3.9368469785149061</v>
      </c>
      <c r="J88" s="182">
        <f>[1]MercLab!T169</f>
        <v>0</v>
      </c>
      <c r="K88" s="179">
        <f t="shared" si="28"/>
        <v>0</v>
      </c>
      <c r="L88" s="182">
        <f>[1]MercLab!U169</f>
        <v>79004.789806756802</v>
      </c>
      <c r="M88" s="179">
        <f t="shared" si="29"/>
        <v>13.877991539537483</v>
      </c>
      <c r="N88" s="182">
        <f>[1]MercLab!V169</f>
        <v>31043.038442737041</v>
      </c>
      <c r="O88" s="179">
        <f t="shared" si="30"/>
        <v>18.959023384878051</v>
      </c>
    </row>
    <row r="89" spans="1:15">
      <c r="A89" s="180" t="s">
        <v>65</v>
      </c>
      <c r="B89" s="182">
        <f>[1]MercLab!Q170</f>
        <v>753.09134414599998</v>
      </c>
      <c r="C89" s="179">
        <f t="shared" si="24"/>
        <v>5.7492162175399882E-2</v>
      </c>
      <c r="D89" s="182">
        <f t="shared" si="16"/>
        <v>339.34590792</v>
      </c>
      <c r="E89" s="179">
        <f t="shared" si="25"/>
        <v>5.8823947824599189E-2</v>
      </c>
      <c r="F89" s="182">
        <f>[1]MercLab!R170</f>
        <v>339.34590792</v>
      </c>
      <c r="G89" s="179">
        <f t="shared" si="26"/>
        <v>0.27544063626828125</v>
      </c>
      <c r="H89" s="182">
        <f>[1]MercLab!S170</f>
        <v>0</v>
      </c>
      <c r="I89" s="179">
        <f t="shared" si="27"/>
        <v>0</v>
      </c>
      <c r="J89" s="182">
        <f>[1]MercLab!T170</f>
        <v>0</v>
      </c>
      <c r="K89" s="179">
        <f t="shared" si="28"/>
        <v>0</v>
      </c>
      <c r="L89" s="182">
        <f>[1]MercLab!U170</f>
        <v>413.74543622599992</v>
      </c>
      <c r="M89" s="179">
        <f t="shared" si="29"/>
        <v>7.267857654594502E-2</v>
      </c>
      <c r="N89" s="182">
        <f>[1]MercLab!V170</f>
        <v>0</v>
      </c>
      <c r="O89" s="179">
        <f t="shared" si="30"/>
        <v>0</v>
      </c>
    </row>
    <row r="90" spans="1:15">
      <c r="A90" s="180" t="s">
        <v>77</v>
      </c>
      <c r="B90" s="182">
        <f>[1]MercLab!Q171</f>
        <v>99107.674072585025</v>
      </c>
      <c r="C90" s="179">
        <f t="shared" si="24"/>
        <v>7.5660336755949906</v>
      </c>
      <c r="D90" s="182">
        <f t="shared" si="16"/>
        <v>68160.821324420875</v>
      </c>
      <c r="E90" s="179">
        <f t="shared" si="25"/>
        <v>11.815343882722724</v>
      </c>
      <c r="F90" s="182">
        <f>[1]MercLab!R171</f>
        <v>0</v>
      </c>
      <c r="G90" s="179">
        <f t="shared" si="26"/>
        <v>0</v>
      </c>
      <c r="H90" s="182">
        <f>[1]MercLab!S171</f>
        <v>68160.821324420875</v>
      </c>
      <c r="I90" s="179">
        <f t="shared" si="27"/>
        <v>19.222502089497226</v>
      </c>
      <c r="J90" s="182">
        <f>[1]MercLab!T171</f>
        <v>0</v>
      </c>
      <c r="K90" s="179">
        <f t="shared" si="28"/>
        <v>0</v>
      </c>
      <c r="L90" s="182">
        <f>[1]MercLab!U171</f>
        <v>28721.479061475016</v>
      </c>
      <c r="M90" s="179">
        <f t="shared" si="29"/>
        <v>5.0452187062722071</v>
      </c>
      <c r="N90" s="182">
        <f>[1]MercLab!V171</f>
        <v>2225.3736866889999</v>
      </c>
      <c r="O90" s="179">
        <f t="shared" si="30"/>
        <v>1.3591102508813919</v>
      </c>
    </row>
    <row r="91" spans="1:15">
      <c r="A91" s="180" t="s">
        <v>66</v>
      </c>
      <c r="B91" s="182">
        <f>[1]MercLab!Q172</f>
        <v>124185.65986667133</v>
      </c>
      <c r="C91" s="179">
        <f t="shared" si="24"/>
        <v>9.4805260376615887</v>
      </c>
      <c r="D91" s="182">
        <f t="shared" si="16"/>
        <v>15067.846693512007</v>
      </c>
      <c r="E91" s="179">
        <f t="shared" si="25"/>
        <v>2.6119372800486653</v>
      </c>
      <c r="F91" s="182">
        <f>[1]MercLab!R172</f>
        <v>193.92816730999999</v>
      </c>
      <c r="G91" s="179">
        <f t="shared" si="26"/>
        <v>0.15740781470334017</v>
      </c>
      <c r="H91" s="182">
        <f>[1]MercLab!S172</f>
        <v>14873.918526202007</v>
      </c>
      <c r="I91" s="179">
        <f t="shared" si="27"/>
        <v>4.1946960789700967</v>
      </c>
      <c r="J91" s="182">
        <f>[1]MercLab!T172</f>
        <v>0</v>
      </c>
      <c r="K91" s="179">
        <f t="shared" si="28"/>
        <v>0</v>
      </c>
      <c r="L91" s="182">
        <f>[1]MercLab!U172</f>
        <v>84805.423736659999</v>
      </c>
      <c r="M91" s="179">
        <f t="shared" si="29"/>
        <v>14.896931641777533</v>
      </c>
      <c r="N91" s="182">
        <f>[1]MercLab!V172</f>
        <v>24312.389436499008</v>
      </c>
      <c r="O91" s="179">
        <f t="shared" si="30"/>
        <v>14.84839058905621</v>
      </c>
    </row>
    <row r="92" spans="1:15">
      <c r="A92" s="180" t="s">
        <v>67</v>
      </c>
      <c r="B92" s="182">
        <f>[1]MercLab!Q173</f>
        <v>16495.819077290998</v>
      </c>
      <c r="C92" s="179">
        <f t="shared" si="24"/>
        <v>1.2593164334973543</v>
      </c>
      <c r="D92" s="182">
        <f t="shared" si="16"/>
        <v>10960.413968146</v>
      </c>
      <c r="E92" s="179">
        <f t="shared" si="25"/>
        <v>1.8999339740092671</v>
      </c>
      <c r="F92" s="182">
        <f>[1]MercLab!R173</f>
        <v>2106.2388564049998</v>
      </c>
      <c r="G92" s="179">
        <f t="shared" si="26"/>
        <v>1.7095941256434353</v>
      </c>
      <c r="H92" s="182">
        <f>[1]MercLab!S173</f>
        <v>8854.1751117410004</v>
      </c>
      <c r="I92" s="179">
        <f t="shared" si="27"/>
        <v>2.4970268297696721</v>
      </c>
      <c r="J92" s="182">
        <f>[1]MercLab!T173</f>
        <v>0</v>
      </c>
      <c r="K92" s="179">
        <f t="shared" si="28"/>
        <v>0</v>
      </c>
      <c r="L92" s="182">
        <f>[1]MercLab!U173</f>
        <v>4657.4580106149988</v>
      </c>
      <c r="M92" s="179">
        <f t="shared" si="29"/>
        <v>0.81812967321556096</v>
      </c>
      <c r="N92" s="182">
        <f>[1]MercLab!V173</f>
        <v>877.94709852999995</v>
      </c>
      <c r="O92" s="179">
        <f t="shared" si="30"/>
        <v>0.53619170051346698</v>
      </c>
    </row>
    <row r="93" spans="1:15">
      <c r="A93" s="180" t="s">
        <v>76</v>
      </c>
      <c r="B93" s="182">
        <f>[1]MercLab!Q174</f>
        <v>321405.60052553122</v>
      </c>
      <c r="C93" s="179">
        <f t="shared" si="24"/>
        <v>24.536602436255446</v>
      </c>
      <c r="D93" s="182">
        <f t="shared" si="16"/>
        <v>178537.93108647605</v>
      </c>
      <c r="E93" s="179">
        <f t="shared" si="25"/>
        <v>30.948674192996741</v>
      </c>
      <c r="F93" s="182">
        <f>[1]MercLab!R174</f>
        <v>5907.8902314279994</v>
      </c>
      <c r="G93" s="179">
        <f t="shared" si="26"/>
        <v>4.7953224316802938</v>
      </c>
      <c r="H93" s="182">
        <f>[1]MercLab!S174</f>
        <v>73535.91143184893</v>
      </c>
      <c r="I93" s="179">
        <f t="shared" si="27"/>
        <v>20.738368225110428</v>
      </c>
      <c r="J93" s="182">
        <f>[1]MercLab!T174</f>
        <v>99094.12942319912</v>
      </c>
      <c r="K93" s="179">
        <f t="shared" si="28"/>
        <v>100</v>
      </c>
      <c r="L93" s="182">
        <f>[1]MercLab!U174</f>
        <v>127163.22882943314</v>
      </c>
      <c r="M93" s="179">
        <f t="shared" si="29"/>
        <v>22.337509132695796</v>
      </c>
      <c r="N93" s="182">
        <f>[1]MercLab!V174</f>
        <v>15704.440609624</v>
      </c>
      <c r="O93" s="179">
        <f t="shared" si="30"/>
        <v>9.5912279113242107</v>
      </c>
    </row>
    <row r="94" spans="1:15">
      <c r="A94" s="180" t="s">
        <v>85</v>
      </c>
      <c r="B94" s="182">
        <f>[1]MercLab!Q175</f>
        <v>3490.6407105979997</v>
      </c>
      <c r="C94" s="179">
        <f t="shared" si="24"/>
        <v>0.26648093008867074</v>
      </c>
      <c r="D94" s="182">
        <f t="shared" si="16"/>
        <v>607.67360353599997</v>
      </c>
      <c r="E94" s="179">
        <f t="shared" si="25"/>
        <v>0.10533723706258694</v>
      </c>
      <c r="F94" s="182">
        <f>[1]MercLab!R175</f>
        <v>0</v>
      </c>
      <c r="G94" s="179">
        <f t="shared" si="26"/>
        <v>0</v>
      </c>
      <c r="H94" s="182">
        <f>[1]MercLab!S175</f>
        <v>607.67360353599997</v>
      </c>
      <c r="I94" s="179">
        <f t="shared" si="27"/>
        <v>0.17137421302636152</v>
      </c>
      <c r="J94" s="182">
        <f>[1]MercLab!T175</f>
        <v>0</v>
      </c>
      <c r="K94" s="179">
        <f t="shared" si="28"/>
        <v>0</v>
      </c>
      <c r="L94" s="182">
        <f>[1]MercLab!U175</f>
        <v>2301.1826051319999</v>
      </c>
      <c r="M94" s="179">
        <f t="shared" si="29"/>
        <v>0.40422603240976462</v>
      </c>
      <c r="N94" s="182">
        <f>[1]MercLab!V175</f>
        <v>581.78450193000003</v>
      </c>
      <c r="O94" s="179">
        <f t="shared" si="30"/>
        <v>0.35531528260021661</v>
      </c>
    </row>
    <row r="95" spans="1:15">
      <c r="A95" s="152" t="s">
        <v>95</v>
      </c>
      <c r="B95" s="182">
        <f>[1]MercLab!Q176</f>
        <v>0</v>
      </c>
      <c r="C95" s="179">
        <f t="shared" si="24"/>
        <v>0</v>
      </c>
      <c r="D95" s="182">
        <f t="shared" si="16"/>
        <v>0</v>
      </c>
      <c r="E95" s="179">
        <f t="shared" si="25"/>
        <v>0</v>
      </c>
      <c r="F95" s="182"/>
      <c r="G95" s="179">
        <f t="shared" si="26"/>
        <v>0</v>
      </c>
      <c r="H95" s="182"/>
      <c r="I95" s="179">
        <f t="shared" si="27"/>
        <v>0</v>
      </c>
      <c r="J95" s="182"/>
      <c r="K95" s="179">
        <f t="shared" si="28"/>
        <v>0</v>
      </c>
      <c r="L95" s="182"/>
      <c r="M95" s="179">
        <f t="shared" si="29"/>
        <v>0</v>
      </c>
      <c r="N95" s="182"/>
      <c r="O95" s="179">
        <f t="shared" si="30"/>
        <v>0</v>
      </c>
    </row>
    <row r="96" spans="1:15">
      <c r="A96" s="283"/>
      <c r="B96" s="288"/>
      <c r="C96" s="288"/>
      <c r="D96" s="288"/>
      <c r="E96" s="288"/>
      <c r="F96" s="288"/>
      <c r="G96" s="288"/>
      <c r="H96" s="288"/>
      <c r="I96" s="288"/>
      <c r="J96" s="288"/>
      <c r="K96" s="288"/>
      <c r="L96" s="288"/>
      <c r="M96" s="288"/>
      <c r="N96" s="288"/>
      <c r="O96" s="288"/>
    </row>
    <row r="97" spans="1:15">
      <c r="A97" s="160" t="str">
        <f>'C05'!A42</f>
        <v>Fuente: Instituto Nacional de Estadística (INE). Encuesta Permanente de Hogares de Propósitos Múltiples, Junio 2014.</v>
      </c>
      <c r="B97" s="192"/>
      <c r="C97" s="193"/>
      <c r="D97" s="187"/>
      <c r="E97" s="195"/>
      <c r="F97" s="183"/>
      <c r="G97" s="195"/>
      <c r="H97" s="183"/>
      <c r="I97" s="195"/>
      <c r="J97" s="183"/>
      <c r="K97" s="195"/>
      <c r="L97" s="183"/>
      <c r="M97" s="195"/>
      <c r="N97" s="183"/>
      <c r="O97" s="195"/>
    </row>
    <row r="98" spans="1:15">
      <c r="A98" s="160" t="str">
        <f>'C05'!A43</f>
        <v>(Promedio de salarios mínimos por rama)</v>
      </c>
      <c r="B98" s="194"/>
      <c r="C98" s="193"/>
      <c r="D98" s="200"/>
      <c r="E98" s="195"/>
      <c r="F98" s="183"/>
      <c r="G98" s="195"/>
      <c r="H98" s="183"/>
      <c r="I98" s="195"/>
      <c r="J98" s="183"/>
      <c r="K98" s="195"/>
      <c r="L98" s="183"/>
      <c r="M98" s="195"/>
      <c r="N98" s="183"/>
      <c r="O98" s="195"/>
    </row>
    <row r="99" spans="1:15">
      <c r="A99" s="196" t="s">
        <v>90</v>
      </c>
      <c r="B99" s="194"/>
      <c r="C99" s="193"/>
      <c r="D99" s="200"/>
      <c r="E99" s="195"/>
      <c r="F99" s="183"/>
      <c r="G99" s="195"/>
      <c r="H99" s="183"/>
      <c r="I99" s="195"/>
      <c r="J99" s="183"/>
      <c r="K99" s="195"/>
      <c r="L99" s="183"/>
      <c r="M99" s="195"/>
      <c r="N99" s="183"/>
      <c r="O99" s="195"/>
    </row>
    <row r="100" spans="1:15">
      <c r="A100" s="196" t="s">
        <v>91</v>
      </c>
      <c r="B100" s="194"/>
      <c r="C100" s="193"/>
      <c r="D100" s="200"/>
      <c r="E100" s="195"/>
      <c r="F100" s="183"/>
      <c r="G100" s="195"/>
      <c r="H100" s="183"/>
      <c r="I100" s="195"/>
      <c r="J100" s="183"/>
      <c r="K100" s="195"/>
      <c r="L100" s="183"/>
      <c r="M100" s="195"/>
      <c r="N100" s="183"/>
      <c r="O100" s="195"/>
    </row>
    <row r="101" spans="1:15">
      <c r="B101" s="201"/>
      <c r="C101" s="202"/>
      <c r="D101" s="203"/>
    </row>
    <row r="102" spans="1:15">
      <c r="A102" s="205"/>
      <c r="B102" s="201"/>
      <c r="C102" s="202"/>
      <c r="D102" s="203"/>
    </row>
    <row r="103" spans="1:15">
      <c r="A103" s="205"/>
      <c r="B103" s="201"/>
      <c r="C103" s="202"/>
      <c r="D103" s="203"/>
    </row>
  </sheetData>
  <mergeCells count="27">
    <mergeCell ref="A59:O59"/>
    <mergeCell ref="A1:O1"/>
    <mergeCell ref="A2:O2"/>
    <mergeCell ref="A3:O3"/>
    <mergeCell ref="A5:A7"/>
    <mergeCell ref="B5:C6"/>
    <mergeCell ref="D5:K5"/>
    <mergeCell ref="L5:M6"/>
    <mergeCell ref="N5:O6"/>
    <mergeCell ref="D6:E6"/>
    <mergeCell ref="F6:G6"/>
    <mergeCell ref="A4:O4"/>
    <mergeCell ref="H6:I6"/>
    <mergeCell ref="J6:K6"/>
    <mergeCell ref="A60:O60"/>
    <mergeCell ref="A61:O61"/>
    <mergeCell ref="A64:A66"/>
    <mergeCell ref="B64:C65"/>
    <mergeCell ref="D64:K64"/>
    <mergeCell ref="L64:M65"/>
    <mergeCell ref="N64:O65"/>
    <mergeCell ref="D65:E65"/>
    <mergeCell ref="F65:G65"/>
    <mergeCell ref="H65:I65"/>
    <mergeCell ref="J65:K65"/>
    <mergeCell ref="B63:K63"/>
    <mergeCell ref="A62:O62"/>
  </mergeCells>
  <printOptions horizontalCentered="1"/>
  <pageMargins left="1.1155511811023624" right="0.47244094488188981" top="0.35433070866141736" bottom="0.35433070866141736" header="0" footer="0"/>
  <pageSetup paperSize="9" scale="80" firstPageNumber="16" orientation="landscape" useFirstPageNumber="1" r:id="rId1"/>
  <headerFooter alignWithMargins="0">
    <oddFooter>&amp;L&amp;Z&amp;F+&amp;F+&amp;A&amp;C&amp;P&amp;R&amp;D+&amp;T</oddFooter>
  </headerFooter>
  <rowBreaks count="1" manualBreakCount="1">
    <brk id="58" max="16383" man="1"/>
  </rowBreaks>
  <ignoredErrors>
    <ignoredError sqref="C12:O16 C48:O53 C17:C47 G17:O47" formula="1"/>
    <ignoredError sqref="D69:L69 E95:O95 D70:K70 M70:O70 N69:O69" emptyCellReference="1"/>
    <ignoredError sqref="D17:F47 D71:O94 D95" formula="1" emptyCellReference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Hoja6"/>
  <dimension ref="A1:AL94"/>
  <sheetViews>
    <sheetView workbookViewId="0">
      <selection activeCell="A3" sqref="A3:G3"/>
    </sheetView>
  </sheetViews>
  <sheetFormatPr baseColWidth="10" defaultRowHeight="11.25"/>
  <cols>
    <col min="1" max="1" width="48.83203125" style="207" customWidth="1"/>
    <col min="2" max="2" width="14.1640625" style="207" customWidth="1"/>
    <col min="3" max="3" width="12.5" style="207" customWidth="1"/>
    <col min="4" max="4" width="13" style="207" customWidth="1"/>
    <col min="5" max="5" width="13.1640625" style="215" customWidth="1"/>
    <col min="6" max="6" width="16.6640625" style="215" bestFit="1" customWidth="1"/>
    <col min="7" max="7" width="12.1640625" style="215" bestFit="1" customWidth="1"/>
    <col min="8" max="8" width="12" style="215"/>
    <col min="9" max="9" width="12" style="207"/>
    <col min="10" max="10" width="45" style="207" bestFit="1" customWidth="1"/>
    <col min="11" max="11" width="11.1640625" style="207" customWidth="1"/>
    <col min="12" max="12" width="10.6640625" style="207" customWidth="1"/>
    <col min="13" max="13" width="11.83203125" style="207" customWidth="1"/>
    <col min="14" max="14" width="10.6640625" style="207" customWidth="1"/>
    <col min="15" max="15" width="11.5" style="207" bestFit="1" customWidth="1"/>
    <col min="16" max="16" width="11" style="207" customWidth="1"/>
    <col min="17" max="16384" width="12" style="207"/>
  </cols>
  <sheetData>
    <row r="1" spans="1:38">
      <c r="A1" s="372" t="s">
        <v>127</v>
      </c>
      <c r="B1" s="372"/>
      <c r="C1" s="372"/>
      <c r="D1" s="372"/>
      <c r="E1" s="372"/>
      <c r="F1" s="372"/>
      <c r="G1" s="372"/>
      <c r="H1" s="206"/>
    </row>
    <row r="2" spans="1:38">
      <c r="A2" s="372" t="s">
        <v>81</v>
      </c>
      <c r="B2" s="372"/>
      <c r="C2" s="372"/>
      <c r="D2" s="372"/>
      <c r="E2" s="372"/>
      <c r="F2" s="372"/>
      <c r="G2" s="372"/>
      <c r="H2" s="206"/>
    </row>
    <row r="3" spans="1:38" ht="12.75">
      <c r="A3" s="372" t="s">
        <v>86</v>
      </c>
      <c r="B3" s="372"/>
      <c r="C3" s="372"/>
      <c r="D3" s="372"/>
      <c r="E3" s="372"/>
      <c r="F3" s="372"/>
      <c r="G3" s="372"/>
      <c r="H3" s="208"/>
    </row>
    <row r="4" spans="1:38" customFormat="1" ht="23.25">
      <c r="A4" s="327" t="s">
        <v>112</v>
      </c>
      <c r="B4" s="327"/>
      <c r="C4" s="327"/>
      <c r="D4" s="327"/>
      <c r="E4" s="327"/>
      <c r="F4" s="327"/>
      <c r="G4" s="327"/>
      <c r="H4" s="247"/>
      <c r="I4" s="247"/>
      <c r="J4" s="247"/>
      <c r="K4" s="247"/>
      <c r="L4" s="247"/>
      <c r="M4" s="247"/>
      <c r="N4" s="247"/>
      <c r="O4" s="247"/>
    </row>
    <row r="5" spans="1:38" ht="11.25" customHeight="1">
      <c r="A5" s="373" t="s">
        <v>31</v>
      </c>
      <c r="B5" s="376" t="s">
        <v>26</v>
      </c>
      <c r="C5" s="376"/>
      <c r="D5" s="376"/>
      <c r="E5" s="376"/>
      <c r="F5" s="376"/>
      <c r="G5" s="376"/>
      <c r="H5" s="209"/>
    </row>
    <row r="6" spans="1:38" ht="12" customHeight="1">
      <c r="A6" s="374"/>
      <c r="B6" s="374" t="s">
        <v>26</v>
      </c>
      <c r="C6" s="376" t="s">
        <v>6</v>
      </c>
      <c r="D6" s="376"/>
      <c r="E6" s="376"/>
      <c r="F6" s="376"/>
      <c r="G6" s="374" t="s">
        <v>1</v>
      </c>
      <c r="H6" s="210"/>
    </row>
    <row r="7" spans="1:38">
      <c r="A7" s="374"/>
      <c r="B7" s="377"/>
      <c r="C7" s="210" t="s">
        <v>8</v>
      </c>
      <c r="D7" s="210" t="s">
        <v>109</v>
      </c>
      <c r="E7" s="210" t="s">
        <v>9</v>
      </c>
      <c r="F7" s="210" t="s">
        <v>110</v>
      </c>
      <c r="G7" s="374"/>
      <c r="H7" s="210"/>
    </row>
    <row r="8" spans="1:38">
      <c r="A8" s="211"/>
      <c r="B8" s="211"/>
      <c r="C8" s="211"/>
      <c r="D8" s="211"/>
      <c r="E8" s="211"/>
      <c r="F8" s="211"/>
      <c r="G8" s="211"/>
      <c r="H8" s="212"/>
    </row>
    <row r="9" spans="1:38" s="47" customFormat="1" ht="12" customHeight="1">
      <c r="A9" s="46" t="s">
        <v>72</v>
      </c>
      <c r="B9" s="141">
        <f>[4]Sheet1!C141</f>
        <v>5117.6861138376416</v>
      </c>
      <c r="C9" s="141">
        <f>[4]Sheet1!E141</f>
        <v>7308.9206020378742</v>
      </c>
      <c r="D9" s="141">
        <f>[4]Sheet1!G141</f>
        <v>12268.082373806647</v>
      </c>
      <c r="E9" s="141">
        <f>[4]Sheet1!I141</f>
        <v>6864.3494179796644</v>
      </c>
      <c r="F9" s="141">
        <f>[4]Sheet1!K141</f>
        <v>2812.1855077309674</v>
      </c>
      <c r="G9" s="141">
        <f>[4]Sheet1!M141</f>
        <v>2870.2792639770219</v>
      </c>
      <c r="H9" s="143"/>
      <c r="I9" s="213"/>
      <c r="J9" s="143"/>
      <c r="K9" s="213"/>
      <c r="L9" s="143"/>
      <c r="M9" s="213"/>
      <c r="N9" s="143"/>
      <c r="O9" s="213"/>
      <c r="P9" s="143"/>
      <c r="Q9" s="213"/>
      <c r="R9" s="143"/>
      <c r="S9" s="213"/>
    </row>
    <row r="10" spans="1:38" s="25" customFormat="1" ht="11.25" customHeight="1">
      <c r="A10" s="48"/>
      <c r="H10" s="143"/>
      <c r="I10" s="213"/>
      <c r="J10" s="143"/>
      <c r="K10" s="213"/>
      <c r="L10" s="143"/>
      <c r="M10" s="213"/>
      <c r="N10" s="143"/>
      <c r="O10" s="213"/>
      <c r="P10" s="143"/>
      <c r="Q10" s="213"/>
      <c r="R10" s="143"/>
      <c r="S10" s="213"/>
      <c r="V10" s="45"/>
      <c r="X10" s="45"/>
      <c r="Z10" s="45"/>
      <c r="AB10" s="45"/>
      <c r="AD10" s="45"/>
      <c r="AF10" s="45"/>
      <c r="AH10" s="45"/>
      <c r="AJ10" s="45"/>
      <c r="AL10" s="45"/>
    </row>
    <row r="11" spans="1:38" s="25" customFormat="1" ht="12.75" customHeight="1">
      <c r="A11" s="49" t="s">
        <v>35</v>
      </c>
      <c r="B11" s="174"/>
      <c r="C11" s="174"/>
      <c r="D11" s="174"/>
      <c r="E11" s="174"/>
      <c r="F11" s="174"/>
      <c r="G11" s="174"/>
      <c r="H11" s="173"/>
      <c r="I11" s="173"/>
      <c r="J11" s="173"/>
      <c r="K11" s="173"/>
      <c r="L11" s="173"/>
      <c r="M11" s="173"/>
      <c r="N11" s="173"/>
      <c r="O11" s="173"/>
      <c r="P11" s="173"/>
      <c r="Q11" s="173"/>
      <c r="R11" s="173"/>
      <c r="S11" s="173"/>
      <c r="V11" s="45"/>
      <c r="X11" s="45"/>
      <c r="Z11" s="45"/>
      <c r="AB11" s="45"/>
      <c r="AD11" s="45"/>
      <c r="AF11" s="45"/>
      <c r="AH11" s="45"/>
      <c r="AJ11" s="45"/>
      <c r="AL11" s="45"/>
    </row>
    <row r="12" spans="1:38" s="25" customFormat="1">
      <c r="A12" s="148" t="s">
        <v>68</v>
      </c>
      <c r="B12" s="311">
        <f>[4]Sheet1!C142</f>
        <v>6479.66489392109</v>
      </c>
      <c r="C12" s="311">
        <f>[4]Sheet1!E142</f>
        <v>8289.0838367622473</v>
      </c>
      <c r="D12" s="311">
        <f>[4]Sheet1!G142</f>
        <v>13154.261206475725</v>
      </c>
      <c r="E12" s="311">
        <f>[4]Sheet1!I142</f>
        <v>7675.4956263691602</v>
      </c>
      <c r="F12" s="311">
        <f>[4]Sheet1!K142</f>
        <v>3072.042429453425</v>
      </c>
      <c r="G12" s="311">
        <f>[4]Sheet1!M142</f>
        <v>3837.1781574292327</v>
      </c>
      <c r="H12" s="159"/>
      <c r="I12" s="214"/>
      <c r="J12" s="159"/>
      <c r="K12" s="214"/>
      <c r="L12" s="159"/>
      <c r="M12" s="214"/>
      <c r="N12" s="159"/>
      <c r="O12" s="214"/>
      <c r="P12" s="159"/>
      <c r="Q12" s="214"/>
      <c r="R12" s="159"/>
      <c r="S12" s="214"/>
      <c r="V12" s="45"/>
      <c r="X12" s="45"/>
      <c r="Z12" s="45"/>
      <c r="AB12" s="45"/>
      <c r="AD12" s="45"/>
      <c r="AF12" s="45"/>
      <c r="AH12" s="45"/>
      <c r="AJ12" s="45"/>
      <c r="AL12" s="45"/>
    </row>
    <row r="13" spans="1:38" s="25" customFormat="1">
      <c r="A13" s="155" t="s">
        <v>51</v>
      </c>
      <c r="B13" s="311">
        <f>[4]Sheet1!C144</f>
        <v>8415.1810497346141</v>
      </c>
      <c r="C13" s="311">
        <f>[4]Sheet1!E144</f>
        <v>10788.945241400588</v>
      </c>
      <c r="D13" s="311">
        <f>[4]Sheet1!G144</f>
        <v>15551.028664142781</v>
      </c>
      <c r="E13" s="311">
        <f>[4]Sheet1!I144</f>
        <v>9845.4188078108946</v>
      </c>
      <c r="F13" s="311">
        <f>[4]Sheet1!K144</f>
        <v>3871.3072776280333</v>
      </c>
      <c r="G13" s="311">
        <f>[4]Sheet1!M144</f>
        <v>4245.8195610945531</v>
      </c>
      <c r="H13" s="157"/>
      <c r="I13" s="214"/>
      <c r="J13" s="157"/>
      <c r="K13" s="214"/>
      <c r="L13" s="157"/>
      <c r="M13" s="214"/>
      <c r="N13" s="157"/>
      <c r="O13" s="214"/>
      <c r="P13" s="159"/>
      <c r="Q13" s="214"/>
      <c r="R13" s="159"/>
      <c r="S13" s="214"/>
      <c r="V13" s="45"/>
      <c r="X13" s="45"/>
      <c r="Z13" s="45"/>
      <c r="AB13" s="45"/>
      <c r="AD13" s="45"/>
      <c r="AF13" s="45"/>
      <c r="AH13" s="45"/>
      <c r="AJ13" s="45"/>
      <c r="AL13" s="45"/>
    </row>
    <row r="14" spans="1:38" s="25" customFormat="1">
      <c r="A14" s="155" t="s">
        <v>52</v>
      </c>
      <c r="B14" s="311">
        <f>[4]Sheet1!C145</f>
        <v>6911.5346784363182</v>
      </c>
      <c r="C14" s="311">
        <f>[4]Sheet1!E145</f>
        <v>8099.4355712603083</v>
      </c>
      <c r="D14" s="311">
        <f>[4]Sheet1!G145</f>
        <v>12851.764705882355</v>
      </c>
      <c r="E14" s="311">
        <f>[4]Sheet1!I145</f>
        <v>8226.0195121951274</v>
      </c>
      <c r="F14" s="311">
        <f>[4]Sheet1!K145</f>
        <v>3590.2962962962961</v>
      </c>
      <c r="G14" s="311">
        <f>[4]Sheet1!M145</f>
        <v>4509.1338732729882</v>
      </c>
      <c r="H14" s="157"/>
      <c r="I14" s="214"/>
      <c r="J14" s="157"/>
      <c r="K14" s="214"/>
      <c r="L14" s="157"/>
      <c r="M14" s="214"/>
      <c r="N14" s="157"/>
      <c r="O14" s="214"/>
      <c r="P14" s="159"/>
      <c r="Q14" s="214"/>
      <c r="R14" s="159"/>
      <c r="S14" s="214"/>
      <c r="V14" s="45"/>
      <c r="X14" s="45"/>
      <c r="Z14" s="45"/>
      <c r="AB14" s="45"/>
      <c r="AD14" s="45"/>
      <c r="AF14" s="45"/>
      <c r="AH14" s="45"/>
      <c r="AJ14" s="45"/>
      <c r="AL14" s="45"/>
    </row>
    <row r="15" spans="1:38" s="25" customFormat="1">
      <c r="A15" s="155" t="s">
        <v>93</v>
      </c>
      <c r="B15" s="311">
        <f>[4]Sheet1!C146</f>
        <v>5398.3269708122916</v>
      </c>
      <c r="C15" s="311">
        <f>[4]Sheet1!E146</f>
        <v>6926.1255835667607</v>
      </c>
      <c r="D15" s="311">
        <f>[4]Sheet1!G146</f>
        <v>11629.628197130383</v>
      </c>
      <c r="E15" s="311">
        <f>[4]Sheet1!I146</f>
        <v>6143.0481895633648</v>
      </c>
      <c r="F15" s="311">
        <f>[4]Sheet1!K146</f>
        <v>2616.401124648547</v>
      </c>
      <c r="G15" s="311">
        <f>[4]Sheet1!M146</f>
        <v>3530.7915160738044</v>
      </c>
      <c r="H15" s="157"/>
      <c r="I15" s="214"/>
      <c r="J15" s="157"/>
      <c r="K15" s="214"/>
      <c r="L15" s="157"/>
      <c r="M15" s="214"/>
      <c r="N15" s="157"/>
      <c r="O15" s="214"/>
      <c r="P15" s="159"/>
      <c r="Q15" s="214"/>
      <c r="R15" s="159"/>
      <c r="S15" s="214"/>
      <c r="V15" s="45"/>
      <c r="X15" s="45"/>
      <c r="Z15" s="45"/>
      <c r="AB15" s="45"/>
      <c r="AD15" s="45"/>
      <c r="AF15" s="45"/>
      <c r="AH15" s="45"/>
      <c r="AJ15" s="45"/>
      <c r="AL15" s="45"/>
    </row>
    <row r="16" spans="1:38" s="25" customFormat="1">
      <c r="A16" s="148" t="s">
        <v>53</v>
      </c>
      <c r="B16" s="311">
        <f>[4]Sheet1!C147</f>
        <v>2748.8201131190499</v>
      </c>
      <c r="C16" s="311">
        <f>[4]Sheet1!E147</f>
        <v>4455.3020813071389</v>
      </c>
      <c r="D16" s="311">
        <f>[4]Sheet1!G147</f>
        <v>8367.1125158027826</v>
      </c>
      <c r="E16" s="311">
        <f>[4]Sheet1!I147</f>
        <v>4345.8636514798809</v>
      </c>
      <c r="F16" s="311">
        <f>[4]Sheet1!K147</f>
        <v>2396.3588979895771</v>
      </c>
      <c r="G16" s="311">
        <f>[4]Sheet1!M147</f>
        <v>1811.2307363471223</v>
      </c>
      <c r="H16" s="157"/>
      <c r="I16" s="214"/>
      <c r="J16" s="157"/>
      <c r="K16" s="214"/>
      <c r="L16" s="157"/>
      <c r="M16" s="214"/>
      <c r="N16" s="157"/>
      <c r="O16" s="214"/>
      <c r="P16" s="159"/>
      <c r="Q16" s="214"/>
      <c r="R16" s="159"/>
      <c r="S16" s="214"/>
      <c r="V16" s="45"/>
      <c r="X16" s="45"/>
      <c r="Z16" s="45"/>
      <c r="AB16" s="45"/>
      <c r="AD16" s="45"/>
      <c r="AF16" s="45"/>
      <c r="AH16" s="45"/>
      <c r="AJ16" s="45"/>
      <c r="AL16" s="45"/>
    </row>
    <row r="17" spans="1:38" s="25" customFormat="1">
      <c r="A17" s="159"/>
      <c r="B17" s="181"/>
      <c r="C17" s="181"/>
      <c r="D17" s="181"/>
      <c r="E17" s="181"/>
      <c r="F17" s="181"/>
      <c r="G17" s="181"/>
      <c r="H17" s="157"/>
      <c r="I17" s="214"/>
      <c r="J17" s="157"/>
      <c r="K17" s="214"/>
      <c r="L17" s="157"/>
      <c r="M17" s="214"/>
      <c r="N17" s="157"/>
      <c r="O17" s="214"/>
      <c r="P17" s="157"/>
      <c r="Q17" s="214"/>
      <c r="R17" s="157"/>
      <c r="S17" s="214"/>
      <c r="V17" s="45"/>
      <c r="X17" s="45"/>
      <c r="Z17" s="45"/>
      <c r="AB17" s="45"/>
      <c r="AD17" s="45"/>
      <c r="AF17" s="45"/>
      <c r="AH17" s="45"/>
      <c r="AJ17" s="45"/>
      <c r="AL17" s="45"/>
    </row>
    <row r="18" spans="1:38" s="25" customFormat="1">
      <c r="A18" s="49" t="s">
        <v>34</v>
      </c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V18" s="45"/>
      <c r="X18" s="45"/>
      <c r="Z18" s="45"/>
      <c r="AB18" s="45"/>
      <c r="AD18" s="45"/>
      <c r="AF18" s="45"/>
      <c r="AH18" s="45"/>
      <c r="AJ18" s="45"/>
      <c r="AL18" s="45"/>
    </row>
    <row r="19" spans="1:38" s="25" customFormat="1">
      <c r="A19" s="148" t="s">
        <v>37</v>
      </c>
      <c r="B19" s="311">
        <f>[4]Sheet1!C149</f>
        <v>1938.700767591313</v>
      </c>
      <c r="C19" s="311">
        <f>[4]Sheet1!E149</f>
        <v>3490.0514244964779</v>
      </c>
      <c r="D19" s="311">
        <f>[4]Sheet1!G149</f>
        <v>17571.709411842559</v>
      </c>
      <c r="E19" s="311">
        <f>[4]Sheet1!I149</f>
        <v>3093.3241192403393</v>
      </c>
      <c r="F19" s="311">
        <f>[4]Sheet1!K149</f>
        <v>2392.934634142739</v>
      </c>
      <c r="G19" s="311">
        <f>[4]Sheet1!M149</f>
        <v>1535.81686608566</v>
      </c>
      <c r="H19" s="159"/>
      <c r="I19" s="214"/>
      <c r="J19" s="159"/>
      <c r="K19" s="214"/>
      <c r="L19" s="159"/>
      <c r="M19" s="214"/>
      <c r="N19" s="159"/>
      <c r="O19" s="214"/>
      <c r="P19" s="159"/>
      <c r="Q19" s="214"/>
      <c r="R19" s="159"/>
      <c r="S19" s="214"/>
      <c r="V19" s="45"/>
      <c r="X19" s="45"/>
      <c r="Z19" s="45"/>
      <c r="AB19" s="45"/>
      <c r="AD19" s="45"/>
      <c r="AF19" s="45"/>
      <c r="AH19" s="45"/>
      <c r="AJ19" s="45"/>
      <c r="AL19" s="45"/>
    </row>
    <row r="20" spans="1:38" s="25" customFormat="1">
      <c r="A20" s="148" t="s">
        <v>38</v>
      </c>
      <c r="B20" s="311">
        <f>[4]Sheet1!C150</f>
        <v>3032.2395514249429</v>
      </c>
      <c r="C20" s="311">
        <f>[4]Sheet1!E150</f>
        <v>4094.385865536975</v>
      </c>
      <c r="D20" s="311">
        <f>[4]Sheet1!G150</f>
        <v>7810.5129310673947</v>
      </c>
      <c r="E20" s="311">
        <f>[4]Sheet1!I150</f>
        <v>4511.2165311815124</v>
      </c>
      <c r="F20" s="311">
        <f>[4]Sheet1!K150</f>
        <v>2730.1464628965796</v>
      </c>
      <c r="G20" s="311">
        <f>[4]Sheet1!M150</f>
        <v>2429.725155605433</v>
      </c>
      <c r="H20" s="159"/>
      <c r="I20" s="214"/>
      <c r="J20" s="159"/>
      <c r="K20" s="214"/>
      <c r="L20" s="159"/>
      <c r="M20" s="214"/>
      <c r="N20" s="159"/>
      <c r="O20" s="214"/>
      <c r="P20" s="159"/>
      <c r="Q20" s="214"/>
      <c r="R20" s="159"/>
      <c r="S20" s="214"/>
      <c r="V20" s="45"/>
      <c r="X20" s="45"/>
      <c r="Z20" s="45"/>
      <c r="AB20" s="45"/>
      <c r="AD20" s="45"/>
      <c r="AF20" s="45"/>
      <c r="AH20" s="45"/>
      <c r="AJ20" s="45"/>
      <c r="AL20" s="45"/>
    </row>
    <row r="21" spans="1:38" s="25" customFormat="1">
      <c r="A21" s="148" t="s">
        <v>39</v>
      </c>
      <c r="B21" s="311">
        <f>[4]Sheet1!C151</f>
        <v>5622.3440104861602</v>
      </c>
      <c r="C21" s="311">
        <f>[4]Sheet1!E151</f>
        <v>6651.8308035401797</v>
      </c>
      <c r="D21" s="311">
        <f>[4]Sheet1!G151</f>
        <v>9747.7270689369961</v>
      </c>
      <c r="E21" s="311">
        <f>[4]Sheet1!I151</f>
        <v>6215.9165570716395</v>
      </c>
      <c r="F21" s="311">
        <f>[4]Sheet1!K151</f>
        <v>3150.1441942727911</v>
      </c>
      <c r="G21" s="311">
        <f>[4]Sheet1!M151</f>
        <v>3820.4862615504949</v>
      </c>
      <c r="H21" s="159"/>
      <c r="I21" s="214"/>
      <c r="J21" s="159"/>
      <c r="K21" s="214"/>
      <c r="L21" s="159"/>
      <c r="M21" s="214"/>
      <c r="N21" s="159"/>
      <c r="O21" s="214"/>
      <c r="P21" s="159"/>
      <c r="Q21" s="214"/>
      <c r="R21" s="159"/>
      <c r="S21" s="214"/>
      <c r="V21" s="45"/>
      <c r="X21" s="45"/>
      <c r="Z21" s="45"/>
      <c r="AB21" s="45"/>
      <c r="AD21" s="45"/>
      <c r="AF21" s="45"/>
      <c r="AH21" s="45"/>
      <c r="AJ21" s="45"/>
      <c r="AL21" s="45"/>
    </row>
    <row r="22" spans="1:38" s="25" customFormat="1">
      <c r="A22" s="148" t="s">
        <v>40</v>
      </c>
      <c r="B22" s="311">
        <f>[4]Sheet1!C152</f>
        <v>12681.172950130767</v>
      </c>
      <c r="C22" s="311">
        <f>[4]Sheet1!E152</f>
        <v>13198.110056113515</v>
      </c>
      <c r="D22" s="311">
        <f>[4]Sheet1!G152</f>
        <v>14981.521377627789</v>
      </c>
      <c r="E22" s="311">
        <f>[4]Sheet1!I152</f>
        <v>11882.109692899206</v>
      </c>
      <c r="F22" s="311">
        <f>[4]Sheet1!K152</f>
        <v>2600</v>
      </c>
      <c r="G22" s="311">
        <f>[4]Sheet1!M152</f>
        <v>9214.9916597936517</v>
      </c>
      <c r="H22" s="159"/>
      <c r="I22" s="214"/>
      <c r="J22" s="159"/>
      <c r="K22" s="214"/>
      <c r="L22" s="159"/>
      <c r="M22" s="214"/>
      <c r="N22" s="159"/>
      <c r="O22" s="214"/>
      <c r="P22" s="159"/>
      <c r="Q22" s="214"/>
      <c r="R22" s="159"/>
      <c r="S22" s="214"/>
      <c r="V22" s="45"/>
      <c r="X22" s="45"/>
      <c r="Z22" s="45"/>
      <c r="AB22" s="45"/>
      <c r="AD22" s="45"/>
      <c r="AF22" s="45"/>
      <c r="AH22" s="45"/>
      <c r="AJ22" s="45"/>
      <c r="AL22" s="45"/>
    </row>
    <row r="23" spans="1:38" s="25" customFormat="1">
      <c r="A23" s="148" t="s">
        <v>46</v>
      </c>
      <c r="B23" s="311">
        <f>[4]Sheet1!C153</f>
        <v>5997.1543935570926</v>
      </c>
      <c r="C23" s="311">
        <f>[4]Sheet1!E153</f>
        <v>5884.4401833724924</v>
      </c>
      <c r="D23" s="311">
        <f>[4]Sheet1!G153</f>
        <v>0</v>
      </c>
      <c r="E23" s="311">
        <f>[4]Sheet1!I153</f>
        <v>7697.7943206392392</v>
      </c>
      <c r="F23" s="311">
        <f>[4]Sheet1!K153</f>
        <v>3176.4114339498014</v>
      </c>
      <c r="G23" s="311">
        <f>[4]Sheet1!M153</f>
        <v>7000</v>
      </c>
      <c r="H23" s="159"/>
      <c r="I23" s="214"/>
      <c r="J23" s="159"/>
      <c r="K23" s="214"/>
      <c r="L23" s="159"/>
      <c r="M23" s="214"/>
      <c r="N23" s="159"/>
      <c r="O23" s="214"/>
      <c r="P23" s="159"/>
      <c r="Q23" s="214"/>
      <c r="R23" s="159"/>
      <c r="S23" s="214"/>
      <c r="V23" s="45"/>
      <c r="X23" s="45"/>
      <c r="Z23" s="45"/>
      <c r="AB23" s="45"/>
      <c r="AD23" s="45"/>
      <c r="AF23" s="45"/>
      <c r="AH23" s="45"/>
      <c r="AJ23" s="45"/>
      <c r="AL23" s="45"/>
    </row>
    <row r="24" spans="1:38" s="25" customFormat="1">
      <c r="I24" s="45"/>
      <c r="K24" s="45"/>
      <c r="M24" s="45"/>
      <c r="O24" s="45"/>
      <c r="Q24" s="45"/>
      <c r="S24" s="45"/>
      <c r="V24" s="45"/>
      <c r="X24" s="45"/>
      <c r="Z24" s="45"/>
      <c r="AB24" s="45"/>
      <c r="AD24" s="45"/>
      <c r="AF24" s="45"/>
      <c r="AH24" s="45"/>
      <c r="AJ24" s="45"/>
      <c r="AL24" s="45"/>
    </row>
    <row r="25" spans="1:38" s="25" customFormat="1" ht="11.25" customHeight="1">
      <c r="A25" s="49" t="s">
        <v>16</v>
      </c>
      <c r="B25" s="174"/>
      <c r="C25" s="174"/>
      <c r="D25" s="174"/>
      <c r="E25" s="174"/>
      <c r="F25" s="174"/>
      <c r="G25" s="174"/>
      <c r="H25" s="143"/>
      <c r="I25" s="143"/>
      <c r="J25" s="143"/>
      <c r="K25" s="143"/>
      <c r="L25" s="143"/>
      <c r="M25" s="143"/>
      <c r="N25" s="143"/>
      <c r="O25" s="143"/>
      <c r="P25" s="143"/>
      <c r="Q25" s="143"/>
      <c r="R25" s="143"/>
      <c r="S25" s="143"/>
      <c r="V25" s="45"/>
      <c r="X25" s="45"/>
      <c r="Z25" s="45"/>
      <c r="AB25" s="45"/>
      <c r="AD25" s="45"/>
      <c r="AF25" s="45"/>
      <c r="AH25" s="45"/>
      <c r="AJ25" s="45"/>
      <c r="AL25" s="45"/>
    </row>
    <row r="26" spans="1:38" s="25" customFormat="1">
      <c r="A26" s="148" t="s">
        <v>41</v>
      </c>
      <c r="B26" s="311">
        <f>[4]Sheet1!C154</f>
        <v>178.7011378647004</v>
      </c>
      <c r="C26" s="311">
        <f>[4]Sheet1!E154</f>
        <v>300</v>
      </c>
      <c r="D26" s="311">
        <f>[4]Sheet1!G154</f>
        <v>0</v>
      </c>
      <c r="E26" s="311">
        <f>[4]Sheet1!I154</f>
        <v>300</v>
      </c>
      <c r="F26" s="311">
        <f>[4]Sheet1!K154</f>
        <v>0</v>
      </c>
      <c r="G26" s="311">
        <f>[4]Sheet1!M154</f>
        <v>32</v>
      </c>
      <c r="H26" s="159"/>
      <c r="I26" s="214"/>
      <c r="J26" s="159"/>
      <c r="K26" s="214"/>
      <c r="L26" s="159"/>
      <c r="M26" s="214"/>
      <c r="N26" s="159"/>
      <c r="O26" s="214"/>
      <c r="P26" s="159"/>
      <c r="Q26" s="214"/>
      <c r="R26" s="159"/>
      <c r="S26" s="214"/>
      <c r="V26" s="45"/>
      <c r="X26" s="45"/>
      <c r="Z26" s="45"/>
      <c r="AB26" s="45"/>
      <c r="AD26" s="45"/>
      <c r="AF26" s="45"/>
      <c r="AH26" s="45"/>
      <c r="AJ26" s="45"/>
      <c r="AL26" s="45"/>
    </row>
    <row r="27" spans="1:38" s="25" customFormat="1">
      <c r="A27" s="148" t="s">
        <v>42</v>
      </c>
      <c r="B27" s="311">
        <f>[4]Sheet1!C155</f>
        <v>1281.1825586582002</v>
      </c>
      <c r="C27" s="311">
        <f>[4]Sheet1!E155</f>
        <v>1621.9150704387591</v>
      </c>
      <c r="D27" s="311">
        <f>[4]Sheet1!G155</f>
        <v>0</v>
      </c>
      <c r="E27" s="311">
        <f>[4]Sheet1!I155</f>
        <v>1383.2135739895298</v>
      </c>
      <c r="F27" s="311">
        <f>[4]Sheet1!K155</f>
        <v>1826.4806426018054</v>
      </c>
      <c r="G27" s="311">
        <f>[4]Sheet1!M155</f>
        <v>534.62916050994522</v>
      </c>
      <c r="H27" s="159"/>
      <c r="I27" s="214"/>
      <c r="J27" s="159"/>
      <c r="K27" s="214"/>
      <c r="L27" s="159"/>
      <c r="M27" s="214"/>
      <c r="N27" s="159"/>
      <c r="O27" s="214"/>
      <c r="P27" s="159"/>
      <c r="Q27" s="214"/>
      <c r="R27" s="159"/>
      <c r="S27" s="214"/>
      <c r="V27" s="45"/>
      <c r="X27" s="45"/>
      <c r="Z27" s="45"/>
      <c r="AB27" s="45"/>
      <c r="AD27" s="45"/>
      <c r="AF27" s="45"/>
      <c r="AH27" s="45"/>
      <c r="AJ27" s="45"/>
      <c r="AL27" s="45"/>
    </row>
    <row r="28" spans="1:38" s="25" customFormat="1">
      <c r="A28" s="148" t="s">
        <v>43</v>
      </c>
      <c r="B28" s="311">
        <f>[4]Sheet1!C156</f>
        <v>2310.015609810976</v>
      </c>
      <c r="C28" s="311">
        <f>[4]Sheet1!E156</f>
        <v>2681.8457720626457</v>
      </c>
      <c r="D28" s="311">
        <f>[4]Sheet1!G156</f>
        <v>0</v>
      </c>
      <c r="E28" s="311">
        <f>[4]Sheet1!I156</f>
        <v>2828.8232536473656</v>
      </c>
      <c r="F28" s="311">
        <f>[4]Sheet1!K156</f>
        <v>2582.1371071388116</v>
      </c>
      <c r="G28" s="311">
        <f>[4]Sheet1!M156</f>
        <v>967.96886718734777</v>
      </c>
      <c r="H28" s="159"/>
      <c r="I28" s="214"/>
      <c r="J28" s="159"/>
      <c r="K28" s="214"/>
      <c r="L28" s="159"/>
      <c r="M28" s="214"/>
      <c r="N28" s="159"/>
      <c r="O28" s="214"/>
      <c r="P28" s="159"/>
      <c r="Q28" s="214"/>
      <c r="R28" s="159"/>
      <c r="S28" s="214"/>
      <c r="V28" s="45"/>
      <c r="X28" s="45"/>
      <c r="Z28" s="45"/>
      <c r="AB28" s="45"/>
      <c r="AD28" s="45"/>
      <c r="AF28" s="45"/>
      <c r="AH28" s="45"/>
      <c r="AJ28" s="45"/>
      <c r="AL28" s="45"/>
    </row>
    <row r="29" spans="1:38" s="25" customFormat="1">
      <c r="A29" s="148" t="s">
        <v>44</v>
      </c>
      <c r="B29" s="311">
        <f>[4]Sheet1!C157</f>
        <v>4587.1919506587474</v>
      </c>
      <c r="C29" s="311">
        <f>[4]Sheet1!E157</f>
        <v>5311.5511351976374</v>
      </c>
      <c r="D29" s="311">
        <f>[4]Sheet1!G157</f>
        <v>6430.168527569439</v>
      </c>
      <c r="E29" s="311">
        <f>[4]Sheet1!I157</f>
        <v>5821.5027262594886</v>
      </c>
      <c r="F29" s="311">
        <f>[4]Sheet1!K157</f>
        <v>2653.1647130225515</v>
      </c>
      <c r="G29" s="311">
        <f>[4]Sheet1!M157</f>
        <v>2127.5980053624667</v>
      </c>
      <c r="H29" s="159"/>
      <c r="I29" s="214"/>
      <c r="J29" s="159"/>
      <c r="K29" s="214"/>
      <c r="L29" s="159"/>
      <c r="M29" s="214"/>
      <c r="N29" s="159"/>
      <c r="O29" s="214"/>
      <c r="P29" s="159"/>
      <c r="Q29" s="214"/>
      <c r="R29" s="159"/>
      <c r="S29" s="214"/>
      <c r="V29" s="45"/>
      <c r="X29" s="45"/>
      <c r="Z29" s="45"/>
      <c r="AB29" s="45"/>
      <c r="AD29" s="45"/>
      <c r="AF29" s="45"/>
      <c r="AH29" s="45"/>
      <c r="AJ29" s="45"/>
      <c r="AL29" s="45"/>
    </row>
    <row r="30" spans="1:38" s="25" customFormat="1">
      <c r="A30" s="148" t="s">
        <v>45</v>
      </c>
      <c r="B30" s="311">
        <f>[4]Sheet1!C158</f>
        <v>5270.1212907066674</v>
      </c>
      <c r="C30" s="311">
        <f>[4]Sheet1!E158</f>
        <v>7321.4762979505522</v>
      </c>
      <c r="D30" s="311">
        <f>[4]Sheet1!G158</f>
        <v>9305.3924564344197</v>
      </c>
      <c r="E30" s="311">
        <f>[4]Sheet1!I158</f>
        <v>7732.2706971516354</v>
      </c>
      <c r="F30" s="311">
        <f>[4]Sheet1!K158</f>
        <v>2784.1184358017676</v>
      </c>
      <c r="G30" s="311">
        <f>[4]Sheet1!M158</f>
        <v>1944.1524437872274</v>
      </c>
      <c r="H30" s="159"/>
      <c r="I30" s="214"/>
      <c r="J30" s="159"/>
      <c r="K30" s="214"/>
      <c r="L30" s="159"/>
      <c r="M30" s="214"/>
      <c r="N30" s="159"/>
      <c r="O30" s="214"/>
      <c r="P30" s="159"/>
      <c r="Q30" s="214"/>
      <c r="R30" s="159"/>
      <c r="S30" s="214"/>
      <c r="V30" s="45"/>
      <c r="X30" s="45"/>
      <c r="Z30" s="45"/>
      <c r="AB30" s="45"/>
      <c r="AD30" s="45"/>
      <c r="AF30" s="45"/>
      <c r="AH30" s="45"/>
      <c r="AJ30" s="45"/>
      <c r="AL30" s="45"/>
    </row>
    <row r="31" spans="1:38" s="25" customFormat="1">
      <c r="A31" s="148" t="s">
        <v>47</v>
      </c>
      <c r="B31" s="311">
        <f>[4]Sheet1!C159</f>
        <v>5271.1678627941537</v>
      </c>
      <c r="C31" s="311">
        <f>[4]Sheet1!E159</f>
        <v>6859.9976122378566</v>
      </c>
      <c r="D31" s="311">
        <f>[4]Sheet1!G159</f>
        <v>10508.148630924497</v>
      </c>
      <c r="E31" s="311">
        <f>[4]Sheet1!I159</f>
        <v>6493.9053949364206</v>
      </c>
      <c r="F31" s="311">
        <f>[4]Sheet1!K159</f>
        <v>3110.29219261553</v>
      </c>
      <c r="G31" s="311">
        <f>[4]Sheet1!M159</f>
        <v>2879.9675048581089</v>
      </c>
      <c r="H31" s="159"/>
      <c r="I31" s="214"/>
      <c r="J31" s="159"/>
      <c r="K31" s="214"/>
      <c r="L31" s="159"/>
      <c r="M31" s="214"/>
      <c r="N31" s="159"/>
      <c r="O31" s="214"/>
      <c r="P31" s="159"/>
      <c r="Q31" s="214"/>
      <c r="R31" s="159"/>
      <c r="S31" s="214"/>
      <c r="V31" s="45"/>
      <c r="X31" s="45"/>
      <c r="Z31" s="45"/>
      <c r="AB31" s="45"/>
      <c r="AD31" s="45"/>
      <c r="AF31" s="45"/>
      <c r="AH31" s="45"/>
      <c r="AJ31" s="45"/>
      <c r="AL31" s="45"/>
    </row>
    <row r="32" spans="1:38" s="25" customFormat="1">
      <c r="A32" s="148" t="s">
        <v>48</v>
      </c>
      <c r="B32" s="311">
        <f>[4]Sheet1!C160</f>
        <v>5309.6302393580754</v>
      </c>
      <c r="C32" s="311">
        <f>[4]Sheet1!E160</f>
        <v>8191.7693443197932</v>
      </c>
      <c r="D32" s="311">
        <f>[4]Sheet1!G160</f>
        <v>12081.535045332132</v>
      </c>
      <c r="E32" s="311">
        <f>[4]Sheet1!I160</f>
        <v>7608.6856162512931</v>
      </c>
      <c r="F32" s="311">
        <f>[4]Sheet1!K160</f>
        <v>3133.7579082927859</v>
      </c>
      <c r="G32" s="311">
        <f>[4]Sheet1!M160</f>
        <v>2983.2163895655003</v>
      </c>
      <c r="H32" s="159"/>
      <c r="I32" s="214"/>
      <c r="J32" s="159"/>
      <c r="K32" s="214"/>
      <c r="L32" s="159"/>
      <c r="M32" s="214"/>
      <c r="N32" s="159"/>
      <c r="O32" s="214"/>
      <c r="P32" s="159"/>
      <c r="Q32" s="214"/>
      <c r="R32" s="159"/>
      <c r="S32" s="214"/>
      <c r="V32" s="45"/>
      <c r="X32" s="45"/>
      <c r="Z32" s="45"/>
      <c r="AB32" s="45"/>
      <c r="AD32" s="45"/>
      <c r="AF32" s="45"/>
      <c r="AH32" s="45"/>
      <c r="AJ32" s="45"/>
      <c r="AL32" s="45"/>
    </row>
    <row r="33" spans="1:38" s="25" customFormat="1">
      <c r="A33" s="148" t="s">
        <v>49</v>
      </c>
      <c r="B33" s="311">
        <f>[4]Sheet1!C161</f>
        <v>6404.9074739027974</v>
      </c>
      <c r="C33" s="311">
        <f>[4]Sheet1!E161</f>
        <v>11678.981425802176</v>
      </c>
      <c r="D33" s="311">
        <f>[4]Sheet1!G161</f>
        <v>15580.212833038942</v>
      </c>
      <c r="E33" s="311">
        <f>[4]Sheet1!I161</f>
        <v>9395.1890989062376</v>
      </c>
      <c r="F33" s="311">
        <f>[4]Sheet1!K161</f>
        <v>3319.894340412442</v>
      </c>
      <c r="G33" s="311">
        <f>[4]Sheet1!M161</f>
        <v>3601.4834026066956</v>
      </c>
      <c r="H33" s="159"/>
      <c r="I33" s="214"/>
      <c r="J33" s="159"/>
      <c r="K33" s="214"/>
      <c r="L33" s="159"/>
      <c r="M33" s="214"/>
      <c r="N33" s="159"/>
      <c r="O33" s="214"/>
      <c r="P33" s="159"/>
      <c r="Q33" s="214"/>
      <c r="R33" s="159"/>
      <c r="S33" s="214"/>
      <c r="V33" s="45"/>
      <c r="X33" s="45"/>
      <c r="Z33" s="45"/>
      <c r="AB33" s="45"/>
      <c r="AD33" s="45"/>
      <c r="AF33" s="45"/>
      <c r="AH33" s="45"/>
      <c r="AJ33" s="45"/>
      <c r="AL33" s="45"/>
    </row>
    <row r="34" spans="1:38" s="25" customFormat="1">
      <c r="A34" s="148" t="s">
        <v>94</v>
      </c>
      <c r="B34" s="311">
        <f>[4]Sheet1!C162</f>
        <v>3429.1060363192528</v>
      </c>
      <c r="C34" s="311">
        <f>[4]Sheet1!E162</f>
        <v>8781.1142423177789</v>
      </c>
      <c r="D34" s="311">
        <f>[4]Sheet1!G162</f>
        <v>14901.527210300696</v>
      </c>
      <c r="E34" s="311">
        <f>[4]Sheet1!I162</f>
        <v>5983.5597672614704</v>
      </c>
      <c r="F34" s="311">
        <f>[4]Sheet1!K162</f>
        <v>2194.4858627533449</v>
      </c>
      <c r="G34" s="311">
        <f>[4]Sheet1!M162</f>
        <v>2568.7970859514667</v>
      </c>
      <c r="H34" s="159"/>
      <c r="I34" s="214"/>
      <c r="J34" s="159"/>
      <c r="K34" s="214"/>
      <c r="L34" s="159"/>
      <c r="M34" s="214"/>
      <c r="N34" s="159"/>
      <c r="O34" s="214"/>
      <c r="P34" s="159"/>
      <c r="Q34" s="214"/>
      <c r="R34" s="159"/>
      <c r="S34" s="214"/>
      <c r="V34" s="45"/>
      <c r="X34" s="45"/>
      <c r="Z34" s="45"/>
      <c r="AB34" s="45"/>
      <c r="AD34" s="45"/>
      <c r="AF34" s="45"/>
      <c r="AH34" s="45"/>
      <c r="AJ34" s="45"/>
      <c r="AL34" s="45"/>
    </row>
    <row r="35" spans="1:38" s="25" customFormat="1">
      <c r="A35" s="159"/>
      <c r="B35" s="181"/>
      <c r="C35" s="181"/>
      <c r="D35" s="181"/>
      <c r="E35" s="181"/>
      <c r="F35" s="181"/>
      <c r="G35" s="181"/>
      <c r="H35" s="157"/>
      <c r="I35" s="214"/>
      <c r="J35" s="157"/>
      <c r="K35" s="214"/>
      <c r="L35" s="157"/>
      <c r="M35" s="214"/>
      <c r="N35" s="157"/>
      <c r="O35" s="214"/>
      <c r="P35" s="157"/>
      <c r="Q35" s="214"/>
      <c r="R35" s="157"/>
      <c r="S35" s="214"/>
      <c r="V35" s="45"/>
      <c r="X35" s="45"/>
      <c r="Z35" s="45"/>
      <c r="AB35" s="45"/>
      <c r="AD35" s="45"/>
      <c r="AF35" s="45"/>
      <c r="AH35" s="45"/>
      <c r="AJ35" s="45"/>
      <c r="AL35" s="45"/>
    </row>
    <row r="36" spans="1:38" s="25" customFormat="1">
      <c r="A36" s="54"/>
      <c r="B36" s="181"/>
      <c r="C36" s="181"/>
      <c r="D36" s="181"/>
      <c r="E36" s="181"/>
      <c r="F36" s="181"/>
      <c r="G36" s="181"/>
      <c r="H36" s="157"/>
      <c r="I36" s="214"/>
      <c r="J36" s="157"/>
      <c r="K36" s="214"/>
      <c r="L36" s="157"/>
      <c r="M36" s="214"/>
      <c r="N36" s="157"/>
      <c r="O36" s="214"/>
      <c r="P36" s="157"/>
      <c r="Q36" s="214"/>
      <c r="R36" s="157"/>
      <c r="S36" s="214"/>
      <c r="V36" s="45"/>
      <c r="X36" s="45"/>
      <c r="Z36" s="45"/>
      <c r="AB36" s="45"/>
      <c r="AD36" s="45"/>
      <c r="AF36" s="45"/>
      <c r="AH36" s="45"/>
      <c r="AJ36" s="45"/>
      <c r="AL36" s="45"/>
    </row>
    <row r="37" spans="1:38" s="25" customFormat="1">
      <c r="A37" s="49" t="s">
        <v>104</v>
      </c>
      <c r="B37" s="174"/>
      <c r="C37" s="174"/>
      <c r="D37" s="174"/>
      <c r="E37" s="174"/>
      <c r="F37" s="174"/>
      <c r="G37" s="174"/>
      <c r="H37" s="69"/>
      <c r="I37" s="213"/>
      <c r="J37" s="69"/>
      <c r="K37" s="213"/>
      <c r="L37" s="69"/>
      <c r="M37" s="213"/>
      <c r="N37" s="69"/>
      <c r="O37" s="213"/>
      <c r="P37" s="69"/>
      <c r="Q37" s="213"/>
      <c r="R37" s="69"/>
      <c r="S37" s="213"/>
      <c r="V37" s="45"/>
      <c r="X37" s="45"/>
      <c r="Z37" s="45"/>
      <c r="AB37" s="45"/>
      <c r="AD37" s="45"/>
      <c r="AF37" s="45"/>
      <c r="AH37" s="45"/>
      <c r="AJ37" s="45"/>
      <c r="AL37" s="45"/>
    </row>
    <row r="38" spans="1:38" s="25" customFormat="1">
      <c r="A38" s="187" t="s">
        <v>97</v>
      </c>
      <c r="B38" s="311">
        <f>[4]Sheet1!C166</f>
        <v>2070.4006855253865</v>
      </c>
      <c r="C38" s="311">
        <f>[4]Sheet1!E166</f>
        <v>2746.3801697542008</v>
      </c>
      <c r="D38" s="311">
        <f>[4]Sheet1!G166</f>
        <v>0</v>
      </c>
      <c r="E38" s="311">
        <f>[4]Sheet1!I166</f>
        <v>2896.5587685025394</v>
      </c>
      <c r="F38" s="311">
        <f>[4]Sheet1!K166</f>
        <v>2628.8375100416183</v>
      </c>
      <c r="G38" s="311">
        <f>[4]Sheet1!M166</f>
        <v>1842.4753728161031</v>
      </c>
      <c r="H38" s="159"/>
      <c r="I38" s="214"/>
      <c r="J38" s="159"/>
      <c r="K38" s="214"/>
      <c r="L38" s="159"/>
      <c r="M38" s="214"/>
      <c r="N38" s="159"/>
      <c r="O38" s="214"/>
      <c r="P38" s="159"/>
      <c r="Q38" s="214"/>
      <c r="R38" s="159"/>
      <c r="S38" s="214"/>
      <c r="V38" s="45"/>
      <c r="X38" s="45"/>
      <c r="Z38" s="45"/>
      <c r="AB38" s="45"/>
      <c r="AD38" s="45"/>
      <c r="AF38" s="45"/>
      <c r="AH38" s="45"/>
      <c r="AJ38" s="45"/>
      <c r="AL38" s="45"/>
    </row>
    <row r="39" spans="1:38" s="25" customFormat="1">
      <c r="A39" s="188" t="s">
        <v>106</v>
      </c>
      <c r="B39" s="311">
        <f>[4]Sheet1!C167</f>
        <v>1490.1716527203037</v>
      </c>
      <c r="C39" s="311">
        <f>[4]Sheet1!E167</f>
        <v>2001.1095330460835</v>
      </c>
      <c r="D39" s="311">
        <f>[4]Sheet1!G167</f>
        <v>0</v>
      </c>
      <c r="E39" s="311">
        <f>[4]Sheet1!I167</f>
        <v>1934.6603129660948</v>
      </c>
      <c r="F39" s="311">
        <f>[4]Sheet1!K167</f>
        <v>2093.2237997711031</v>
      </c>
      <c r="G39" s="311">
        <f>[4]Sheet1!M167</f>
        <v>1412.0699052887678</v>
      </c>
      <c r="H39" s="159"/>
      <c r="I39" s="214"/>
      <c r="J39" s="159"/>
      <c r="K39" s="214"/>
      <c r="L39" s="159"/>
      <c r="M39" s="214"/>
      <c r="N39" s="159"/>
      <c r="O39" s="214"/>
      <c r="P39" s="159"/>
      <c r="Q39" s="214"/>
      <c r="R39" s="159"/>
      <c r="S39" s="214"/>
      <c r="V39" s="45"/>
      <c r="X39" s="45"/>
      <c r="Z39" s="45"/>
      <c r="AB39" s="45"/>
      <c r="AD39" s="45"/>
      <c r="AF39" s="45"/>
      <c r="AH39" s="45"/>
      <c r="AJ39" s="45"/>
      <c r="AL39" s="45"/>
    </row>
    <row r="40" spans="1:38" s="25" customFormat="1">
      <c r="A40" s="188" t="s">
        <v>107</v>
      </c>
      <c r="B40" s="311">
        <f>[4]Sheet1!C168</f>
        <v>2792.4996518656239</v>
      </c>
      <c r="C40" s="311">
        <f>[4]Sheet1!E168</f>
        <v>3077.4300223265195</v>
      </c>
      <c r="D40" s="311">
        <f>[4]Sheet1!G168</f>
        <v>0</v>
      </c>
      <c r="E40" s="311">
        <f>[4]Sheet1!I168</f>
        <v>3572.6117318571378</v>
      </c>
      <c r="F40" s="311">
        <f>[4]Sheet1!K168</f>
        <v>2781.7480617284696</v>
      </c>
      <c r="G40" s="311">
        <f>[4]Sheet1!M168</f>
        <v>2601.7602748413465</v>
      </c>
      <c r="H40" s="159"/>
      <c r="I40" s="214"/>
      <c r="J40" s="159"/>
      <c r="K40" s="214"/>
      <c r="L40" s="159"/>
      <c r="M40" s="214"/>
      <c r="N40" s="159"/>
      <c r="O40" s="214"/>
      <c r="P40" s="159"/>
      <c r="Q40" s="214"/>
      <c r="R40" s="159"/>
      <c r="S40" s="214"/>
      <c r="V40" s="45"/>
      <c r="X40" s="45"/>
      <c r="Z40" s="45"/>
      <c r="AB40" s="45"/>
      <c r="AD40" s="45"/>
      <c r="AF40" s="45"/>
      <c r="AH40" s="45"/>
      <c r="AJ40" s="45"/>
      <c r="AL40" s="45"/>
    </row>
    <row r="41" spans="1:38" s="25" customFormat="1">
      <c r="A41" s="188" t="s">
        <v>108</v>
      </c>
      <c r="B41" s="311">
        <f>[4]Sheet1!C169</f>
        <v>1507.8601681697405</v>
      </c>
      <c r="C41" s="311">
        <f>[4]Sheet1!E169</f>
        <v>1280.9959857494393</v>
      </c>
      <c r="D41" s="311">
        <f>[4]Sheet1!G169</f>
        <v>0</v>
      </c>
      <c r="E41" s="311">
        <f>[4]Sheet1!I169</f>
        <v>1316.8340277732179</v>
      </c>
      <c r="F41" s="311">
        <f>[4]Sheet1!K169</f>
        <v>1150</v>
      </c>
      <c r="G41" s="311">
        <f>[4]Sheet1!M169</f>
        <v>1543.5270715836264</v>
      </c>
      <c r="H41" s="159"/>
      <c r="I41" s="214"/>
      <c r="J41" s="159"/>
      <c r="K41" s="214"/>
      <c r="L41" s="159"/>
      <c r="M41" s="214"/>
      <c r="N41" s="159"/>
      <c r="O41" s="214"/>
      <c r="P41" s="159"/>
      <c r="Q41" s="214"/>
      <c r="R41" s="159"/>
      <c r="S41" s="214"/>
      <c r="V41" s="45"/>
      <c r="X41" s="45"/>
      <c r="Z41" s="45"/>
      <c r="AB41" s="45"/>
      <c r="AD41" s="45"/>
      <c r="AF41" s="45"/>
      <c r="AH41" s="45"/>
      <c r="AJ41" s="45"/>
      <c r="AL41" s="45"/>
    </row>
    <row r="42" spans="1:38" s="25" customFormat="1">
      <c r="A42" s="187" t="s">
        <v>98</v>
      </c>
      <c r="B42" s="311">
        <f>[4]Sheet1!C170</f>
        <v>9375.2590530779398</v>
      </c>
      <c r="C42" s="311">
        <f>[4]Sheet1!E170</f>
        <v>8806.0250108548626</v>
      </c>
      <c r="D42" s="311">
        <f>[4]Sheet1!G170</f>
        <v>0</v>
      </c>
      <c r="E42" s="311">
        <f>[4]Sheet1!I170</f>
        <v>9291.2742881734048</v>
      </c>
      <c r="F42" s="311">
        <f>[4]Sheet1!K170</f>
        <v>7946.5821396796855</v>
      </c>
      <c r="G42" s="311">
        <f>[4]Sheet1!M170</f>
        <v>9524.8681487286485</v>
      </c>
      <c r="H42" s="159"/>
      <c r="I42" s="214"/>
      <c r="J42" s="159"/>
      <c r="K42" s="214"/>
      <c r="L42" s="159"/>
      <c r="M42" s="214"/>
      <c r="N42" s="159"/>
      <c r="O42" s="214"/>
      <c r="P42" s="159"/>
      <c r="Q42" s="214"/>
      <c r="R42" s="159"/>
      <c r="S42" s="214"/>
      <c r="V42" s="45"/>
      <c r="X42" s="45"/>
      <c r="Z42" s="45"/>
      <c r="AB42" s="45"/>
      <c r="AD42" s="45"/>
      <c r="AF42" s="45"/>
      <c r="AH42" s="45"/>
      <c r="AJ42" s="45"/>
      <c r="AL42" s="45"/>
    </row>
    <row r="43" spans="1:38" s="25" customFormat="1">
      <c r="A43" s="187" t="s">
        <v>99</v>
      </c>
      <c r="B43" s="311">
        <f>[4]Sheet1!C171</f>
        <v>17246.421924098031</v>
      </c>
      <c r="C43" s="311">
        <f>[4]Sheet1!E171</f>
        <v>17500</v>
      </c>
      <c r="D43" s="311">
        <f>[4]Sheet1!G171</f>
        <v>0</v>
      </c>
      <c r="E43" s="311">
        <f>[4]Sheet1!I171</f>
        <v>17500</v>
      </c>
      <c r="F43" s="311">
        <f>[4]Sheet1!K171</f>
        <v>0</v>
      </c>
      <c r="G43" s="311">
        <f>[4]Sheet1!M171</f>
        <v>17238.922822892921</v>
      </c>
      <c r="H43" s="159"/>
      <c r="I43" s="214"/>
      <c r="J43" s="159"/>
      <c r="K43" s="214"/>
      <c r="L43" s="159"/>
      <c r="M43" s="214"/>
      <c r="N43" s="159"/>
      <c r="O43" s="214"/>
      <c r="P43" s="159"/>
      <c r="Q43" s="214"/>
      <c r="R43" s="159"/>
      <c r="S43" s="214"/>
      <c r="V43" s="45"/>
      <c r="X43" s="45"/>
      <c r="Z43" s="45"/>
      <c r="AB43" s="45"/>
      <c r="AD43" s="45"/>
      <c r="AF43" s="45"/>
      <c r="AH43" s="45"/>
      <c r="AJ43" s="45"/>
      <c r="AL43" s="45"/>
    </row>
    <row r="44" spans="1:38" s="25" customFormat="1">
      <c r="A44" s="187" t="s">
        <v>100</v>
      </c>
      <c r="B44" s="311">
        <f>[4]Sheet1!C172</f>
        <v>24253.543414101288</v>
      </c>
      <c r="C44" s="311">
        <f>[4]Sheet1!E172</f>
        <v>0</v>
      </c>
      <c r="D44" s="311">
        <f>[4]Sheet1!G172</f>
        <v>0</v>
      </c>
      <c r="E44" s="311">
        <f>[4]Sheet1!I172</f>
        <v>0</v>
      </c>
      <c r="F44" s="311">
        <f>[4]Sheet1!K172</f>
        <v>0</v>
      </c>
      <c r="G44" s="311">
        <f>[4]Sheet1!M172</f>
        <v>24253.543414101288</v>
      </c>
      <c r="H44" s="159"/>
      <c r="I44" s="214"/>
      <c r="J44" s="159"/>
      <c r="K44" s="214"/>
      <c r="L44" s="159"/>
      <c r="M44" s="214"/>
      <c r="N44" s="159"/>
      <c r="O44" s="214"/>
      <c r="P44" s="159"/>
      <c r="Q44" s="214"/>
      <c r="R44" s="159"/>
      <c r="S44" s="214"/>
      <c r="V44" s="45"/>
      <c r="X44" s="45"/>
      <c r="Z44" s="45"/>
      <c r="AB44" s="45"/>
      <c r="AD44" s="45"/>
      <c r="AF44" s="45"/>
      <c r="AH44" s="45"/>
      <c r="AJ44" s="45"/>
      <c r="AL44" s="45"/>
    </row>
    <row r="45" spans="1:38" s="25" customFormat="1">
      <c r="A45" s="187" t="s">
        <v>101</v>
      </c>
      <c r="B45" s="311">
        <f>[4]Sheet1!C173</f>
        <v>37235.180560228888</v>
      </c>
      <c r="C45" s="311">
        <f>[4]Sheet1!E173</f>
        <v>0</v>
      </c>
      <c r="D45" s="311">
        <f>[4]Sheet1!G173</f>
        <v>0</v>
      </c>
      <c r="E45" s="311">
        <f>[4]Sheet1!I173</f>
        <v>0</v>
      </c>
      <c r="F45" s="311">
        <f>[4]Sheet1!K173</f>
        <v>0</v>
      </c>
      <c r="G45" s="311">
        <f>[4]Sheet1!M173</f>
        <v>37235.180560228888</v>
      </c>
      <c r="H45" s="159"/>
      <c r="I45" s="214"/>
      <c r="J45" s="159"/>
      <c r="K45" s="214"/>
      <c r="L45" s="159"/>
      <c r="M45" s="214"/>
      <c r="N45" s="159"/>
      <c r="O45" s="214"/>
      <c r="P45" s="159"/>
      <c r="Q45" s="214"/>
      <c r="R45" s="159"/>
      <c r="S45" s="214"/>
      <c r="V45" s="45"/>
      <c r="X45" s="45"/>
      <c r="Z45" s="45"/>
      <c r="AB45" s="45"/>
      <c r="AD45" s="45"/>
      <c r="AF45" s="45"/>
      <c r="AH45" s="45"/>
      <c r="AJ45" s="45"/>
      <c r="AL45" s="45"/>
    </row>
    <row r="46" spans="1:38" s="25" customFormat="1">
      <c r="A46" s="159"/>
      <c r="I46" s="45"/>
      <c r="K46" s="45"/>
      <c r="M46" s="45"/>
      <c r="O46" s="45"/>
      <c r="Q46" s="45"/>
      <c r="S46" s="45"/>
      <c r="V46" s="45"/>
      <c r="X46" s="45"/>
      <c r="Z46" s="45"/>
      <c r="AB46" s="45"/>
      <c r="AD46" s="45"/>
      <c r="AF46" s="45"/>
      <c r="AH46" s="45"/>
      <c r="AJ46" s="45"/>
      <c r="AL46" s="45"/>
    </row>
    <row r="47" spans="1:38" s="25" customFormat="1">
      <c r="A47" s="49" t="s">
        <v>12</v>
      </c>
      <c r="B47" s="174"/>
      <c r="C47" s="174"/>
      <c r="D47" s="174"/>
      <c r="E47" s="174"/>
      <c r="F47" s="174"/>
      <c r="G47" s="174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V47" s="45"/>
      <c r="X47" s="45"/>
      <c r="Z47" s="45"/>
      <c r="AB47" s="45"/>
      <c r="AD47" s="45"/>
      <c r="AF47" s="45"/>
      <c r="AH47" s="45"/>
      <c r="AJ47" s="45"/>
      <c r="AL47" s="45"/>
    </row>
    <row r="48" spans="1:38" s="25" customFormat="1">
      <c r="A48" s="187" t="s">
        <v>38</v>
      </c>
      <c r="B48" s="311">
        <f>[4]Sheet1!C174</f>
        <v>1902.3550470458124</v>
      </c>
      <c r="C48" s="311">
        <f>[4]Sheet1!E174</f>
        <v>2894.6772217409975</v>
      </c>
      <c r="D48" s="311">
        <f>[4]Sheet1!G174</f>
        <v>0</v>
      </c>
      <c r="E48" s="311">
        <f>[4]Sheet1!I174</f>
        <v>2894.6772217409975</v>
      </c>
      <c r="F48" s="311">
        <f>[4]Sheet1!K174</f>
        <v>0</v>
      </c>
      <c r="G48" s="311">
        <f>[4]Sheet1!M174</f>
        <v>1689.8171305618921</v>
      </c>
      <c r="H48" s="159"/>
      <c r="I48" s="214"/>
      <c r="J48" s="159"/>
      <c r="K48" s="214"/>
      <c r="L48" s="159"/>
      <c r="M48" s="214"/>
      <c r="N48" s="159"/>
      <c r="O48" s="214"/>
      <c r="P48" s="159"/>
      <c r="Q48" s="214"/>
      <c r="R48" s="159"/>
      <c r="S48" s="214"/>
      <c r="V48" s="45"/>
      <c r="X48" s="45"/>
      <c r="Z48" s="45"/>
      <c r="AB48" s="45"/>
      <c r="AD48" s="45"/>
      <c r="AF48" s="45"/>
      <c r="AH48" s="45"/>
      <c r="AJ48" s="45"/>
      <c r="AL48" s="45"/>
    </row>
    <row r="49" spans="1:38" s="25" customFormat="1">
      <c r="A49" s="187" t="s">
        <v>39</v>
      </c>
      <c r="B49" s="311">
        <f>[4]Sheet1!C175</f>
        <v>3712.5769119387828</v>
      </c>
      <c r="C49" s="311">
        <f>[4]Sheet1!E175</f>
        <v>5921.8000329512442</v>
      </c>
      <c r="D49" s="311">
        <f>[4]Sheet1!G175</f>
        <v>8500</v>
      </c>
      <c r="E49" s="311">
        <f>[4]Sheet1!I175</f>
        <v>5916.3979633889712</v>
      </c>
      <c r="F49" s="311">
        <f>[4]Sheet1!K175</f>
        <v>0</v>
      </c>
      <c r="G49" s="311">
        <f>[4]Sheet1!M175</f>
        <v>1907.1333135151342</v>
      </c>
      <c r="H49" s="159"/>
      <c r="I49" s="214"/>
      <c r="J49" s="159"/>
      <c r="K49" s="214"/>
      <c r="L49" s="159"/>
      <c r="M49" s="214"/>
      <c r="N49" s="159"/>
      <c r="O49" s="214"/>
      <c r="P49" s="159"/>
      <c r="Q49" s="214"/>
      <c r="R49" s="159"/>
      <c r="S49" s="214"/>
      <c r="V49" s="45"/>
      <c r="X49" s="45"/>
      <c r="Z49" s="45"/>
      <c r="AB49" s="45"/>
      <c r="AD49" s="45"/>
      <c r="AF49" s="45"/>
      <c r="AH49" s="45"/>
      <c r="AJ49" s="45"/>
      <c r="AL49" s="45"/>
    </row>
    <row r="50" spans="1:38" s="25" customFormat="1">
      <c r="A50" s="187" t="s">
        <v>50</v>
      </c>
      <c r="B50" s="311">
        <f>[4]Sheet1!C176</f>
        <v>5914.5051165641371</v>
      </c>
      <c r="C50" s="311">
        <f>[4]Sheet1!E176</f>
        <v>7808.4608765521461</v>
      </c>
      <c r="D50" s="311">
        <f>[4]Sheet1!G176</f>
        <v>12275.353243030815</v>
      </c>
      <c r="E50" s="311">
        <f>[4]Sheet1!I176</f>
        <v>7604.9621496038271</v>
      </c>
      <c r="F50" s="311">
        <f>[4]Sheet1!K176</f>
        <v>2812.1855077309674</v>
      </c>
      <c r="G50" s="311">
        <f>[4]Sheet1!M176</f>
        <v>3494.72230830225</v>
      </c>
      <c r="H50" s="159"/>
      <c r="I50" s="214"/>
      <c r="J50" s="159"/>
      <c r="K50" s="214"/>
      <c r="L50" s="159"/>
      <c r="M50" s="214"/>
      <c r="N50" s="159"/>
      <c r="O50" s="214"/>
      <c r="P50" s="159"/>
      <c r="Q50" s="214"/>
      <c r="R50" s="159"/>
      <c r="S50" s="214"/>
      <c r="V50" s="45"/>
      <c r="X50" s="45"/>
      <c r="Z50" s="45"/>
      <c r="AB50" s="45"/>
      <c r="AD50" s="45"/>
      <c r="AF50" s="45"/>
      <c r="AH50" s="45"/>
      <c r="AJ50" s="45"/>
      <c r="AL50" s="45"/>
    </row>
    <row r="51" spans="1:38" s="25" customFormat="1">
      <c r="A51" s="187" t="s">
        <v>46</v>
      </c>
      <c r="B51" s="311">
        <f>[4]Sheet1!C177</f>
        <v>2400.0556209125384</v>
      </c>
      <c r="C51" s="311">
        <f>[4]Sheet1!E177</f>
        <v>7500</v>
      </c>
      <c r="D51" s="311">
        <f>[4]Sheet1!G177</f>
        <v>0</v>
      </c>
      <c r="E51" s="311">
        <f>[4]Sheet1!I177</f>
        <v>7500</v>
      </c>
      <c r="F51" s="311">
        <f>[4]Sheet1!K177</f>
        <v>0</v>
      </c>
      <c r="G51" s="311">
        <f>[4]Sheet1!M177</f>
        <v>1876.976550029452</v>
      </c>
      <c r="H51" s="159"/>
      <c r="I51" s="214"/>
      <c r="J51" s="159"/>
      <c r="K51" s="214"/>
      <c r="L51" s="159"/>
      <c r="M51" s="214"/>
      <c r="N51" s="159"/>
      <c r="O51" s="214"/>
      <c r="P51" s="159"/>
      <c r="Q51" s="214"/>
      <c r="R51" s="159"/>
      <c r="S51" s="214"/>
      <c r="V51" s="45"/>
      <c r="X51" s="45"/>
      <c r="Z51" s="45"/>
      <c r="AB51" s="45"/>
      <c r="AD51" s="45"/>
      <c r="AF51" s="45"/>
      <c r="AH51" s="45"/>
      <c r="AJ51" s="45"/>
      <c r="AL51" s="45"/>
    </row>
    <row r="52" spans="1:38">
      <c r="A52" s="289"/>
      <c r="B52" s="290"/>
      <c r="C52" s="290"/>
      <c r="D52" s="290"/>
      <c r="E52" s="290"/>
      <c r="F52" s="290"/>
      <c r="G52" s="290"/>
    </row>
    <row r="53" spans="1:38">
      <c r="A53" s="160" t="str">
        <f>'C05'!A42</f>
        <v>Fuente: Instituto Nacional de Estadística (INE). Encuesta Permanente de Hogares de Propósitos Múltiples, Junio 2014.</v>
      </c>
    </row>
    <row r="54" spans="1:38">
      <c r="A54" s="160" t="str">
        <f>'C05'!A43</f>
        <v>(Promedio de salarios mínimos por rama)</v>
      </c>
    </row>
    <row r="55" spans="1:38">
      <c r="A55" s="160" t="s">
        <v>105</v>
      </c>
      <c r="M55" s="206"/>
    </row>
    <row r="56" spans="1:38">
      <c r="A56" s="160"/>
      <c r="M56" s="206"/>
    </row>
    <row r="57" spans="1:38">
      <c r="A57" s="372" t="s">
        <v>127</v>
      </c>
      <c r="B57" s="372"/>
      <c r="C57" s="372"/>
      <c r="D57" s="372"/>
      <c r="E57" s="372"/>
      <c r="F57" s="372"/>
      <c r="G57" s="372"/>
    </row>
    <row r="58" spans="1:38">
      <c r="A58" s="372" t="s">
        <v>121</v>
      </c>
      <c r="B58" s="372"/>
      <c r="C58" s="372"/>
      <c r="D58" s="372"/>
      <c r="E58" s="372"/>
      <c r="F58" s="372"/>
      <c r="G58" s="372"/>
    </row>
    <row r="59" spans="1:38">
      <c r="A59" s="372" t="s">
        <v>86</v>
      </c>
      <c r="B59" s="372"/>
      <c r="C59" s="372"/>
      <c r="D59" s="372"/>
      <c r="E59" s="372"/>
      <c r="F59" s="372"/>
      <c r="G59" s="372"/>
    </row>
    <row r="60" spans="1:38" customFormat="1" ht="23.25">
      <c r="A60" s="327" t="s">
        <v>112</v>
      </c>
      <c r="B60" s="327"/>
      <c r="C60" s="327"/>
      <c r="D60" s="327"/>
      <c r="E60" s="327"/>
      <c r="F60" s="327"/>
      <c r="G60" s="327"/>
      <c r="H60" s="247"/>
      <c r="I60" s="247"/>
      <c r="J60" s="247"/>
      <c r="K60" s="247"/>
      <c r="L60" s="247"/>
      <c r="M60" s="247"/>
      <c r="N60" s="247"/>
      <c r="O60" s="247"/>
    </row>
    <row r="61" spans="1:38">
      <c r="A61" s="373" t="s">
        <v>31</v>
      </c>
      <c r="B61" s="376" t="s">
        <v>26</v>
      </c>
      <c r="C61" s="376"/>
      <c r="D61" s="376"/>
      <c r="E61" s="376"/>
      <c r="F61" s="376"/>
      <c r="G61" s="376"/>
    </row>
    <row r="62" spans="1:38" s="215" customFormat="1">
      <c r="A62" s="374"/>
      <c r="B62" s="374" t="s">
        <v>26</v>
      </c>
      <c r="C62" s="376" t="s">
        <v>6</v>
      </c>
      <c r="D62" s="376"/>
      <c r="E62" s="376"/>
      <c r="F62" s="376"/>
      <c r="G62" s="374" t="s">
        <v>1</v>
      </c>
      <c r="I62" s="207"/>
      <c r="J62" s="207"/>
      <c r="K62" s="207"/>
      <c r="L62" s="207"/>
      <c r="M62" s="207"/>
      <c r="N62" s="207"/>
      <c r="O62" s="207"/>
      <c r="P62" s="207"/>
      <c r="Q62" s="207"/>
      <c r="R62" s="207"/>
      <c r="S62" s="207"/>
      <c r="T62" s="207"/>
      <c r="U62" s="207"/>
      <c r="V62" s="207"/>
      <c r="W62" s="207"/>
      <c r="X62" s="207"/>
      <c r="Y62" s="207"/>
      <c r="Z62" s="207"/>
      <c r="AA62" s="207"/>
      <c r="AB62" s="207"/>
      <c r="AC62" s="207"/>
      <c r="AD62" s="207"/>
      <c r="AE62" s="207"/>
      <c r="AF62" s="207"/>
      <c r="AG62" s="207"/>
      <c r="AH62" s="207"/>
      <c r="AI62" s="207"/>
      <c r="AJ62" s="207"/>
      <c r="AK62" s="207"/>
      <c r="AL62" s="207"/>
    </row>
    <row r="63" spans="1:38" s="215" customFormat="1">
      <c r="A63" s="375"/>
      <c r="B63" s="375"/>
      <c r="C63" s="216" t="s">
        <v>8</v>
      </c>
      <c r="D63" s="216" t="s">
        <v>109</v>
      </c>
      <c r="E63" s="216" t="s">
        <v>9</v>
      </c>
      <c r="F63" s="216" t="s">
        <v>110</v>
      </c>
      <c r="G63" s="375"/>
      <c r="I63" s="207"/>
      <c r="J63" s="207"/>
      <c r="K63" s="207"/>
      <c r="L63" s="207"/>
      <c r="M63" s="207"/>
      <c r="N63" s="207"/>
      <c r="O63" s="207"/>
      <c r="P63" s="207"/>
      <c r="Q63" s="207"/>
      <c r="R63" s="207"/>
      <c r="S63" s="207"/>
      <c r="T63" s="207"/>
      <c r="U63" s="207"/>
      <c r="V63" s="207"/>
      <c r="W63" s="207"/>
      <c r="X63" s="207"/>
      <c r="Y63" s="207"/>
      <c r="Z63" s="207"/>
      <c r="AA63" s="207"/>
      <c r="AB63" s="207"/>
      <c r="AC63" s="207"/>
      <c r="AD63" s="207"/>
      <c r="AE63" s="207"/>
      <c r="AF63" s="207"/>
      <c r="AG63" s="207"/>
      <c r="AH63" s="207"/>
      <c r="AI63" s="207"/>
      <c r="AJ63" s="207"/>
      <c r="AK63" s="207"/>
      <c r="AL63" s="207"/>
    </row>
    <row r="64" spans="1:38" s="215" customFormat="1">
      <c r="A64" s="217"/>
      <c r="B64" s="217"/>
      <c r="C64" s="217"/>
      <c r="D64" s="217"/>
      <c r="E64" s="212"/>
      <c r="F64" s="212"/>
      <c r="G64" s="212"/>
      <c r="I64" s="207"/>
      <c r="J64" s="207"/>
      <c r="K64" s="207"/>
      <c r="L64" s="207"/>
      <c r="M64" s="207"/>
      <c r="N64" s="207"/>
      <c r="O64" s="207"/>
      <c r="P64" s="207"/>
      <c r="Q64" s="207"/>
      <c r="R64" s="207"/>
      <c r="S64" s="207"/>
      <c r="T64" s="207"/>
      <c r="U64" s="207"/>
      <c r="V64" s="207"/>
      <c r="W64" s="207"/>
      <c r="X64" s="207"/>
      <c r="Y64" s="207"/>
      <c r="Z64" s="207"/>
      <c r="AA64" s="207"/>
      <c r="AB64" s="207"/>
      <c r="AC64" s="207"/>
      <c r="AD64" s="207"/>
      <c r="AE64" s="207"/>
      <c r="AF64" s="207"/>
      <c r="AG64" s="207"/>
      <c r="AH64" s="207"/>
      <c r="AI64" s="207"/>
      <c r="AJ64" s="207"/>
      <c r="AK64" s="207"/>
      <c r="AL64" s="207"/>
    </row>
    <row r="65" spans="1:38" s="215" customFormat="1">
      <c r="A65" s="218" t="s">
        <v>71</v>
      </c>
      <c r="B65" s="219">
        <f t="shared" ref="B65:G65" si="0">B9</f>
        <v>5117.6861138376416</v>
      </c>
      <c r="C65" s="219">
        <f t="shared" si="0"/>
        <v>7308.9206020378742</v>
      </c>
      <c r="D65" s="219">
        <f t="shared" si="0"/>
        <v>12268.082373806647</v>
      </c>
      <c r="E65" s="219">
        <f t="shared" si="0"/>
        <v>6864.3494179796644</v>
      </c>
      <c r="F65" s="219">
        <f t="shared" si="0"/>
        <v>2812.1855077309674</v>
      </c>
      <c r="G65" s="219">
        <f t="shared" si="0"/>
        <v>2870.2792639770219</v>
      </c>
      <c r="I65" s="207"/>
      <c r="J65" s="207"/>
      <c r="K65" s="207"/>
      <c r="L65" s="207"/>
      <c r="M65" s="207"/>
      <c r="N65" s="207"/>
      <c r="O65" s="207"/>
      <c r="P65" s="207"/>
      <c r="Q65" s="207"/>
      <c r="R65" s="207"/>
      <c r="S65" s="207"/>
      <c r="T65" s="207"/>
      <c r="U65" s="207"/>
      <c r="V65" s="207"/>
      <c r="W65" s="207"/>
      <c r="X65" s="207"/>
      <c r="Y65" s="207"/>
      <c r="Z65" s="207"/>
      <c r="AA65" s="207"/>
      <c r="AB65" s="207"/>
      <c r="AC65" s="207"/>
      <c r="AD65" s="207"/>
      <c r="AE65" s="207"/>
      <c r="AF65" s="207"/>
      <c r="AG65" s="207"/>
      <c r="AH65" s="207"/>
      <c r="AI65" s="207"/>
      <c r="AJ65" s="207"/>
      <c r="AK65" s="207"/>
      <c r="AL65" s="207"/>
    </row>
    <row r="66" spans="1:38" s="215" customFormat="1">
      <c r="A66" s="220"/>
      <c r="B66" s="219"/>
      <c r="C66" s="219"/>
      <c r="D66" s="219"/>
      <c r="E66" s="221"/>
      <c r="F66" s="221"/>
      <c r="G66" s="221"/>
      <c r="I66" s="207"/>
      <c r="J66" s="207"/>
      <c r="K66" s="207"/>
      <c r="L66" s="207"/>
      <c r="M66" s="207"/>
      <c r="N66" s="207"/>
      <c r="O66" s="207"/>
      <c r="P66" s="207"/>
      <c r="Q66" s="207"/>
      <c r="R66" s="207"/>
      <c r="S66" s="207"/>
      <c r="T66" s="207"/>
      <c r="U66" s="207"/>
      <c r="V66" s="207"/>
      <c r="W66" s="207"/>
      <c r="X66" s="207"/>
      <c r="Y66" s="207"/>
      <c r="Z66" s="207"/>
      <c r="AA66" s="207"/>
      <c r="AB66" s="207"/>
      <c r="AC66" s="207"/>
      <c r="AD66" s="207"/>
      <c r="AE66" s="207"/>
      <c r="AF66" s="207"/>
      <c r="AG66" s="207"/>
      <c r="AH66" s="207"/>
      <c r="AI66" s="207"/>
      <c r="AJ66" s="207"/>
      <c r="AK66" s="207"/>
      <c r="AL66" s="207"/>
    </row>
    <row r="67" spans="1:38" s="215" customFormat="1">
      <c r="A67" s="18" t="s">
        <v>18</v>
      </c>
      <c r="B67" s="303"/>
      <c r="C67" s="303"/>
      <c r="D67" s="303"/>
      <c r="E67" s="303"/>
      <c r="F67" s="303"/>
      <c r="G67" s="303"/>
      <c r="I67" s="207"/>
      <c r="J67" s="207"/>
      <c r="K67" s="207"/>
      <c r="L67" s="207"/>
      <c r="M67" s="207"/>
      <c r="N67" s="207"/>
      <c r="O67" s="207"/>
      <c r="P67" s="207"/>
      <c r="Q67" s="207"/>
      <c r="R67" s="207"/>
      <c r="S67" s="207"/>
      <c r="T67" s="207"/>
      <c r="U67" s="207"/>
      <c r="V67" s="207"/>
      <c r="W67" s="207"/>
      <c r="X67" s="207"/>
      <c r="Y67" s="207"/>
      <c r="Z67" s="207"/>
      <c r="AA67" s="207"/>
      <c r="AB67" s="207"/>
      <c r="AC67" s="207"/>
      <c r="AD67" s="207"/>
      <c r="AE67" s="207"/>
      <c r="AF67" s="207"/>
      <c r="AG67" s="207"/>
      <c r="AH67" s="207"/>
      <c r="AI67" s="207"/>
      <c r="AJ67" s="207"/>
      <c r="AK67" s="207"/>
      <c r="AL67" s="207"/>
    </row>
    <row r="68" spans="1:38" s="215" customFormat="1">
      <c r="A68" s="152" t="s">
        <v>54</v>
      </c>
      <c r="B68" s="311">
        <f>[4]Sheet1!C178</f>
        <v>1889.8345807873941</v>
      </c>
      <c r="C68" s="311">
        <f>[4]Sheet1!E178</f>
        <v>2894.6772217409975</v>
      </c>
      <c r="D68" s="311">
        <f>[4]Sheet1!G178</f>
        <v>0</v>
      </c>
      <c r="E68" s="311">
        <f>[4]Sheet1!I178</f>
        <v>2894.6772217409975</v>
      </c>
      <c r="F68" s="311">
        <f>[4]Sheet1!K178</f>
        <v>0</v>
      </c>
      <c r="G68" s="311">
        <f>[4]Sheet1!M178</f>
        <v>1670.6490114608005</v>
      </c>
      <c r="I68" s="207"/>
      <c r="J68" s="207"/>
      <c r="K68" s="207"/>
      <c r="L68" s="207"/>
      <c r="M68" s="207"/>
      <c r="N68" s="207"/>
      <c r="O68" s="207"/>
      <c r="P68" s="207"/>
      <c r="Q68" s="207"/>
      <c r="R68" s="207"/>
      <c r="S68" s="207"/>
      <c r="T68" s="207"/>
      <c r="U68" s="207"/>
      <c r="V68" s="207"/>
      <c r="W68" s="207"/>
      <c r="X68" s="207"/>
      <c r="Y68" s="207"/>
      <c r="Z68" s="207"/>
      <c r="AA68" s="207"/>
      <c r="AB68" s="207"/>
      <c r="AC68" s="207"/>
      <c r="AD68" s="207"/>
      <c r="AE68" s="207"/>
      <c r="AF68" s="207"/>
      <c r="AG68" s="207"/>
      <c r="AH68" s="207"/>
      <c r="AI68" s="207"/>
      <c r="AJ68" s="207"/>
      <c r="AK68" s="207"/>
      <c r="AL68" s="207"/>
    </row>
    <row r="69" spans="1:38" s="215" customFormat="1">
      <c r="A69" s="152" t="s">
        <v>73</v>
      </c>
      <c r="B69" s="311">
        <f>[4]Sheet1!C179</f>
        <v>2729.9999999999995</v>
      </c>
      <c r="C69" s="311">
        <f>[4]Sheet1!E179</f>
        <v>0</v>
      </c>
      <c r="D69" s="311">
        <f>[4]Sheet1!G179</f>
        <v>0</v>
      </c>
      <c r="E69" s="311">
        <f>[4]Sheet1!I179</f>
        <v>0</v>
      </c>
      <c r="F69" s="311">
        <f>[4]Sheet1!K179</f>
        <v>0</v>
      </c>
      <c r="G69" s="311">
        <f>[4]Sheet1!M179</f>
        <v>2729.9999999999995</v>
      </c>
      <c r="I69" s="207"/>
      <c r="J69" s="207"/>
      <c r="K69" s="207"/>
      <c r="L69" s="207"/>
      <c r="M69" s="207"/>
      <c r="N69" s="207"/>
      <c r="O69" s="207"/>
      <c r="P69" s="207"/>
      <c r="Q69" s="207"/>
      <c r="R69" s="207"/>
      <c r="S69" s="207"/>
      <c r="T69" s="207"/>
      <c r="U69" s="207"/>
      <c r="V69" s="207"/>
      <c r="W69" s="207"/>
      <c r="X69" s="207"/>
      <c r="Y69" s="207"/>
      <c r="Z69" s="207"/>
      <c r="AA69" s="207"/>
      <c r="AB69" s="207"/>
      <c r="AC69" s="207"/>
      <c r="AD69" s="207"/>
      <c r="AE69" s="207"/>
      <c r="AF69" s="207"/>
      <c r="AG69" s="207"/>
      <c r="AH69" s="207"/>
      <c r="AI69" s="207"/>
      <c r="AJ69" s="207"/>
      <c r="AK69" s="207"/>
      <c r="AL69" s="207"/>
    </row>
    <row r="70" spans="1:38" s="215" customFormat="1">
      <c r="A70" s="152" t="s">
        <v>55</v>
      </c>
      <c r="B70" s="311">
        <f>[4]Sheet1!C180</f>
        <v>3712.5769119387828</v>
      </c>
      <c r="C70" s="311">
        <f>[4]Sheet1!E180</f>
        <v>5921.8000329512442</v>
      </c>
      <c r="D70" s="311">
        <f>[4]Sheet1!G180</f>
        <v>8500</v>
      </c>
      <c r="E70" s="311">
        <f>[4]Sheet1!I180</f>
        <v>5916.3979633889712</v>
      </c>
      <c r="F70" s="311">
        <f>[4]Sheet1!K180</f>
        <v>0</v>
      </c>
      <c r="G70" s="311">
        <f>[4]Sheet1!M180</f>
        <v>1907.1333135151342</v>
      </c>
      <c r="I70" s="207"/>
      <c r="J70" s="207"/>
      <c r="K70" s="207"/>
      <c r="L70" s="207"/>
      <c r="M70" s="207"/>
      <c r="N70" s="207"/>
      <c r="O70" s="207"/>
      <c r="P70" s="207"/>
      <c r="Q70" s="207"/>
      <c r="R70" s="207"/>
      <c r="S70" s="207"/>
      <c r="T70" s="207"/>
      <c r="U70" s="207"/>
      <c r="V70" s="207"/>
      <c r="W70" s="207"/>
      <c r="X70" s="207"/>
      <c r="Y70" s="207"/>
      <c r="Z70" s="207"/>
      <c r="AA70" s="207"/>
      <c r="AB70" s="207"/>
      <c r="AC70" s="207"/>
      <c r="AD70" s="207"/>
      <c r="AE70" s="207"/>
      <c r="AF70" s="207"/>
      <c r="AG70" s="207"/>
      <c r="AH70" s="207"/>
      <c r="AI70" s="207"/>
      <c r="AJ70" s="207"/>
      <c r="AK70" s="207"/>
      <c r="AL70" s="207"/>
    </row>
    <row r="71" spans="1:38" s="215" customFormat="1">
      <c r="A71" s="152" t="s">
        <v>56</v>
      </c>
      <c r="B71" s="311">
        <f>[4]Sheet1!C181</f>
        <v>21243.298239764561</v>
      </c>
      <c r="C71" s="311">
        <f>[4]Sheet1!E181</f>
        <v>21243.298239764561</v>
      </c>
      <c r="D71" s="311">
        <f>[4]Sheet1!G181</f>
        <v>21704.374191744919</v>
      </c>
      <c r="E71" s="311">
        <f>[4]Sheet1!I181</f>
        <v>16000</v>
      </c>
      <c r="F71" s="311">
        <f>[4]Sheet1!K181</f>
        <v>0</v>
      </c>
      <c r="G71" s="311">
        <f>[4]Sheet1!M181</f>
        <v>0</v>
      </c>
      <c r="I71" s="207"/>
      <c r="J71" s="207"/>
      <c r="K71" s="207"/>
      <c r="L71" s="207"/>
      <c r="M71" s="207"/>
      <c r="N71" s="207"/>
      <c r="O71" s="207"/>
      <c r="P71" s="207"/>
      <c r="Q71" s="207"/>
      <c r="R71" s="207"/>
      <c r="S71" s="207"/>
      <c r="T71" s="207"/>
      <c r="U71" s="207"/>
      <c r="V71" s="207"/>
      <c r="W71" s="207"/>
      <c r="X71" s="207"/>
      <c r="Y71" s="207"/>
      <c r="Z71" s="207"/>
      <c r="AA71" s="207"/>
      <c r="AB71" s="207"/>
      <c r="AC71" s="207"/>
      <c r="AD71" s="207"/>
      <c r="AE71" s="207"/>
      <c r="AF71" s="207"/>
      <c r="AG71" s="207"/>
      <c r="AH71" s="207"/>
      <c r="AI71" s="207"/>
      <c r="AJ71" s="207"/>
      <c r="AK71" s="207"/>
      <c r="AL71" s="207"/>
    </row>
    <row r="72" spans="1:38" s="215" customFormat="1">
      <c r="A72" s="152" t="s">
        <v>74</v>
      </c>
      <c r="B72" s="311">
        <f>[4]Sheet1!C182</f>
        <v>7079.0913994737493</v>
      </c>
      <c r="C72" s="311">
        <f>[4]Sheet1!E182</f>
        <v>7733.9321410993625</v>
      </c>
      <c r="D72" s="311">
        <f>[4]Sheet1!G182</f>
        <v>5760.0737737769723</v>
      </c>
      <c r="E72" s="311">
        <f>[4]Sheet1!I182</f>
        <v>8016.5885070663735</v>
      </c>
      <c r="F72" s="311">
        <f>[4]Sheet1!K182</f>
        <v>0</v>
      </c>
      <c r="G72" s="311">
        <f>[4]Sheet1!M182</f>
        <v>1762.7794804299633</v>
      </c>
      <c r="I72" s="207"/>
      <c r="J72" s="207"/>
      <c r="K72" s="207"/>
      <c r="L72" s="207"/>
      <c r="M72" s="207"/>
      <c r="N72" s="207"/>
      <c r="O72" s="207"/>
      <c r="P72" s="207"/>
      <c r="Q72" s="207"/>
      <c r="R72" s="207"/>
      <c r="S72" s="207"/>
      <c r="T72" s="207"/>
      <c r="U72" s="207"/>
      <c r="V72" s="207"/>
      <c r="W72" s="207"/>
      <c r="X72" s="207"/>
      <c r="Y72" s="207"/>
      <c r="Z72" s="207"/>
      <c r="AA72" s="207"/>
      <c r="AB72" s="207"/>
      <c r="AC72" s="207"/>
      <c r="AD72" s="207"/>
      <c r="AE72" s="207"/>
      <c r="AF72" s="207"/>
      <c r="AG72" s="207"/>
      <c r="AH72" s="207"/>
      <c r="AI72" s="207"/>
      <c r="AJ72" s="207"/>
      <c r="AK72" s="207"/>
      <c r="AL72" s="207"/>
    </row>
    <row r="73" spans="1:38" s="215" customFormat="1">
      <c r="A73" s="152" t="s">
        <v>84</v>
      </c>
      <c r="B73" s="311">
        <f>[4]Sheet1!C183</f>
        <v>4584.1260215279081</v>
      </c>
      <c r="C73" s="311">
        <f>[4]Sheet1!E183</f>
        <v>6509.7491715950073</v>
      </c>
      <c r="D73" s="311">
        <f>[4]Sheet1!G183</f>
        <v>0</v>
      </c>
      <c r="E73" s="311">
        <f>[4]Sheet1!I183</f>
        <v>6509.7491715950073</v>
      </c>
      <c r="F73" s="311">
        <f>[4]Sheet1!K183</f>
        <v>0</v>
      </c>
      <c r="G73" s="311">
        <f>[4]Sheet1!M183</f>
        <v>3723.7259039239593</v>
      </c>
      <c r="I73" s="207"/>
      <c r="J73" s="207"/>
      <c r="K73" s="207"/>
      <c r="L73" s="207"/>
      <c r="M73" s="207"/>
      <c r="N73" s="207"/>
      <c r="O73" s="207"/>
      <c r="P73" s="207"/>
      <c r="Q73" s="207"/>
      <c r="R73" s="207"/>
      <c r="S73" s="207"/>
      <c r="T73" s="207"/>
      <c r="U73" s="207"/>
      <c r="V73" s="207"/>
      <c r="W73" s="207"/>
      <c r="X73" s="207"/>
      <c r="Y73" s="207"/>
      <c r="Z73" s="207"/>
      <c r="AA73" s="207"/>
      <c r="AB73" s="207"/>
      <c r="AC73" s="207"/>
      <c r="AD73" s="207"/>
      <c r="AE73" s="207"/>
      <c r="AF73" s="207"/>
      <c r="AG73" s="207"/>
      <c r="AH73" s="207"/>
      <c r="AI73" s="207"/>
      <c r="AJ73" s="207"/>
      <c r="AK73" s="207"/>
      <c r="AL73" s="207"/>
    </row>
    <row r="74" spans="1:38" s="215" customFormat="1">
      <c r="A74" s="152" t="s">
        <v>58</v>
      </c>
      <c r="B74" s="311">
        <f>[4]Sheet1!C184</f>
        <v>9071.468458972995</v>
      </c>
      <c r="C74" s="311">
        <f>[4]Sheet1!E184</f>
        <v>9846.2282009829978</v>
      </c>
      <c r="D74" s="311">
        <f>[4]Sheet1!G184</f>
        <v>9600.2319177758054</v>
      </c>
      <c r="E74" s="311">
        <f>[4]Sheet1!I184</f>
        <v>9905.746839034482</v>
      </c>
      <c r="F74" s="311">
        <f>[4]Sheet1!K184</f>
        <v>0</v>
      </c>
      <c r="G74" s="311">
        <f>[4]Sheet1!M184</f>
        <v>6195.3143971069858</v>
      </c>
      <c r="I74" s="207"/>
      <c r="J74" s="207"/>
      <c r="K74" s="207"/>
      <c r="L74" s="207"/>
      <c r="M74" s="207"/>
      <c r="N74" s="207"/>
      <c r="O74" s="207"/>
      <c r="P74" s="207"/>
      <c r="Q74" s="207"/>
      <c r="R74" s="207"/>
      <c r="S74" s="207"/>
      <c r="T74" s="207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7"/>
      <c r="AL74" s="207"/>
    </row>
    <row r="75" spans="1:38" s="215" customFormat="1">
      <c r="A75" s="152" t="s">
        <v>57</v>
      </c>
      <c r="B75" s="311">
        <f>[4]Sheet1!C185</f>
        <v>10914.209876200104</v>
      </c>
      <c r="C75" s="311">
        <f>[4]Sheet1!E185</f>
        <v>11407.219602204948</v>
      </c>
      <c r="D75" s="311">
        <f>[4]Sheet1!G185</f>
        <v>18170</v>
      </c>
      <c r="E75" s="311">
        <f>[4]Sheet1!I185</f>
        <v>11013.678202667976</v>
      </c>
      <c r="F75" s="311">
        <f>[4]Sheet1!K185</f>
        <v>0</v>
      </c>
      <c r="G75" s="311">
        <f>[4]Sheet1!M185</f>
        <v>8713.2381894449081</v>
      </c>
      <c r="I75" s="207"/>
      <c r="J75" s="207"/>
      <c r="K75" s="207"/>
      <c r="L75" s="207"/>
      <c r="M75" s="207"/>
      <c r="N75" s="207"/>
      <c r="O75" s="207"/>
      <c r="P75" s="207"/>
      <c r="Q75" s="207"/>
      <c r="R75" s="207"/>
      <c r="S75" s="207"/>
      <c r="T75" s="207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</row>
    <row r="76" spans="1:38" s="215" customFormat="1">
      <c r="A76" s="152" t="s">
        <v>59</v>
      </c>
      <c r="B76" s="311">
        <f>[4]Sheet1!C186</f>
        <v>6473.8668489038719</v>
      </c>
      <c r="C76" s="311">
        <f>[4]Sheet1!E186</f>
        <v>7726.7248818648486</v>
      </c>
      <c r="D76" s="311">
        <f>[4]Sheet1!G186</f>
        <v>12087.420830856441</v>
      </c>
      <c r="E76" s="311">
        <f>[4]Sheet1!I186</f>
        <v>7516.7890951232375</v>
      </c>
      <c r="F76" s="311">
        <f>[4]Sheet1!K186</f>
        <v>2812.1855077309674</v>
      </c>
      <c r="G76" s="311">
        <f>[4]Sheet1!M186</f>
        <v>2256.6650643768057</v>
      </c>
      <c r="I76" s="207"/>
      <c r="J76" s="207"/>
      <c r="K76" s="207"/>
      <c r="L76" s="207"/>
      <c r="M76" s="207"/>
      <c r="N76" s="207"/>
      <c r="O76" s="207"/>
      <c r="P76" s="207"/>
      <c r="Q76" s="207"/>
      <c r="R76" s="207"/>
      <c r="S76" s="207"/>
      <c r="T76" s="207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</row>
    <row r="77" spans="1:38" s="215" customFormat="1">
      <c r="A77" s="152" t="s">
        <v>60</v>
      </c>
      <c r="B77" s="311">
        <f>[4]Sheet1!C187</f>
        <v>2400.0556209125384</v>
      </c>
      <c r="C77" s="311">
        <f>[4]Sheet1!E187</f>
        <v>7500</v>
      </c>
      <c r="D77" s="311">
        <f>[4]Sheet1!G187</f>
        <v>0</v>
      </c>
      <c r="E77" s="311">
        <f>[4]Sheet1!I187</f>
        <v>7500</v>
      </c>
      <c r="F77" s="311">
        <f>[4]Sheet1!K187</f>
        <v>0</v>
      </c>
      <c r="G77" s="311">
        <f>[4]Sheet1!M187</f>
        <v>1876.976550029452</v>
      </c>
      <c r="I77" s="207"/>
      <c r="J77" s="207"/>
      <c r="K77" s="207"/>
      <c r="L77" s="207"/>
      <c r="M77" s="207"/>
      <c r="N77" s="207"/>
      <c r="O77" s="207"/>
      <c r="P77" s="207"/>
      <c r="Q77" s="207"/>
      <c r="R77" s="207"/>
      <c r="S77" s="207"/>
      <c r="T77" s="207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</row>
    <row r="78" spans="1:38" s="215" customFormat="1">
      <c r="A78" s="152" t="s">
        <v>95</v>
      </c>
      <c r="B78" s="311">
        <f>[4]Sheet1!C188</f>
        <v>0</v>
      </c>
      <c r="C78" s="311">
        <f>[4]Sheet1!E188</f>
        <v>0</v>
      </c>
      <c r="D78" s="311">
        <f>[4]Sheet1!G188</f>
        <v>0</v>
      </c>
      <c r="E78" s="311">
        <f>[4]Sheet1!I188</f>
        <v>0</v>
      </c>
      <c r="F78" s="311">
        <f>[4]Sheet1!K188</f>
        <v>0</v>
      </c>
      <c r="G78" s="311">
        <f>[4]Sheet1!M188</f>
        <v>0</v>
      </c>
      <c r="I78" s="207"/>
      <c r="J78" s="207"/>
      <c r="K78" s="207"/>
      <c r="L78" s="207"/>
      <c r="M78" s="207"/>
      <c r="N78" s="207"/>
      <c r="O78" s="207"/>
      <c r="P78" s="207"/>
      <c r="Q78" s="207"/>
      <c r="R78" s="207"/>
      <c r="S78" s="207"/>
      <c r="T78" s="207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</row>
    <row r="79" spans="1:38" s="215" customFormat="1">
      <c r="A79" s="222"/>
      <c r="I79" s="207"/>
      <c r="J79" s="207"/>
      <c r="K79" s="207"/>
      <c r="L79" s="207"/>
      <c r="M79" s="207"/>
      <c r="N79" s="207"/>
      <c r="O79" s="207"/>
      <c r="P79" s="207"/>
      <c r="Q79" s="207"/>
      <c r="R79" s="207"/>
      <c r="S79" s="207"/>
      <c r="T79" s="207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</row>
    <row r="80" spans="1:38" s="215" customFormat="1">
      <c r="A80" s="19" t="s">
        <v>15</v>
      </c>
      <c r="B80" s="174"/>
      <c r="C80" s="174"/>
      <c r="D80" s="174"/>
      <c r="E80" s="174"/>
      <c r="F80" s="174"/>
      <c r="G80" s="174"/>
      <c r="I80" s="207"/>
      <c r="J80" s="207"/>
      <c r="K80" s="207"/>
      <c r="L80" s="207"/>
      <c r="M80" s="207"/>
      <c r="N80" s="207"/>
      <c r="O80" s="207"/>
      <c r="P80" s="207"/>
      <c r="Q80" s="207"/>
      <c r="R80" s="207"/>
      <c r="S80" s="207"/>
      <c r="T80" s="207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</row>
    <row r="81" spans="1:38" s="215" customFormat="1">
      <c r="A81" s="152" t="s">
        <v>75</v>
      </c>
      <c r="B81" s="311">
        <f>[4]Sheet1!C189</f>
        <v>11213.129443365227</v>
      </c>
      <c r="C81" s="311">
        <f>[4]Sheet1!E189</f>
        <v>11457.353000626148</v>
      </c>
      <c r="D81" s="311">
        <f>[4]Sheet1!G189</f>
        <v>12939.956833869493</v>
      </c>
      <c r="E81" s="311">
        <f>[4]Sheet1!I189</f>
        <v>9450.4330140688562</v>
      </c>
      <c r="F81" s="311">
        <f>[4]Sheet1!K189</f>
        <v>0</v>
      </c>
      <c r="G81" s="311">
        <f>[4]Sheet1!M189</f>
        <v>8054.4563353247213</v>
      </c>
      <c r="I81" s="207"/>
      <c r="J81" s="207"/>
      <c r="K81" s="207"/>
      <c r="L81" s="207"/>
      <c r="M81" s="207"/>
      <c r="N81" s="207"/>
      <c r="O81" s="207"/>
      <c r="P81" s="207"/>
      <c r="Q81" s="207"/>
      <c r="R81" s="207"/>
      <c r="S81" s="207"/>
      <c r="T81" s="207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</row>
    <row r="82" spans="1:38" s="215" customFormat="1">
      <c r="A82" s="152" t="s">
        <v>61</v>
      </c>
      <c r="B82" s="311">
        <f>[4]Sheet1!C190</f>
        <v>11891.241189842634</v>
      </c>
      <c r="C82" s="311">
        <f>[4]Sheet1!E190</f>
        <v>13244.854152413393</v>
      </c>
      <c r="D82" s="311">
        <f>[4]Sheet1!G190</f>
        <v>13290.923260311087</v>
      </c>
      <c r="E82" s="311">
        <f>[4]Sheet1!I190</f>
        <v>13226.015351487173</v>
      </c>
      <c r="F82" s="311">
        <f>[4]Sheet1!K190</f>
        <v>0</v>
      </c>
      <c r="G82" s="311">
        <f>[4]Sheet1!M190</f>
        <v>8229.5932532041297</v>
      </c>
      <c r="I82" s="207"/>
      <c r="J82" s="207"/>
      <c r="K82" s="207"/>
      <c r="L82" s="207"/>
      <c r="M82" s="207"/>
      <c r="N82" s="207"/>
      <c r="O82" s="207"/>
      <c r="P82" s="207"/>
      <c r="Q82" s="207"/>
      <c r="R82" s="207"/>
      <c r="S82" s="207"/>
      <c r="T82" s="207"/>
      <c r="U82" s="207"/>
      <c r="V82" s="207"/>
      <c r="W82" s="207"/>
      <c r="X82" s="207"/>
      <c r="Y82" s="207"/>
      <c r="Z82" s="207"/>
      <c r="AA82" s="207"/>
      <c r="AB82" s="207"/>
      <c r="AC82" s="207"/>
      <c r="AD82" s="207"/>
      <c r="AE82" s="207"/>
      <c r="AF82" s="207"/>
      <c r="AG82" s="207"/>
      <c r="AH82" s="207"/>
      <c r="AI82" s="207"/>
      <c r="AJ82" s="207"/>
      <c r="AK82" s="207"/>
      <c r="AL82" s="207"/>
    </row>
    <row r="83" spans="1:38" s="215" customFormat="1">
      <c r="A83" s="152" t="s">
        <v>62</v>
      </c>
      <c r="B83" s="311">
        <f>[4]Sheet1!C191</f>
        <v>8784.7822649478221</v>
      </c>
      <c r="C83" s="311">
        <f>[4]Sheet1!E191</f>
        <v>8894.8073009533655</v>
      </c>
      <c r="D83" s="311">
        <f>[4]Sheet1!G191</f>
        <v>9877.6880040374854</v>
      </c>
      <c r="E83" s="311">
        <f>[4]Sheet1!I191</f>
        <v>8254.5551551530662</v>
      </c>
      <c r="F83" s="311">
        <f>[4]Sheet1!K191</f>
        <v>0</v>
      </c>
      <c r="G83" s="311">
        <f>[4]Sheet1!M191</f>
        <v>2697.6714271511737</v>
      </c>
      <c r="I83" s="207"/>
      <c r="J83" s="207"/>
      <c r="K83" s="207"/>
      <c r="L83" s="207"/>
      <c r="M83" s="207"/>
      <c r="N83" s="207"/>
      <c r="O83" s="207"/>
      <c r="P83" s="207"/>
      <c r="Q83" s="207"/>
      <c r="R83" s="207"/>
      <c r="S83" s="207"/>
      <c r="T83" s="207"/>
      <c r="U83" s="207"/>
      <c r="V83" s="207"/>
      <c r="W83" s="207"/>
      <c r="X83" s="207"/>
      <c r="Y83" s="207"/>
      <c r="Z83" s="207"/>
      <c r="AA83" s="207"/>
      <c r="AB83" s="207"/>
      <c r="AC83" s="207"/>
      <c r="AD83" s="207"/>
      <c r="AE83" s="207"/>
      <c r="AF83" s="207"/>
      <c r="AG83" s="207"/>
      <c r="AH83" s="207"/>
      <c r="AI83" s="207"/>
      <c r="AJ83" s="207"/>
      <c r="AK83" s="207"/>
      <c r="AL83" s="207"/>
    </row>
    <row r="84" spans="1:38" s="215" customFormat="1">
      <c r="A84" s="152" t="s">
        <v>63</v>
      </c>
      <c r="B84" s="311">
        <f>[4]Sheet1!C192</f>
        <v>4192.8681975430254</v>
      </c>
      <c r="C84" s="311">
        <f>[4]Sheet1!E192</f>
        <v>7267.737086128287</v>
      </c>
      <c r="D84" s="311">
        <f>[4]Sheet1!G192</f>
        <v>24428.571428571428</v>
      </c>
      <c r="E84" s="311">
        <f>[4]Sheet1!I192</f>
        <v>7005.4261382199875</v>
      </c>
      <c r="F84" s="311">
        <f>[4]Sheet1!K192</f>
        <v>0</v>
      </c>
      <c r="G84" s="311">
        <f>[4]Sheet1!M192</f>
        <v>3413.6668735099643</v>
      </c>
      <c r="I84" s="207"/>
      <c r="J84" s="207"/>
      <c r="K84" s="207"/>
      <c r="L84" s="207"/>
      <c r="M84" s="207"/>
      <c r="N84" s="207"/>
      <c r="O84" s="207"/>
      <c r="P84" s="207"/>
      <c r="Q84" s="207"/>
      <c r="R84" s="207"/>
      <c r="S84" s="207"/>
      <c r="T84" s="207"/>
      <c r="U84" s="207"/>
      <c r="V84" s="207"/>
      <c r="W84" s="207"/>
      <c r="X84" s="207"/>
      <c r="Y84" s="207"/>
      <c r="Z84" s="207"/>
      <c r="AA84" s="207"/>
      <c r="AB84" s="207"/>
      <c r="AC84" s="207"/>
      <c r="AD84" s="207"/>
      <c r="AE84" s="207"/>
      <c r="AF84" s="207"/>
      <c r="AG84" s="207"/>
      <c r="AH84" s="207"/>
      <c r="AI84" s="207"/>
      <c r="AJ84" s="207"/>
      <c r="AK84" s="207"/>
      <c r="AL84" s="207"/>
    </row>
    <row r="85" spans="1:38" s="215" customFormat="1">
      <c r="A85" s="152" t="s">
        <v>64</v>
      </c>
      <c r="B85" s="311">
        <f>[4]Sheet1!C193</f>
        <v>1809.0255010239223</v>
      </c>
      <c r="C85" s="311">
        <f>[4]Sheet1!E193</f>
        <v>2493.5562454864516</v>
      </c>
      <c r="D85" s="311">
        <f>[4]Sheet1!G193</f>
        <v>0</v>
      </c>
      <c r="E85" s="311">
        <f>[4]Sheet1!I193</f>
        <v>2493.5562454864516</v>
      </c>
      <c r="F85" s="311">
        <f>[4]Sheet1!K193</f>
        <v>0</v>
      </c>
      <c r="G85" s="311">
        <f>[4]Sheet1!M193</f>
        <v>1670.6490114608005</v>
      </c>
      <c r="I85" s="207"/>
      <c r="J85" s="207"/>
      <c r="K85" s="207"/>
      <c r="L85" s="207"/>
      <c r="M85" s="207"/>
      <c r="N85" s="207"/>
      <c r="O85" s="207"/>
      <c r="P85" s="207"/>
      <c r="Q85" s="207"/>
      <c r="R85" s="207"/>
      <c r="S85" s="207"/>
      <c r="T85" s="207"/>
      <c r="U85" s="207"/>
      <c r="V85" s="207"/>
      <c r="W85" s="207"/>
      <c r="X85" s="207"/>
      <c r="Y85" s="207"/>
      <c r="Z85" s="207"/>
      <c r="AA85" s="207"/>
      <c r="AB85" s="207"/>
      <c r="AC85" s="207"/>
      <c r="AD85" s="207"/>
      <c r="AE85" s="207"/>
      <c r="AF85" s="207"/>
      <c r="AG85" s="207"/>
      <c r="AH85" s="207"/>
      <c r="AI85" s="207"/>
      <c r="AJ85" s="207"/>
      <c r="AK85" s="207"/>
      <c r="AL85" s="207"/>
    </row>
    <row r="86" spans="1:38" s="215" customFormat="1">
      <c r="A86" s="152" t="s">
        <v>65</v>
      </c>
      <c r="B86" s="311">
        <f>[4]Sheet1!C194</f>
        <v>6457.0152682903172</v>
      </c>
      <c r="C86" s="311">
        <f>[4]Sheet1!E194</f>
        <v>7700</v>
      </c>
      <c r="D86" s="311">
        <f>[4]Sheet1!G194</f>
        <v>7700</v>
      </c>
      <c r="E86" s="311">
        <f>[4]Sheet1!I194</f>
        <v>0</v>
      </c>
      <c r="F86" s="311">
        <f>[4]Sheet1!K194</f>
        <v>0</v>
      </c>
      <c r="G86" s="311">
        <f>[4]Sheet1!M194</f>
        <v>5437.5435221842909</v>
      </c>
      <c r="I86" s="207"/>
      <c r="J86" s="207"/>
      <c r="K86" s="207"/>
      <c r="L86" s="207"/>
      <c r="M86" s="207"/>
      <c r="N86" s="207"/>
      <c r="O86" s="207"/>
      <c r="P86" s="207"/>
      <c r="Q86" s="207"/>
      <c r="R86" s="207"/>
      <c r="S86" s="207"/>
      <c r="T86" s="207"/>
      <c r="U86" s="207"/>
      <c r="V86" s="207"/>
      <c r="W86" s="207"/>
      <c r="X86" s="207"/>
      <c r="Y86" s="207"/>
      <c r="Z86" s="207"/>
      <c r="AA86" s="207"/>
      <c r="AB86" s="207"/>
      <c r="AC86" s="207"/>
      <c r="AD86" s="207"/>
      <c r="AE86" s="207"/>
      <c r="AF86" s="207"/>
      <c r="AG86" s="207"/>
      <c r="AH86" s="207"/>
      <c r="AI86" s="207"/>
      <c r="AJ86" s="207"/>
      <c r="AK86" s="207"/>
      <c r="AL86" s="207"/>
    </row>
    <row r="87" spans="1:38" s="215" customFormat="1">
      <c r="A87" s="152" t="s">
        <v>77</v>
      </c>
      <c r="B87" s="311">
        <f>[4]Sheet1!C195</f>
        <v>4353.7100743561168</v>
      </c>
      <c r="C87" s="311">
        <f>[4]Sheet1!E195</f>
        <v>5641.5919114181997</v>
      </c>
      <c r="D87" s="311">
        <f>[4]Sheet1!G195</f>
        <v>0</v>
      </c>
      <c r="E87" s="311">
        <f>[4]Sheet1!I195</f>
        <v>5641.5919114181997</v>
      </c>
      <c r="F87" s="311">
        <f>[4]Sheet1!K195</f>
        <v>0</v>
      </c>
      <c r="G87" s="311">
        <f>[4]Sheet1!M195</f>
        <v>1306.1764138734925</v>
      </c>
      <c r="I87" s="207"/>
      <c r="J87" s="207"/>
      <c r="K87" s="207"/>
      <c r="L87" s="207"/>
      <c r="M87" s="207"/>
      <c r="N87" s="207"/>
      <c r="O87" s="207"/>
      <c r="P87" s="207"/>
      <c r="Q87" s="207"/>
      <c r="R87" s="207"/>
      <c r="S87" s="207"/>
      <c r="T87" s="207"/>
      <c r="U87" s="207"/>
      <c r="V87" s="207"/>
      <c r="W87" s="207"/>
      <c r="X87" s="207"/>
      <c r="Y87" s="207"/>
      <c r="Z87" s="207"/>
      <c r="AA87" s="207"/>
      <c r="AB87" s="207"/>
      <c r="AC87" s="207"/>
      <c r="AD87" s="207"/>
      <c r="AE87" s="207"/>
      <c r="AF87" s="207"/>
      <c r="AG87" s="207"/>
      <c r="AH87" s="207"/>
      <c r="AI87" s="207"/>
      <c r="AJ87" s="207"/>
      <c r="AK87" s="207"/>
      <c r="AL87" s="207"/>
    </row>
    <row r="88" spans="1:38" s="215" customFormat="1">
      <c r="A88" s="152" t="s">
        <v>66</v>
      </c>
      <c r="B88" s="311">
        <f>[4]Sheet1!C196</f>
        <v>2282.8298781580625</v>
      </c>
      <c r="C88" s="311">
        <f>[4]Sheet1!E196</f>
        <v>3644.3392071117205</v>
      </c>
      <c r="D88" s="311">
        <f>[4]Sheet1!G196</f>
        <v>7000</v>
      </c>
      <c r="E88" s="311">
        <f>[4]Sheet1!I196</f>
        <v>3600.5876465170813</v>
      </c>
      <c r="F88" s="311">
        <f>[4]Sheet1!K196</f>
        <v>0</v>
      </c>
      <c r="G88" s="311">
        <f>[4]Sheet1!M196</f>
        <v>2038.9293743398746</v>
      </c>
      <c r="I88" s="207"/>
      <c r="J88" s="207"/>
      <c r="K88" s="207"/>
      <c r="L88" s="207"/>
      <c r="M88" s="207"/>
      <c r="N88" s="207"/>
      <c r="O88" s="207"/>
      <c r="P88" s="207"/>
      <c r="Q88" s="207"/>
      <c r="R88" s="207"/>
      <c r="S88" s="207"/>
      <c r="T88" s="207"/>
      <c r="U88" s="207"/>
      <c r="V88" s="207"/>
      <c r="W88" s="207"/>
      <c r="X88" s="207"/>
      <c r="Y88" s="207"/>
      <c r="Z88" s="207"/>
      <c r="AA88" s="207"/>
      <c r="AB88" s="207"/>
      <c r="AC88" s="207"/>
      <c r="AD88" s="207"/>
      <c r="AE88" s="207"/>
      <c r="AF88" s="207"/>
      <c r="AG88" s="207"/>
      <c r="AH88" s="207"/>
      <c r="AI88" s="207"/>
      <c r="AJ88" s="207"/>
      <c r="AK88" s="207"/>
      <c r="AL88" s="207"/>
    </row>
    <row r="89" spans="1:38" s="215" customFormat="1">
      <c r="A89" s="152" t="s">
        <v>67</v>
      </c>
      <c r="B89" s="311">
        <f>[4]Sheet1!C197</f>
        <v>5303.0699283645799</v>
      </c>
      <c r="C89" s="311">
        <f>[4]Sheet1!E197</f>
        <v>5922.8148128944777</v>
      </c>
      <c r="D89" s="311">
        <f>[4]Sheet1!G197</f>
        <v>10199.33996006589</v>
      </c>
      <c r="E89" s="311">
        <f>[4]Sheet1!I197</f>
        <v>4905.5113010832665</v>
      </c>
      <c r="F89" s="311">
        <f>[4]Sheet1!K197</f>
        <v>0</v>
      </c>
      <c r="G89" s="311">
        <f>[4]Sheet1!M197</f>
        <v>3844.6218922025578</v>
      </c>
      <c r="I89" s="207"/>
      <c r="J89" s="207"/>
      <c r="K89" s="207"/>
      <c r="L89" s="207"/>
      <c r="M89" s="207"/>
      <c r="N89" s="207"/>
      <c r="O89" s="207"/>
      <c r="P89" s="207"/>
      <c r="Q89" s="207"/>
      <c r="R89" s="207"/>
      <c r="S89" s="207"/>
      <c r="T89" s="207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  <c r="AJ89" s="207"/>
      <c r="AK89" s="207"/>
      <c r="AL89" s="207"/>
    </row>
    <row r="90" spans="1:38" s="215" customFormat="1">
      <c r="A90" s="152" t="s">
        <v>76</v>
      </c>
      <c r="B90" s="311">
        <f>[4]Sheet1!C198</f>
        <v>3210.8329420462719</v>
      </c>
      <c r="C90" s="311">
        <f>[4]Sheet1!E198</f>
        <v>3753.6814411203318</v>
      </c>
      <c r="D90" s="311">
        <f>[4]Sheet1!G198</f>
        <v>8678.3113956897469</v>
      </c>
      <c r="E90" s="311">
        <f>[4]Sheet1!I198</f>
        <v>4625.1379152723975</v>
      </c>
      <c r="F90" s="311">
        <f>[4]Sheet1!K198</f>
        <v>2812.1855077309674</v>
      </c>
      <c r="G90" s="311">
        <f>[4]Sheet1!M198</f>
        <v>2445.5334543205281</v>
      </c>
      <c r="I90" s="207"/>
      <c r="J90" s="207"/>
      <c r="K90" s="207"/>
      <c r="L90" s="207"/>
      <c r="M90" s="207"/>
      <c r="N90" s="207"/>
      <c r="O90" s="207"/>
      <c r="P90" s="207"/>
      <c r="Q90" s="207"/>
      <c r="R90" s="207"/>
      <c r="S90" s="207"/>
      <c r="T90" s="207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</row>
    <row r="91" spans="1:38" s="215" customFormat="1">
      <c r="A91" s="152" t="s">
        <v>60</v>
      </c>
      <c r="B91" s="311">
        <f>[4]Sheet1!C199</f>
        <v>3470.0303600602656</v>
      </c>
      <c r="C91" s="311">
        <f>[4]Sheet1!E199</f>
        <v>7393.490924011865</v>
      </c>
      <c r="D91" s="311">
        <f>[4]Sheet1!G199</f>
        <v>0</v>
      </c>
      <c r="E91" s="311">
        <f>[4]Sheet1!I199</f>
        <v>7393.490924011865</v>
      </c>
      <c r="F91" s="311">
        <f>[4]Sheet1!K199</f>
        <v>0</v>
      </c>
      <c r="G91" s="311">
        <f>[4]Sheet1!M199</f>
        <v>2433.9615952822119</v>
      </c>
      <c r="I91" s="207"/>
      <c r="J91" s="207"/>
      <c r="K91" s="207"/>
      <c r="L91" s="207"/>
      <c r="M91" s="207"/>
      <c r="N91" s="207"/>
      <c r="O91" s="207"/>
      <c r="P91" s="207"/>
      <c r="Q91" s="207"/>
      <c r="R91" s="207"/>
      <c r="S91" s="207"/>
      <c r="T91" s="207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</row>
    <row r="92" spans="1:38" s="215" customFormat="1">
      <c r="A92" s="283"/>
      <c r="B92" s="291"/>
      <c r="C92" s="291"/>
      <c r="D92" s="291"/>
      <c r="E92" s="291"/>
      <c r="F92" s="291"/>
      <c r="G92" s="291"/>
      <c r="I92" s="207"/>
      <c r="J92" s="207"/>
      <c r="K92" s="207"/>
      <c r="L92" s="207"/>
      <c r="M92" s="207"/>
      <c r="N92" s="207"/>
      <c r="O92" s="207"/>
      <c r="P92" s="207"/>
      <c r="Q92" s="207"/>
      <c r="R92" s="207"/>
      <c r="S92" s="207"/>
      <c r="T92" s="207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7"/>
      <c r="AI92" s="207"/>
      <c r="AJ92" s="207"/>
      <c r="AK92" s="207"/>
      <c r="AL92" s="207"/>
    </row>
    <row r="93" spans="1:38" s="215" customFormat="1">
      <c r="A93" s="160" t="str">
        <f>'C05'!A42</f>
        <v>Fuente: Instituto Nacional de Estadística (INE). Encuesta Permanente de Hogares de Propósitos Múltiples, Junio 2014.</v>
      </c>
      <c r="B93" s="207"/>
      <c r="C93" s="207"/>
      <c r="D93" s="207"/>
      <c r="E93" s="207"/>
      <c r="F93" s="207"/>
      <c r="G93" s="207"/>
      <c r="I93" s="207"/>
      <c r="J93" s="207"/>
      <c r="K93" s="207"/>
      <c r="L93" s="207"/>
      <c r="M93" s="207"/>
      <c r="N93" s="207"/>
      <c r="O93" s="207"/>
      <c r="P93" s="207"/>
      <c r="Q93" s="207"/>
      <c r="R93" s="207"/>
      <c r="S93" s="207"/>
      <c r="T93" s="207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7"/>
      <c r="AI93" s="207"/>
      <c r="AJ93" s="207"/>
      <c r="AK93" s="207"/>
      <c r="AL93" s="207"/>
    </row>
    <row r="94" spans="1:38" s="215" customFormat="1">
      <c r="A94" s="160" t="str">
        <f>'C05'!A43</f>
        <v>(Promedio de salarios mínimos por rama)</v>
      </c>
      <c r="B94" s="207"/>
      <c r="C94" s="207"/>
      <c r="D94" s="207"/>
      <c r="E94" s="207"/>
      <c r="F94" s="207"/>
      <c r="G94" s="207"/>
      <c r="I94" s="207"/>
      <c r="J94" s="207"/>
      <c r="K94" s="207"/>
      <c r="L94" s="207"/>
      <c r="M94" s="207"/>
      <c r="N94" s="207"/>
      <c r="O94" s="207"/>
      <c r="P94" s="207"/>
      <c r="Q94" s="207"/>
      <c r="R94" s="207"/>
      <c r="S94" s="207"/>
      <c r="T94" s="207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</row>
  </sheetData>
  <mergeCells count="18">
    <mergeCell ref="A1:G1"/>
    <mergeCell ref="A2:G2"/>
    <mergeCell ref="A3:G3"/>
    <mergeCell ref="A5:A7"/>
    <mergeCell ref="B5:G5"/>
    <mergeCell ref="B6:B7"/>
    <mergeCell ref="C6:F6"/>
    <mergeCell ref="G6:G7"/>
    <mergeCell ref="A4:G4"/>
    <mergeCell ref="A60:G60"/>
    <mergeCell ref="A57:G57"/>
    <mergeCell ref="A58:G58"/>
    <mergeCell ref="A59:G59"/>
    <mergeCell ref="A61:A63"/>
    <mergeCell ref="B61:G61"/>
    <mergeCell ref="B62:B63"/>
    <mergeCell ref="C62:F62"/>
    <mergeCell ref="G62:G63"/>
  </mergeCells>
  <printOptions horizontalCentered="1"/>
  <pageMargins left="0.9237007874015748" right="0.39370078740157483" top="0.39370078740157483" bottom="0.39370078740157483" header="0" footer="0.19685039370078741"/>
  <pageSetup paperSize="9" scale="85" firstPageNumber="20" orientation="landscape" useFirstPageNumber="1" r:id="rId1"/>
  <headerFooter alignWithMargins="0">
    <oddFooter>&amp;L&amp;Z&amp;F+&amp;F+&amp;A&amp;C&amp;P&amp;R&amp;D+&amp;T</oddFooter>
  </headerFooter>
  <rowBreaks count="1" manualBreakCount="1">
    <brk id="56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codeName="Hoja9"/>
  <dimension ref="A1:O122"/>
  <sheetViews>
    <sheetView workbookViewId="0">
      <selection activeCell="L24" sqref="L24"/>
    </sheetView>
  </sheetViews>
  <sheetFormatPr baseColWidth="10" defaultColWidth="11.83203125" defaultRowHeight="11.25"/>
  <cols>
    <col min="1" max="1" width="55.6640625" style="207" customWidth="1"/>
    <col min="2" max="7" width="10.33203125" style="207" customWidth="1"/>
    <col min="8" max="8" width="10.33203125" style="207" hidden="1" customWidth="1"/>
    <col min="9" max="9" width="13.83203125" style="207" hidden="1" customWidth="1"/>
    <col min="10" max="16384" width="11.83203125" style="207"/>
  </cols>
  <sheetData>
    <row r="1" spans="1:15">
      <c r="A1" s="297" t="s">
        <v>128</v>
      </c>
      <c r="B1" s="297"/>
      <c r="C1" s="297"/>
      <c r="D1" s="297"/>
      <c r="E1" s="297"/>
      <c r="F1" s="297"/>
      <c r="G1" s="297"/>
      <c r="H1" s="297"/>
      <c r="I1" s="297"/>
    </row>
    <row r="2" spans="1:15">
      <c r="A2" s="372" t="s">
        <v>123</v>
      </c>
      <c r="B2" s="372"/>
      <c r="C2" s="372"/>
      <c r="D2" s="372"/>
      <c r="E2" s="372"/>
      <c r="F2" s="372"/>
      <c r="G2" s="372"/>
      <c r="H2" s="372"/>
      <c r="I2" s="372"/>
    </row>
    <row r="3" spans="1:15">
      <c r="A3" s="372" t="s">
        <v>33</v>
      </c>
      <c r="B3" s="372"/>
      <c r="C3" s="372"/>
      <c r="D3" s="372"/>
      <c r="E3" s="372"/>
      <c r="F3" s="372"/>
      <c r="G3" s="372"/>
      <c r="H3" s="372"/>
      <c r="I3" s="372"/>
    </row>
    <row r="4" spans="1:15" customFormat="1" ht="23.25">
      <c r="A4" s="327" t="s">
        <v>112</v>
      </c>
      <c r="B4" s="327"/>
      <c r="C4" s="327"/>
      <c r="D4" s="327"/>
      <c r="E4" s="327"/>
      <c r="F4" s="327"/>
      <c r="G4" s="327"/>
      <c r="H4" s="327"/>
      <c r="I4" s="327"/>
      <c r="J4" s="247"/>
      <c r="K4" s="247"/>
      <c r="L4" s="247"/>
      <c r="M4" s="247"/>
      <c r="N4" s="247"/>
      <c r="O4" s="247"/>
    </row>
    <row r="5" spans="1:15" ht="12" customHeight="1">
      <c r="A5" s="380" t="s">
        <v>31</v>
      </c>
      <c r="B5" s="380" t="s">
        <v>27</v>
      </c>
      <c r="C5" s="382" t="s">
        <v>6</v>
      </c>
      <c r="D5" s="382"/>
      <c r="E5" s="382"/>
      <c r="F5" s="382"/>
      <c r="G5" s="380" t="s">
        <v>28</v>
      </c>
      <c r="H5" s="380" t="s">
        <v>36</v>
      </c>
      <c r="I5" s="380" t="s">
        <v>29</v>
      </c>
    </row>
    <row r="6" spans="1:15" ht="20.25" customHeight="1">
      <c r="A6" s="381"/>
      <c r="B6" s="381"/>
      <c r="C6" s="224" t="s">
        <v>0</v>
      </c>
      <c r="D6" s="224" t="s">
        <v>109</v>
      </c>
      <c r="E6" s="224" t="s">
        <v>9</v>
      </c>
      <c r="F6" s="224" t="s">
        <v>110</v>
      </c>
      <c r="G6" s="381"/>
      <c r="H6" s="381"/>
      <c r="I6" s="381"/>
    </row>
    <row r="7" spans="1:15">
      <c r="A7" s="225"/>
      <c r="B7" s="226"/>
      <c r="C7" s="226"/>
      <c r="D7" s="226"/>
      <c r="E7" s="226"/>
      <c r="F7" s="226"/>
      <c r="G7" s="226"/>
      <c r="H7" s="226"/>
      <c r="I7" s="226"/>
    </row>
    <row r="8" spans="1:15">
      <c r="A8" s="227" t="s">
        <v>71</v>
      </c>
      <c r="B8" s="228">
        <f>[4]Sheet1!D141</f>
        <v>8.4468385250182756</v>
      </c>
      <c r="C8" s="228">
        <f>[4]Sheet1!F141</f>
        <v>10.059629985312794</v>
      </c>
      <c r="D8" s="228">
        <f>[4]Sheet1!H141</f>
        <v>13.165002618486632</v>
      </c>
      <c r="E8" s="228">
        <f>[4]Sheet1!J141</f>
        <v>9.9225739619317643</v>
      </c>
      <c r="F8" s="228">
        <f>[4]Sheet1!L141</f>
        <v>6.3217058396252215</v>
      </c>
      <c r="G8" s="228">
        <f>[4]Sheet1!N141</f>
        <v>6.5828921679443129</v>
      </c>
      <c r="H8" s="228">
        <f>[1]MercLab!V335</f>
        <v>0</v>
      </c>
      <c r="I8" s="228">
        <f>[1]MercLab!W335</f>
        <v>0</v>
      </c>
      <c r="J8" s="229"/>
      <c r="K8" s="229"/>
    </row>
    <row r="9" spans="1:15" ht="12.75" customHeight="1">
      <c r="A9" s="230"/>
      <c r="H9" s="307"/>
      <c r="I9" s="307"/>
      <c r="J9" s="305"/>
      <c r="K9" s="305"/>
    </row>
    <row r="10" spans="1:15" ht="12.75" customHeight="1">
      <c r="A10" s="231" t="s">
        <v>10</v>
      </c>
      <c r="B10" s="306"/>
      <c r="C10" s="306"/>
      <c r="D10" s="306"/>
      <c r="E10" s="306"/>
      <c r="F10" s="306"/>
      <c r="G10" s="306"/>
      <c r="H10" s="306">
        <f>[1]MercLab!V336</f>
        <v>0</v>
      </c>
      <c r="I10" s="306">
        <f>[1]MercLab!W336</f>
        <v>0</v>
      </c>
      <c r="J10" s="305"/>
      <c r="K10" s="305"/>
    </row>
    <row r="11" spans="1:15">
      <c r="A11" s="232" t="s">
        <v>68</v>
      </c>
      <c r="B11" s="308">
        <f>[4]Sheet1!D142</f>
        <v>9.5316792470583458</v>
      </c>
      <c r="C11" s="308">
        <f>[4]Sheet1!F142</f>
        <v>10.785683587269697</v>
      </c>
      <c r="D11" s="308">
        <f>[4]Sheet1!H142</f>
        <v>13.456481508696816</v>
      </c>
      <c r="E11" s="308">
        <f>[4]Sheet1!J142</f>
        <v>10.619230398015491</v>
      </c>
      <c r="F11" s="308">
        <f>[4]Sheet1!L142</f>
        <v>6.7374198519712882</v>
      </c>
      <c r="G11" s="308">
        <f>[4]Sheet1!N142</f>
        <v>7.5492606934060555</v>
      </c>
      <c r="H11" s="151">
        <f t="shared" ref="H11:I11" si="0">AVERAGE(H12:H14)</f>
        <v>0</v>
      </c>
      <c r="I11" s="151">
        <f t="shared" si="0"/>
        <v>0</v>
      </c>
      <c r="J11" s="305"/>
      <c r="K11" s="305"/>
    </row>
    <row r="12" spans="1:15">
      <c r="A12" s="234" t="s">
        <v>51</v>
      </c>
      <c r="B12" s="308">
        <f>[4]Sheet1!D144</f>
        <v>10.680419796275325</v>
      </c>
      <c r="C12" s="308">
        <f>[4]Sheet1!F144</f>
        <v>11.610927413005831</v>
      </c>
      <c r="D12" s="308">
        <f>[4]Sheet1!H144</f>
        <v>13.47003848268279</v>
      </c>
      <c r="E12" s="308">
        <f>[4]Sheet1!J144</f>
        <v>11.64591029023747</v>
      </c>
      <c r="F12" s="308">
        <f>[4]Sheet1!L144</f>
        <v>6.8746630727762801</v>
      </c>
      <c r="G12" s="308">
        <f>[4]Sheet1!N144</f>
        <v>8.9257719714964292</v>
      </c>
      <c r="H12" s="151">
        <f>[1]MercLab!V337</f>
        <v>0</v>
      </c>
      <c r="I12" s="151">
        <f>[1]MercLab!W337</f>
        <v>0</v>
      </c>
      <c r="J12" s="305"/>
      <c r="K12" s="305"/>
    </row>
    <row r="13" spans="1:15">
      <c r="A13" s="234" t="s">
        <v>52</v>
      </c>
      <c r="B13" s="308">
        <f>[4]Sheet1!D145</f>
        <v>9.5009943652634981</v>
      </c>
      <c r="C13" s="308">
        <f>[4]Sheet1!F145</f>
        <v>10.557337220602523</v>
      </c>
      <c r="D13" s="308">
        <f>[4]Sheet1!H145</f>
        <v>12.706024096385542</v>
      </c>
      <c r="E13" s="308">
        <f>[4]Sheet1!J145</f>
        <v>10.763344646713977</v>
      </c>
      <c r="F13" s="308">
        <f>[4]Sheet1!L145</f>
        <v>7.1673913043478272</v>
      </c>
      <c r="G13" s="308">
        <f>[4]Sheet1!N145</f>
        <v>7.2340980187695516</v>
      </c>
      <c r="H13" s="233">
        <f>[1]MercLab!V338</f>
        <v>0</v>
      </c>
      <c r="I13" s="233">
        <f>[1]MercLab!W338</f>
        <v>0</v>
      </c>
    </row>
    <row r="14" spans="1:15">
      <c r="A14" s="234" t="s">
        <v>93</v>
      </c>
      <c r="B14" s="308">
        <f>[4]Sheet1!D146</f>
        <v>8.9552266419981486</v>
      </c>
      <c r="C14" s="308">
        <f>[4]Sheet1!F146</f>
        <v>10.385674931129486</v>
      </c>
      <c r="D14" s="308">
        <f>[4]Sheet1!H146</f>
        <v>13.552416823603259</v>
      </c>
      <c r="E14" s="308">
        <f>[4]Sheet1!J146</f>
        <v>9.9513322457857551</v>
      </c>
      <c r="F14" s="308">
        <f>[4]Sheet1!L146</f>
        <v>6.5555555555555545</v>
      </c>
      <c r="G14" s="308">
        <f>[4]Sheet1!N146</f>
        <v>7.0523819788747568</v>
      </c>
      <c r="H14" s="233">
        <f>[1]MercLab!V339</f>
        <v>0</v>
      </c>
      <c r="I14" s="233">
        <f>[1]MercLab!W339</f>
        <v>0</v>
      </c>
    </row>
    <row r="15" spans="1:15">
      <c r="A15" s="232" t="s">
        <v>53</v>
      </c>
      <c r="B15" s="308">
        <f>[4]Sheet1!D147</f>
        <v>6.357602410619756</v>
      </c>
      <c r="C15" s="308">
        <f>[4]Sheet1!F147</f>
        <v>7.8576214405360112</v>
      </c>
      <c r="D15" s="308">
        <f>[4]Sheet1!H147</f>
        <v>11.896333754740837</v>
      </c>
      <c r="E15" s="308">
        <f>[4]Sheet1!J147</f>
        <v>7.6476258479114598</v>
      </c>
      <c r="F15" s="308">
        <f>[4]Sheet1!L147</f>
        <v>5.6562500000000009</v>
      </c>
      <c r="G15" s="308">
        <f>[4]Sheet1!N147</f>
        <v>5.4027722244435568</v>
      </c>
      <c r="H15" s="233">
        <f>[1]MercLab!V340</f>
        <v>0</v>
      </c>
      <c r="I15" s="233">
        <f>[1]MercLab!W340</f>
        <v>0</v>
      </c>
    </row>
    <row r="16" spans="1:15">
      <c r="A16" s="235"/>
      <c r="B16" s="184"/>
      <c r="C16" s="184"/>
      <c r="D16" s="184"/>
      <c r="E16" s="184"/>
      <c r="F16" s="184"/>
      <c r="G16" s="184"/>
      <c r="H16" s="184"/>
      <c r="I16" s="184"/>
      <c r="J16" s="305"/>
    </row>
    <row r="17" spans="1:10">
      <c r="A17" s="231" t="s">
        <v>11</v>
      </c>
      <c r="H17" s="306"/>
      <c r="I17" s="306"/>
      <c r="J17" s="305"/>
    </row>
    <row r="18" spans="1:10">
      <c r="A18" s="232" t="s">
        <v>37</v>
      </c>
      <c r="B18" s="308">
        <f>[4]Sheet1!D149</f>
        <v>0</v>
      </c>
      <c r="C18" s="308">
        <f>[4]Sheet1!F149</f>
        <v>0</v>
      </c>
      <c r="D18" s="308">
        <f>[4]Sheet1!H149</f>
        <v>0</v>
      </c>
      <c r="E18" s="308">
        <f>[4]Sheet1!J149</f>
        <v>0</v>
      </c>
      <c r="F18" s="308">
        <f>[4]Sheet1!L149</f>
        <v>0</v>
      </c>
      <c r="G18" s="308">
        <f>[4]Sheet1!N149</f>
        <v>0</v>
      </c>
      <c r="H18" s="151">
        <f>[1]MercLab!V342</f>
        <v>0</v>
      </c>
      <c r="I18" s="151">
        <f>[1]MercLab!W342</f>
        <v>0</v>
      </c>
      <c r="J18" s="305"/>
    </row>
    <row r="19" spans="1:10" ht="12.75" customHeight="1">
      <c r="A19" s="232" t="s">
        <v>38</v>
      </c>
      <c r="B19" s="308">
        <f>[4]Sheet1!D150</f>
        <v>4.7750428210969824</v>
      </c>
      <c r="C19" s="308">
        <f>[4]Sheet1!F150</f>
        <v>5.1678913348441604</v>
      </c>
      <c r="D19" s="308">
        <f>[4]Sheet1!H150</f>
        <v>5.886118460378265</v>
      </c>
      <c r="E19" s="308">
        <f>[4]Sheet1!J150</f>
        <v>5.1947706642095035</v>
      </c>
      <c r="F19" s="308">
        <f>[4]Sheet1!L150</f>
        <v>5.0069231952907591</v>
      </c>
      <c r="G19" s="308">
        <f>[4]Sheet1!N150</f>
        <v>4.5521951006236572</v>
      </c>
      <c r="H19" s="151">
        <f>[1]MercLab!V343</f>
        <v>0</v>
      </c>
      <c r="I19" s="151">
        <f>[1]MercLab!W343</f>
        <v>0</v>
      </c>
      <c r="J19" s="305"/>
    </row>
    <row r="20" spans="1:10">
      <c r="A20" s="232" t="s">
        <v>39</v>
      </c>
      <c r="B20" s="308">
        <f>[4]Sheet1!D151</f>
        <v>10.5268650625202</v>
      </c>
      <c r="C20" s="308">
        <f>[4]Sheet1!F151</f>
        <v>10.655820862181743</v>
      </c>
      <c r="D20" s="308">
        <f>[4]Sheet1!H151</f>
        <v>11.171750914665035</v>
      </c>
      <c r="E20" s="308">
        <f>[4]Sheet1!J151</f>
        <v>10.746885395769144</v>
      </c>
      <c r="F20" s="308">
        <f>[4]Sheet1!L151</f>
        <v>9.1975781562734937</v>
      </c>
      <c r="G20" s="308">
        <f>[4]Sheet1!N151</f>
        <v>10.301160363384538</v>
      </c>
      <c r="H20" s="151">
        <f>[1]MercLab!V344</f>
        <v>0</v>
      </c>
      <c r="I20" s="151">
        <f>[1]MercLab!W344</f>
        <v>0</v>
      </c>
      <c r="J20" s="305"/>
    </row>
    <row r="21" spans="1:10" ht="12.75" customHeight="1">
      <c r="A21" s="232" t="s">
        <v>40</v>
      </c>
      <c r="B21" s="308">
        <f>[4]Sheet1!D152</f>
        <v>15.5635425828363</v>
      </c>
      <c r="C21" s="308">
        <f>[4]Sheet1!F152</f>
        <v>15.556707860776772</v>
      </c>
      <c r="D21" s="308">
        <f>[4]Sheet1!H152</f>
        <v>15.961318141229318</v>
      </c>
      <c r="E21" s="308">
        <f>[4]Sheet1!J152</f>
        <v>15.258562529321265</v>
      </c>
      <c r="F21" s="308">
        <f>[4]Sheet1!L152</f>
        <v>13</v>
      </c>
      <c r="G21" s="308">
        <f>[4]Sheet1!N152</f>
        <v>15.609370954321392</v>
      </c>
      <c r="H21" s="151">
        <f>[1]MercLab!V345</f>
        <v>0</v>
      </c>
      <c r="I21" s="151">
        <f>[1]MercLab!W345</f>
        <v>0</v>
      </c>
      <c r="J21" s="305"/>
    </row>
    <row r="22" spans="1:10">
      <c r="A22" s="232" t="s">
        <v>46</v>
      </c>
      <c r="B22" s="308">
        <f>[4]Sheet1!D153</f>
        <v>0</v>
      </c>
      <c r="C22" s="308">
        <f>[4]Sheet1!F153</f>
        <v>0</v>
      </c>
      <c r="D22" s="308">
        <f>[4]Sheet1!H153</f>
        <v>0</v>
      </c>
      <c r="E22" s="308">
        <f>[4]Sheet1!J153</f>
        <v>0</v>
      </c>
      <c r="F22" s="308">
        <f>[4]Sheet1!L153</f>
        <v>0</v>
      </c>
      <c r="G22" s="308">
        <f>[4]Sheet1!N153</f>
        <v>0</v>
      </c>
      <c r="H22" s="151">
        <f>[1]MercLab!V346</f>
        <v>0</v>
      </c>
      <c r="I22" s="151">
        <f>[1]MercLab!W346</f>
        <v>0</v>
      </c>
      <c r="J22" s="305"/>
    </row>
    <row r="23" spans="1:10" ht="12.75" customHeight="1">
      <c r="A23" s="232"/>
      <c r="H23" s="184"/>
      <c r="I23" s="184"/>
      <c r="J23" s="305"/>
    </row>
    <row r="24" spans="1:10">
      <c r="A24" s="231" t="s">
        <v>16</v>
      </c>
      <c r="B24" s="306"/>
      <c r="C24" s="306"/>
      <c r="D24" s="306"/>
      <c r="E24" s="306"/>
      <c r="F24" s="306"/>
      <c r="G24" s="306"/>
      <c r="H24" s="306"/>
      <c r="I24" s="306"/>
      <c r="J24" s="305"/>
    </row>
    <row r="25" spans="1:10">
      <c r="A25" s="232" t="s">
        <v>41</v>
      </c>
      <c r="B25" s="308">
        <f>[4]Sheet1!D154</f>
        <v>4.4526076945347004</v>
      </c>
      <c r="C25" s="308">
        <f>[4]Sheet1!F154</f>
        <v>4</v>
      </c>
      <c r="D25" s="308">
        <f>[4]Sheet1!H154</f>
        <v>0</v>
      </c>
      <c r="E25" s="308">
        <f>[4]Sheet1!J154</f>
        <v>4</v>
      </c>
      <c r="F25" s="308">
        <f>[4]Sheet1!L154</f>
        <v>0</v>
      </c>
      <c r="G25" s="308">
        <f>[4]Sheet1!N154</f>
        <v>5</v>
      </c>
      <c r="H25" s="151">
        <f>[1]MercLab!V348</f>
        <v>0</v>
      </c>
      <c r="I25" s="151">
        <f>[1]MercLab!W348</f>
        <v>0</v>
      </c>
      <c r="J25" s="305"/>
    </row>
    <row r="26" spans="1:10">
      <c r="A26" s="232" t="s">
        <v>42</v>
      </c>
      <c r="B26" s="308">
        <f>[4]Sheet1!D155</f>
        <v>5.574197512055898</v>
      </c>
      <c r="C26" s="308">
        <f>[4]Sheet1!F155</f>
        <v>5.6555942017326455</v>
      </c>
      <c r="D26" s="308">
        <f>[4]Sheet1!H155</f>
        <v>0</v>
      </c>
      <c r="E26" s="308">
        <f>[4]Sheet1!J155</f>
        <v>5.5667424781848727</v>
      </c>
      <c r="F26" s="308">
        <f>[4]Sheet1!L155</f>
        <v>5.7317395294142779</v>
      </c>
      <c r="G26" s="308">
        <f>[4]Sheet1!N155</f>
        <v>5.3771674530449944</v>
      </c>
      <c r="H26" s="151">
        <f>[1]MercLab!V349</f>
        <v>0</v>
      </c>
      <c r="I26" s="151">
        <f>[1]MercLab!W349</f>
        <v>0</v>
      </c>
      <c r="J26" s="305"/>
    </row>
    <row r="27" spans="1:10">
      <c r="A27" s="232" t="s">
        <v>43</v>
      </c>
      <c r="B27" s="308">
        <f>[4]Sheet1!D156</f>
        <v>6.949942390841934</v>
      </c>
      <c r="C27" s="308">
        <f>[4]Sheet1!F156</f>
        <v>6.9307047905344348</v>
      </c>
      <c r="D27" s="308">
        <f>[4]Sheet1!H156</f>
        <v>0</v>
      </c>
      <c r="E27" s="308">
        <f>[4]Sheet1!J156</f>
        <v>7.8718146468964498</v>
      </c>
      <c r="F27" s="308">
        <f>[4]Sheet1!L156</f>
        <v>6.2669766748791949</v>
      </c>
      <c r="G27" s="308">
        <f>[4]Sheet1!N156</f>
        <v>7.018168095282606</v>
      </c>
      <c r="H27" s="151">
        <f>[1]MercLab!V350</f>
        <v>0</v>
      </c>
      <c r="I27" s="151">
        <f>[1]MercLab!W350</f>
        <v>0</v>
      </c>
      <c r="J27" s="305"/>
    </row>
    <row r="28" spans="1:10">
      <c r="A28" s="232" t="s">
        <v>44</v>
      </c>
      <c r="B28" s="308">
        <f>[4]Sheet1!D157</f>
        <v>9.8205442004002066</v>
      </c>
      <c r="C28" s="308">
        <f>[4]Sheet1!F157</f>
        <v>10.234498354707481</v>
      </c>
      <c r="D28" s="308">
        <f>[4]Sheet1!H157</f>
        <v>11.016734906996957</v>
      </c>
      <c r="E28" s="308">
        <f>[4]Sheet1!J157</f>
        <v>10.65171903037157</v>
      </c>
      <c r="F28" s="308">
        <f>[4]Sheet1!L157</f>
        <v>7.9238657011679727</v>
      </c>
      <c r="G28" s="308">
        <f>[4]Sheet1!N157</f>
        <v>8.4206996983088818</v>
      </c>
      <c r="H28" s="151">
        <f>[1]MercLab!V351</f>
        <v>0</v>
      </c>
      <c r="I28" s="151">
        <f>[1]MercLab!W351</f>
        <v>0</v>
      </c>
      <c r="J28" s="305"/>
    </row>
    <row r="29" spans="1:10">
      <c r="A29" s="232" t="s">
        <v>45</v>
      </c>
      <c r="B29" s="308">
        <f>[4]Sheet1!D158</f>
        <v>9.651558204842825</v>
      </c>
      <c r="C29" s="308">
        <f>[4]Sheet1!F158</f>
        <v>10.787267540650223</v>
      </c>
      <c r="D29" s="308">
        <f>[4]Sheet1!H158</f>
        <v>13.685941839838705</v>
      </c>
      <c r="E29" s="308">
        <f>[4]Sheet1!J158</f>
        <v>10.90654749471177</v>
      </c>
      <c r="F29" s="308">
        <f>[4]Sheet1!L158</f>
        <v>6.4184207700569047</v>
      </c>
      <c r="G29" s="308">
        <f>[4]Sheet1!N158</f>
        <v>7.6712754509971237</v>
      </c>
      <c r="H29" s="151">
        <f>[1]MercLab!V352</f>
        <v>0</v>
      </c>
      <c r="I29" s="151">
        <f>[1]MercLab!W352</f>
        <v>0</v>
      </c>
      <c r="J29" s="305"/>
    </row>
    <row r="30" spans="1:10">
      <c r="A30" s="232" t="s">
        <v>47</v>
      </c>
      <c r="B30" s="308">
        <f>[4]Sheet1!D159</f>
        <v>8.7282101228493527</v>
      </c>
      <c r="C30" s="308">
        <f>[4]Sheet1!F159</f>
        <v>9.7805170580978515</v>
      </c>
      <c r="D30" s="308">
        <f>[4]Sheet1!H159</f>
        <v>13.578358834258726</v>
      </c>
      <c r="E30" s="308">
        <f>[4]Sheet1!J159</f>
        <v>9.1866911577118806</v>
      </c>
      <c r="F30" s="308">
        <f>[4]Sheet1!L159</f>
        <v>6.1558406965276671</v>
      </c>
      <c r="G30" s="308">
        <f>[4]Sheet1!N159</f>
        <v>7.1499024235441855</v>
      </c>
      <c r="H30" s="151">
        <f>[1]MercLab!V353</f>
        <v>0</v>
      </c>
      <c r="I30" s="151">
        <f>[1]MercLab!W353</f>
        <v>0</v>
      </c>
      <c r="J30" s="305"/>
    </row>
    <row r="31" spans="1:10" ht="12.75" customHeight="1">
      <c r="A31" s="232" t="s">
        <v>48</v>
      </c>
      <c r="B31" s="308">
        <f>[4]Sheet1!D160</f>
        <v>8.0954236417658461</v>
      </c>
      <c r="C31" s="308">
        <f>[4]Sheet1!F160</f>
        <v>10.051805455061627</v>
      </c>
      <c r="D31" s="308">
        <f>[4]Sheet1!H160</f>
        <v>13.453844764229425</v>
      </c>
      <c r="E31" s="308">
        <f>[4]Sheet1!J160</f>
        <v>9.4542056512319483</v>
      </c>
      <c r="F31" s="308">
        <f>[4]Sheet1!L160</f>
        <v>5.2682590621643568</v>
      </c>
      <c r="G31" s="308">
        <f>[4]Sheet1!N160</f>
        <v>6.4488217957141689</v>
      </c>
      <c r="H31" s="151">
        <f>[1]MercLab!V354</f>
        <v>0</v>
      </c>
      <c r="I31" s="151">
        <f>[1]MercLab!W354</f>
        <v>0</v>
      </c>
      <c r="J31" s="305"/>
    </row>
    <row r="32" spans="1:10">
      <c r="A32" s="232" t="s">
        <v>49</v>
      </c>
      <c r="B32" s="308">
        <f>[4]Sheet1!D161</f>
        <v>8.120803884743319</v>
      </c>
      <c r="C32" s="308">
        <f>[4]Sheet1!F161</f>
        <v>11.199939499497688</v>
      </c>
      <c r="D32" s="308">
        <f>[4]Sheet1!H161</f>
        <v>13.359413511881774</v>
      </c>
      <c r="E32" s="308">
        <f>[4]Sheet1!J161</f>
        <v>9.7997206479263514</v>
      </c>
      <c r="F32" s="308">
        <f>[4]Sheet1!L161</f>
        <v>5.5490144666901395</v>
      </c>
      <c r="G32" s="308">
        <f>[4]Sheet1!N161</f>
        <v>6.2421298677670185</v>
      </c>
      <c r="H32" s="151">
        <f>[1]MercLab!V355</f>
        <v>0</v>
      </c>
      <c r="I32" s="151">
        <f>[1]MercLab!W355</f>
        <v>0</v>
      </c>
      <c r="J32" s="305"/>
    </row>
    <row r="33" spans="1:10" ht="12.75" customHeight="1">
      <c r="A33" s="232" t="s">
        <v>94</v>
      </c>
      <c r="B33" s="308">
        <f>[4]Sheet1!D162</f>
        <v>5.4491334178345028</v>
      </c>
      <c r="C33" s="308">
        <f>[4]Sheet1!F162</f>
        <v>8.9027228061877945</v>
      </c>
      <c r="D33" s="308">
        <f>[4]Sheet1!H162</f>
        <v>10.817161228662101</v>
      </c>
      <c r="E33" s="308">
        <f>[4]Sheet1!J162</f>
        <v>9.3883808594720097</v>
      </c>
      <c r="F33" s="308">
        <f>[4]Sheet1!L162</f>
        <v>2.9350937910468291</v>
      </c>
      <c r="G33" s="308">
        <f>[4]Sheet1!N162</f>
        <v>4.6746925954032958</v>
      </c>
      <c r="H33" s="151">
        <f>[1]MercLab!V356</f>
        <v>0</v>
      </c>
      <c r="I33" s="151">
        <f>[1]MercLab!W356</f>
        <v>0</v>
      </c>
      <c r="J33" s="305"/>
    </row>
    <row r="34" spans="1:10">
      <c r="A34" s="232"/>
      <c r="B34" s="184"/>
      <c r="C34" s="184"/>
      <c r="D34" s="184"/>
      <c r="E34" s="184"/>
      <c r="F34" s="184"/>
      <c r="G34" s="184"/>
      <c r="H34" s="184"/>
      <c r="I34" s="184"/>
      <c r="J34" s="305"/>
    </row>
    <row r="35" spans="1:10">
      <c r="A35" s="236"/>
      <c r="B35" s="184"/>
      <c r="C35" s="308"/>
      <c r="D35" s="184"/>
      <c r="E35" s="184"/>
      <c r="F35" s="184"/>
      <c r="G35" s="184"/>
      <c r="H35" s="184"/>
      <c r="I35" s="184"/>
      <c r="J35" s="305"/>
    </row>
    <row r="36" spans="1:10">
      <c r="A36" s="34" t="s">
        <v>104</v>
      </c>
      <c r="H36" s="306">
        <f>[1]MercLab!V360</f>
        <v>0</v>
      </c>
      <c r="I36" s="306">
        <f>[1]MercLab!W360</f>
        <v>0</v>
      </c>
      <c r="J36" s="305"/>
    </row>
    <row r="37" spans="1:10">
      <c r="A37" s="237" t="s">
        <v>97</v>
      </c>
      <c r="B37" s="308">
        <f>[4]Sheet1!D166</f>
        <v>6.4569112295691404</v>
      </c>
      <c r="C37" s="308">
        <f>[4]Sheet1!F166</f>
        <v>6.9923614364829785</v>
      </c>
      <c r="D37" s="308">
        <f>[4]Sheet1!H166</f>
        <v>0</v>
      </c>
      <c r="E37" s="308">
        <f>[4]Sheet1!J166</f>
        <v>7.8643496061351934</v>
      </c>
      <c r="F37" s="308">
        <f>[4]Sheet1!L166</f>
        <v>6.2723534874105091</v>
      </c>
      <c r="G37" s="308">
        <f>[4]Sheet1!N166</f>
        <v>6.2629700391221936</v>
      </c>
      <c r="H37" s="151">
        <f t="shared" ref="H37:I37" si="1">AVERAGE(H38:H40)</f>
        <v>0</v>
      </c>
      <c r="I37" s="151">
        <f t="shared" si="1"/>
        <v>0</v>
      </c>
      <c r="J37" s="305"/>
    </row>
    <row r="38" spans="1:10">
      <c r="A38" s="238" t="s">
        <v>106</v>
      </c>
      <c r="B38" s="308">
        <f>[4]Sheet1!D167</f>
        <v>6.3257410141702488</v>
      </c>
      <c r="C38" s="308">
        <f>[4]Sheet1!F167</f>
        <v>7.0868777440999047</v>
      </c>
      <c r="D38" s="308">
        <f>[4]Sheet1!H167</f>
        <v>0</v>
      </c>
      <c r="E38" s="308">
        <f>[4]Sheet1!J167</f>
        <v>7.5599976345341915</v>
      </c>
      <c r="F38" s="308">
        <f>[4]Sheet1!L167</f>
        <v>6.388995911198851</v>
      </c>
      <c r="G38" s="308">
        <f>[4]Sheet1!N167</f>
        <v>6.1994005787285493</v>
      </c>
      <c r="H38" s="151">
        <f>[1]MercLab!V361</f>
        <v>0</v>
      </c>
      <c r="I38" s="151">
        <f>[1]MercLab!W361</f>
        <v>0</v>
      </c>
      <c r="J38" s="305"/>
    </row>
    <row r="39" spans="1:10">
      <c r="A39" s="238" t="s">
        <v>107</v>
      </c>
      <c r="B39" s="308">
        <f>[4]Sheet1!D168</f>
        <v>6.5787846173190294</v>
      </c>
      <c r="C39" s="308">
        <f>[4]Sheet1!F168</f>
        <v>6.9648594905945123</v>
      </c>
      <c r="D39" s="308">
        <f>[4]Sheet1!H168</f>
        <v>0</v>
      </c>
      <c r="E39" s="308">
        <f>[4]Sheet1!J168</f>
        <v>8.1112727989469082</v>
      </c>
      <c r="F39" s="308">
        <f>[4]Sheet1!L168</f>
        <v>6.2456010085172817</v>
      </c>
      <c r="G39" s="308">
        <f>[4]Sheet1!N168</f>
        <v>6.3128568372561817</v>
      </c>
      <c r="H39" s="151">
        <f>[1]MercLab!V362</f>
        <v>0</v>
      </c>
      <c r="I39" s="151">
        <f>[1]MercLab!W362</f>
        <v>0</v>
      </c>
      <c r="J39" s="305"/>
    </row>
    <row r="40" spans="1:10">
      <c r="A40" s="238" t="s">
        <v>108</v>
      </c>
      <c r="B40" s="308">
        <f>[4]Sheet1!D169</f>
        <v>6.6534668035471896</v>
      </c>
      <c r="C40" s="308">
        <f>[4]Sheet1!F169</f>
        <v>6.753155880530362</v>
      </c>
      <c r="D40" s="308">
        <f>[4]Sheet1!H169</f>
        <v>0</v>
      </c>
      <c r="E40" s="308">
        <f>[4]Sheet1!J169</f>
        <v>6.856180534081699</v>
      </c>
      <c r="F40" s="308">
        <f>[4]Sheet1!L169</f>
        <v>6</v>
      </c>
      <c r="G40" s="308">
        <f>[4]Sheet1!N169</f>
        <v>6.636591183907214</v>
      </c>
      <c r="H40" s="151">
        <f>[1]MercLab!V363</f>
        <v>0</v>
      </c>
      <c r="I40" s="151">
        <f>[1]MercLab!W363</f>
        <v>0</v>
      </c>
      <c r="J40" s="305"/>
    </row>
    <row r="41" spans="1:10">
      <c r="A41" s="237" t="s">
        <v>98</v>
      </c>
      <c r="B41" s="308">
        <f>[4]Sheet1!D170</f>
        <v>8.560706948156902</v>
      </c>
      <c r="C41" s="308">
        <f>[4]Sheet1!F170</f>
        <v>9.9948689565581201</v>
      </c>
      <c r="D41" s="308">
        <f>[4]Sheet1!H170</f>
        <v>0</v>
      </c>
      <c r="E41" s="308">
        <f>[4]Sheet1!J170</f>
        <v>11.119898389368792</v>
      </c>
      <c r="F41" s="308">
        <f>[4]Sheet1!L170</f>
        <v>7.8288128915463258</v>
      </c>
      <c r="G41" s="308">
        <f>[4]Sheet1!N170</f>
        <v>8.1786652673333879</v>
      </c>
      <c r="H41" s="151">
        <f>[1]MercLab!V364</f>
        <v>0</v>
      </c>
      <c r="I41" s="151">
        <f>[1]MercLab!W364</f>
        <v>0</v>
      </c>
      <c r="J41" s="305"/>
    </row>
    <row r="42" spans="1:10">
      <c r="A42" s="237" t="s">
        <v>99</v>
      </c>
      <c r="B42" s="308">
        <f>[4]Sheet1!D171</f>
        <v>10.907257329631006</v>
      </c>
      <c r="C42" s="308">
        <f>[4]Sheet1!F171</f>
        <v>6</v>
      </c>
      <c r="D42" s="308">
        <f>[4]Sheet1!H171</f>
        <v>0</v>
      </c>
      <c r="E42" s="308">
        <f>[4]Sheet1!J171</f>
        <v>6</v>
      </c>
      <c r="F42" s="308">
        <f>[4]Sheet1!L171</f>
        <v>0</v>
      </c>
      <c r="G42" s="308">
        <f>[4]Sheet1!N171</f>
        <v>11.058920676542609</v>
      </c>
      <c r="H42" s="151">
        <f>[1]MercLab!V365</f>
        <v>0</v>
      </c>
      <c r="I42" s="151">
        <f>[1]MercLab!W365</f>
        <v>0</v>
      </c>
      <c r="J42" s="305"/>
    </row>
    <row r="43" spans="1:10">
      <c r="A43" s="237" t="s">
        <v>100</v>
      </c>
      <c r="B43" s="308">
        <f>[4]Sheet1!D172</f>
        <v>14.894802243663241</v>
      </c>
      <c r="C43" s="308">
        <f>[4]Sheet1!F172</f>
        <v>0</v>
      </c>
      <c r="D43" s="308">
        <f>[4]Sheet1!H172</f>
        <v>0</v>
      </c>
      <c r="E43" s="308">
        <f>[4]Sheet1!J172</f>
        <v>0</v>
      </c>
      <c r="F43" s="308">
        <f>[4]Sheet1!L172</f>
        <v>0</v>
      </c>
      <c r="G43" s="308">
        <f>[4]Sheet1!N172</f>
        <v>14.894802243663241</v>
      </c>
      <c r="H43" s="151">
        <f>[1]MercLab!V366</f>
        <v>0</v>
      </c>
      <c r="I43" s="151">
        <f>[1]MercLab!W366</f>
        <v>0</v>
      </c>
      <c r="J43" s="305"/>
    </row>
    <row r="44" spans="1:10">
      <c r="A44" s="237" t="s">
        <v>101</v>
      </c>
      <c r="B44" s="308">
        <f>[4]Sheet1!D173</f>
        <v>12.277995482886281</v>
      </c>
      <c r="C44" s="308">
        <f>[4]Sheet1!F173</f>
        <v>0</v>
      </c>
      <c r="D44" s="308">
        <f>[4]Sheet1!H173</f>
        <v>0</v>
      </c>
      <c r="E44" s="308">
        <f>[4]Sheet1!J173</f>
        <v>0</v>
      </c>
      <c r="F44" s="308">
        <f>[4]Sheet1!L173</f>
        <v>0</v>
      </c>
      <c r="G44" s="308">
        <f>[4]Sheet1!N173</f>
        <v>12.277995482886281</v>
      </c>
      <c r="H44" s="151">
        <f>[1]MercLab!V367</f>
        <v>0</v>
      </c>
      <c r="I44" s="151">
        <f>[1]MercLab!W367</f>
        <v>0</v>
      </c>
      <c r="J44" s="305"/>
    </row>
    <row r="45" spans="1:10">
      <c r="A45" s="235"/>
      <c r="H45" s="184"/>
      <c r="I45" s="184"/>
      <c r="J45" s="305"/>
    </row>
    <row r="46" spans="1:10">
      <c r="A46" s="231" t="s">
        <v>12</v>
      </c>
      <c r="B46" s="306"/>
      <c r="C46" s="306"/>
      <c r="D46" s="306"/>
      <c r="E46" s="306"/>
      <c r="F46" s="306"/>
      <c r="G46" s="306"/>
      <c r="H46" s="306"/>
      <c r="I46" s="306"/>
      <c r="J46" s="305"/>
    </row>
    <row r="47" spans="1:10">
      <c r="A47" s="232" t="s">
        <v>38</v>
      </c>
      <c r="B47" s="308">
        <f>[4]Sheet1!D174</f>
        <v>5.1979040226762105</v>
      </c>
      <c r="C47" s="308">
        <f>[4]Sheet1!F174</f>
        <v>5.7632515141238434</v>
      </c>
      <c r="D47" s="308">
        <f>[4]Sheet1!H174</f>
        <v>0</v>
      </c>
      <c r="E47" s="308">
        <f>[4]Sheet1!J174</f>
        <v>5.7632515141238434</v>
      </c>
      <c r="F47" s="308">
        <f>[4]Sheet1!L174</f>
        <v>0</v>
      </c>
      <c r="G47" s="308">
        <f>[4]Sheet1!N174</f>
        <v>5.046939611926919</v>
      </c>
      <c r="H47" s="151">
        <f>[1]MercLab!V369</f>
        <v>0</v>
      </c>
      <c r="I47" s="151">
        <f>[1]MercLab!W369</f>
        <v>0</v>
      </c>
      <c r="J47" s="305"/>
    </row>
    <row r="48" spans="1:10">
      <c r="A48" s="232" t="s">
        <v>39</v>
      </c>
      <c r="B48" s="308">
        <f>[4]Sheet1!D175</f>
        <v>7.5473669495792297</v>
      </c>
      <c r="C48" s="308">
        <f>[4]Sheet1!F175</f>
        <v>8.8113766310248707</v>
      </c>
      <c r="D48" s="308">
        <f>[4]Sheet1!H175</f>
        <v>11</v>
      </c>
      <c r="E48" s="308">
        <f>[4]Sheet1!J175</f>
        <v>8.8066570013569763</v>
      </c>
      <c r="F48" s="308">
        <f>[4]Sheet1!L175</f>
        <v>0</v>
      </c>
      <c r="G48" s="308">
        <f>[4]Sheet1!N175</f>
        <v>6.347097827329887</v>
      </c>
      <c r="H48" s="151">
        <f>[1]MercLab!V370</f>
        <v>0</v>
      </c>
      <c r="I48" s="151">
        <f>[1]MercLab!W370</f>
        <v>0</v>
      </c>
      <c r="J48" s="305"/>
    </row>
    <row r="49" spans="1:15">
      <c r="A49" s="232" t="s">
        <v>50</v>
      </c>
      <c r="B49" s="308">
        <f>[4]Sheet1!D176</f>
        <v>9.0082247441108141</v>
      </c>
      <c r="C49" s="308">
        <f>[4]Sheet1!F176</f>
        <v>10.515900899677552</v>
      </c>
      <c r="D49" s="308">
        <f>[4]Sheet1!H176</f>
        <v>13.169218894571253</v>
      </c>
      <c r="E49" s="308">
        <f>[4]Sheet1!J176</f>
        <v>10.738313054802893</v>
      </c>
      <c r="F49" s="308">
        <f>[4]Sheet1!L176</f>
        <v>6.3217058396252215</v>
      </c>
      <c r="G49" s="308">
        <f>[4]Sheet1!N176</f>
        <v>6.9275858550234934</v>
      </c>
      <c r="H49" s="233">
        <f>[1]MercLab!V371</f>
        <v>0</v>
      </c>
      <c r="I49" s="233">
        <f>[1]MercLab!W371</f>
        <v>0</v>
      </c>
    </row>
    <row r="50" spans="1:15">
      <c r="A50" s="232" t="s">
        <v>46</v>
      </c>
      <c r="B50" s="308">
        <f>[4]Sheet1!D177</f>
        <v>4.25</v>
      </c>
      <c r="C50" s="308">
        <f>[4]Sheet1!F177</f>
        <v>3</v>
      </c>
      <c r="D50" s="308">
        <f>[4]Sheet1!H177</f>
        <v>0</v>
      </c>
      <c r="E50" s="308">
        <f>[4]Sheet1!J177</f>
        <v>3</v>
      </c>
      <c r="F50" s="308">
        <f>[4]Sheet1!L177</f>
        <v>0</v>
      </c>
      <c r="G50" s="308">
        <f>[4]Sheet1!N177</f>
        <v>4.4285714285714288</v>
      </c>
      <c r="H50" s="233">
        <f>[1]MercLab!V372</f>
        <v>0</v>
      </c>
      <c r="I50" s="233">
        <f>[1]MercLab!W372</f>
        <v>0</v>
      </c>
    </row>
    <row r="51" spans="1:15">
      <c r="A51" s="292"/>
      <c r="B51" s="293"/>
      <c r="C51" s="293"/>
      <c r="D51" s="293"/>
      <c r="E51" s="293"/>
      <c r="F51" s="293"/>
      <c r="G51" s="293"/>
      <c r="H51" s="293"/>
      <c r="I51" s="293"/>
    </row>
    <row r="52" spans="1:15">
      <c r="A52" s="241" t="str">
        <f>'C05'!A42</f>
        <v>Fuente: Instituto Nacional de Estadística (INE). Encuesta Permanente de Hogares de Propósitos Múltiples, Junio 2014.</v>
      </c>
      <c r="B52" s="240"/>
      <c r="C52" s="240"/>
      <c r="D52" s="240"/>
      <c r="E52" s="240"/>
      <c r="F52" s="240"/>
      <c r="G52" s="240"/>
      <c r="H52" s="240"/>
      <c r="I52" s="240"/>
    </row>
    <row r="53" spans="1:15">
      <c r="A53" s="241" t="str">
        <f>'C05'!A43</f>
        <v>(Promedio de salarios mínimos por rama)</v>
      </c>
      <c r="B53" s="240"/>
      <c r="C53" s="240"/>
      <c r="D53" s="240"/>
      <c r="E53" s="240"/>
      <c r="F53" s="240"/>
      <c r="G53" s="240"/>
      <c r="H53" s="240"/>
      <c r="I53" s="240"/>
    </row>
    <row r="54" spans="1:15">
      <c r="A54" s="241" t="s">
        <v>105</v>
      </c>
      <c r="B54" s="240"/>
      <c r="C54" s="240"/>
      <c r="D54" s="240"/>
      <c r="E54" s="240"/>
      <c r="F54" s="240"/>
      <c r="G54" s="240"/>
      <c r="H54" s="240"/>
      <c r="I54" s="240"/>
    </row>
    <row r="55" spans="1:15">
      <c r="A55" s="240"/>
      <c r="B55" s="240"/>
      <c r="C55" s="240"/>
      <c r="D55" s="242"/>
      <c r="E55" s="240"/>
      <c r="F55" s="240"/>
      <c r="G55" s="240"/>
      <c r="H55" s="240"/>
      <c r="I55" s="240"/>
    </row>
    <row r="56" spans="1:15">
      <c r="A56" s="298" t="s">
        <v>128</v>
      </c>
      <c r="B56" s="298"/>
      <c r="C56" s="298"/>
      <c r="D56" s="298"/>
      <c r="E56" s="298"/>
      <c r="F56" s="298"/>
      <c r="G56" s="298"/>
      <c r="H56" s="298"/>
      <c r="I56" s="298"/>
    </row>
    <row r="57" spans="1:15">
      <c r="A57" s="379" t="s">
        <v>123</v>
      </c>
      <c r="B57" s="379"/>
      <c r="C57" s="379"/>
      <c r="D57" s="379"/>
      <c r="E57" s="379"/>
      <c r="F57" s="379"/>
      <c r="G57" s="379"/>
      <c r="H57" s="379"/>
      <c r="I57" s="379"/>
    </row>
    <row r="58" spans="1:15">
      <c r="A58" s="379" t="s">
        <v>33</v>
      </c>
      <c r="B58" s="379"/>
      <c r="C58" s="379"/>
      <c r="D58" s="379"/>
      <c r="E58" s="379"/>
      <c r="F58" s="379"/>
      <c r="G58" s="379"/>
      <c r="H58" s="379"/>
      <c r="I58" s="379"/>
    </row>
    <row r="59" spans="1:15" customFormat="1" ht="23.25">
      <c r="A59" s="378" t="s">
        <v>112</v>
      </c>
      <c r="B59" s="378"/>
      <c r="C59" s="378"/>
      <c r="D59" s="378"/>
      <c r="E59" s="378"/>
      <c r="F59" s="378"/>
      <c r="G59" s="378"/>
      <c r="H59" s="378"/>
      <c r="I59" s="378"/>
      <c r="J59" s="247"/>
      <c r="K59" s="247"/>
      <c r="L59" s="247"/>
      <c r="M59" s="247"/>
      <c r="N59" s="247"/>
      <c r="O59" s="247"/>
    </row>
    <row r="60" spans="1:15">
      <c r="A60" s="240" t="s">
        <v>17</v>
      </c>
      <c r="B60" s="240"/>
      <c r="C60" s="240"/>
      <c r="D60" s="240"/>
      <c r="E60" s="240"/>
      <c r="F60" s="240"/>
      <c r="G60" s="240"/>
      <c r="H60" s="240"/>
      <c r="I60" s="240"/>
    </row>
    <row r="61" spans="1:15">
      <c r="A61" s="380" t="s">
        <v>31</v>
      </c>
      <c r="B61" s="380" t="s">
        <v>27</v>
      </c>
      <c r="C61" s="382" t="s">
        <v>6</v>
      </c>
      <c r="D61" s="382"/>
      <c r="E61" s="382"/>
      <c r="F61" s="382"/>
      <c r="G61" s="380" t="s">
        <v>28</v>
      </c>
      <c r="H61" s="380" t="s">
        <v>36</v>
      </c>
      <c r="I61" s="380" t="s">
        <v>29</v>
      </c>
    </row>
    <row r="62" spans="1:15" ht="24" customHeight="1">
      <c r="A62" s="381"/>
      <c r="B62" s="381"/>
      <c r="C62" s="224" t="s">
        <v>0</v>
      </c>
      <c r="D62" s="224" t="s">
        <v>109</v>
      </c>
      <c r="E62" s="224" t="s">
        <v>9</v>
      </c>
      <c r="F62" s="224" t="s">
        <v>110</v>
      </c>
      <c r="G62" s="381"/>
      <c r="H62" s="381"/>
      <c r="I62" s="381" t="s">
        <v>30</v>
      </c>
    </row>
    <row r="63" spans="1:15">
      <c r="A63" s="223"/>
      <c r="B63" s="223"/>
      <c r="C63" s="243"/>
      <c r="D63" s="223"/>
      <c r="E63" s="223"/>
      <c r="F63" s="223"/>
      <c r="G63" s="223"/>
      <c r="H63" s="223"/>
      <c r="I63" s="223"/>
    </row>
    <row r="64" spans="1:15">
      <c r="A64" s="244" t="s">
        <v>71</v>
      </c>
      <c r="B64" s="228">
        <f>B8</f>
        <v>8.4468385250182756</v>
      </c>
      <c r="C64" s="228">
        <f t="shared" ref="C64:G64" si="2">C8</f>
        <v>10.059629985312794</v>
      </c>
      <c r="D64" s="228">
        <f t="shared" si="2"/>
        <v>13.165002618486632</v>
      </c>
      <c r="E64" s="228">
        <f t="shared" si="2"/>
        <v>9.9225739619317643</v>
      </c>
      <c r="F64" s="228">
        <f t="shared" si="2"/>
        <v>6.3217058396252215</v>
      </c>
      <c r="G64" s="228">
        <f t="shared" si="2"/>
        <v>6.5828921679443129</v>
      </c>
      <c r="H64" s="228">
        <f t="shared" ref="H64:I64" si="3">H8</f>
        <v>0</v>
      </c>
      <c r="I64" s="228">
        <f t="shared" si="3"/>
        <v>0</v>
      </c>
    </row>
    <row r="65" spans="1:10">
      <c r="A65" s="245"/>
      <c r="B65" s="304"/>
      <c r="C65" s="304"/>
      <c r="D65" s="304"/>
      <c r="E65" s="304"/>
      <c r="F65" s="304"/>
      <c r="G65" s="304"/>
      <c r="H65" s="304"/>
      <c r="I65" s="304"/>
      <c r="J65" s="305"/>
    </row>
    <row r="66" spans="1:10">
      <c r="A66" s="246" t="s">
        <v>13</v>
      </c>
      <c r="B66" s="142"/>
      <c r="C66" s="142"/>
      <c r="D66" s="142"/>
      <c r="E66" s="142"/>
      <c r="F66" s="142"/>
      <c r="G66" s="142"/>
      <c r="H66" s="142">
        <f>[1]MercLab!V374</f>
        <v>0</v>
      </c>
      <c r="I66" s="142">
        <f>[1]MercLab!W374</f>
        <v>0</v>
      </c>
      <c r="J66" s="305"/>
    </row>
    <row r="67" spans="1:10">
      <c r="A67" s="239" t="s">
        <v>54</v>
      </c>
      <c r="B67" s="308">
        <f>[4]Sheet1!D178</f>
        <v>5.1806554477701239</v>
      </c>
      <c r="C67" s="308">
        <f>[4]Sheet1!F178</f>
        <v>5.7632515141238434</v>
      </c>
      <c r="D67" s="308">
        <f>[4]Sheet1!H178</f>
        <v>0</v>
      </c>
      <c r="E67" s="308">
        <f>[4]Sheet1!J178</f>
        <v>5.7632515141238434</v>
      </c>
      <c r="F67" s="308">
        <f>[4]Sheet1!L178</f>
        <v>0</v>
      </c>
      <c r="G67" s="308">
        <f>[4]Sheet1!N178</f>
        <v>5.0241898573726322</v>
      </c>
      <c r="H67" s="151">
        <f>[1]MercLab!V375</f>
        <v>0</v>
      </c>
      <c r="I67" s="151">
        <f>[1]MercLab!W375</f>
        <v>0</v>
      </c>
      <c r="J67" s="305"/>
    </row>
    <row r="68" spans="1:10">
      <c r="A68" s="239" t="s">
        <v>73</v>
      </c>
      <c r="B68" s="308">
        <f>[4]Sheet1!D179</f>
        <v>9</v>
      </c>
      <c r="C68" s="308">
        <f>[4]Sheet1!F179</f>
        <v>0</v>
      </c>
      <c r="D68" s="308">
        <f>[4]Sheet1!H179</f>
        <v>0</v>
      </c>
      <c r="E68" s="308">
        <f>[4]Sheet1!J179</f>
        <v>0</v>
      </c>
      <c r="F68" s="308">
        <f>[4]Sheet1!L179</f>
        <v>0</v>
      </c>
      <c r="G68" s="308">
        <f>[4]Sheet1!N179</f>
        <v>9</v>
      </c>
      <c r="H68" s="151">
        <f>[1]MercLab!V376</f>
        <v>0</v>
      </c>
      <c r="I68" s="151">
        <f>[1]MercLab!W376</f>
        <v>0</v>
      </c>
      <c r="J68" s="305"/>
    </row>
    <row r="69" spans="1:10">
      <c r="A69" s="239" t="s">
        <v>55</v>
      </c>
      <c r="B69" s="308">
        <f>[4]Sheet1!D180</f>
        <v>7.5473669495792297</v>
      </c>
      <c r="C69" s="308">
        <f>[4]Sheet1!F180</f>
        <v>8.8113766310248707</v>
      </c>
      <c r="D69" s="308">
        <f>[4]Sheet1!H180</f>
        <v>11</v>
      </c>
      <c r="E69" s="308">
        <f>[4]Sheet1!J180</f>
        <v>8.8066570013569763</v>
      </c>
      <c r="F69" s="308">
        <f>[4]Sheet1!L180</f>
        <v>0</v>
      </c>
      <c r="G69" s="308">
        <f>[4]Sheet1!N180</f>
        <v>6.347097827329887</v>
      </c>
      <c r="H69" s="151">
        <f>[1]MercLab!V377</f>
        <v>0</v>
      </c>
      <c r="I69" s="151">
        <f>[1]MercLab!W377</f>
        <v>0</v>
      </c>
      <c r="J69" s="305"/>
    </row>
    <row r="70" spans="1:10">
      <c r="A70" s="239" t="s">
        <v>56</v>
      </c>
      <c r="B70" s="308">
        <f>[4]Sheet1!D181</f>
        <v>13.241023611561417</v>
      </c>
      <c r="C70" s="308">
        <f>[4]Sheet1!F181</f>
        <v>13.241023611561417</v>
      </c>
      <c r="D70" s="308">
        <f>[4]Sheet1!H181</f>
        <v>13.350154566346946</v>
      </c>
      <c r="E70" s="308">
        <f>[4]Sheet1!J181</f>
        <v>12</v>
      </c>
      <c r="F70" s="308">
        <f>[4]Sheet1!L181</f>
        <v>0</v>
      </c>
      <c r="G70" s="308">
        <f>[4]Sheet1!N181</f>
        <v>0</v>
      </c>
      <c r="H70" s="151">
        <f>[1]MercLab!V378</f>
        <v>0</v>
      </c>
      <c r="I70" s="151">
        <f>[1]MercLab!W378</f>
        <v>0</v>
      </c>
      <c r="J70" s="305"/>
    </row>
    <row r="71" spans="1:10">
      <c r="A71" s="239" t="s">
        <v>74</v>
      </c>
      <c r="B71" s="308">
        <f>[4]Sheet1!D182</f>
        <v>10.143138182304366</v>
      </c>
      <c r="C71" s="308">
        <f>[4]Sheet1!F182</f>
        <v>10.74321841824545</v>
      </c>
      <c r="D71" s="308">
        <f>[4]Sheet1!H182</f>
        <v>9.9000526955549795</v>
      </c>
      <c r="E71" s="308">
        <f>[4]Sheet1!J182</f>
        <v>10.863959684705685</v>
      </c>
      <c r="F71" s="308">
        <f>[4]Sheet1!L182</f>
        <v>0</v>
      </c>
      <c r="G71" s="308">
        <f>[4]Sheet1!N182</f>
        <v>5.2713983714969004</v>
      </c>
      <c r="H71" s="151">
        <f>[1]MercLab!V379</f>
        <v>0</v>
      </c>
      <c r="I71" s="151">
        <f>[1]MercLab!W379</f>
        <v>0</v>
      </c>
      <c r="J71" s="305"/>
    </row>
    <row r="72" spans="1:10">
      <c r="A72" s="239" t="s">
        <v>84</v>
      </c>
      <c r="B72" s="308">
        <f>[4]Sheet1!D183</f>
        <v>7.6619881559377223</v>
      </c>
      <c r="C72" s="308">
        <f>[4]Sheet1!F183</f>
        <v>9.6816020599751944</v>
      </c>
      <c r="D72" s="308">
        <f>[4]Sheet1!H183</f>
        <v>0</v>
      </c>
      <c r="E72" s="308">
        <f>[4]Sheet1!J183</f>
        <v>9.6816020599751944</v>
      </c>
      <c r="F72" s="308">
        <f>[4]Sheet1!L183</f>
        <v>0</v>
      </c>
      <c r="G72" s="308">
        <f>[4]Sheet1!N183</f>
        <v>6.6910475465927144</v>
      </c>
      <c r="H72" s="151">
        <f>[1]MercLab!V380</f>
        <v>0</v>
      </c>
      <c r="I72" s="151">
        <f>[1]MercLab!W380</f>
        <v>0</v>
      </c>
      <c r="J72" s="305"/>
    </row>
    <row r="73" spans="1:10">
      <c r="A73" s="239" t="s">
        <v>58</v>
      </c>
      <c r="B73" s="308">
        <f>[4]Sheet1!D184</f>
        <v>11.157797016179993</v>
      </c>
      <c r="C73" s="308">
        <f>[4]Sheet1!F184</f>
        <v>11.187387676292619</v>
      </c>
      <c r="D73" s="308">
        <f>[4]Sheet1!H184</f>
        <v>10.888272659744985</v>
      </c>
      <c r="E73" s="308">
        <f>[4]Sheet1!J184</f>
        <v>11.259758356749883</v>
      </c>
      <c r="F73" s="308">
        <f>[4]Sheet1!L184</f>
        <v>0</v>
      </c>
      <c r="G73" s="308">
        <f>[4]Sheet1!N184</f>
        <v>11.04794709411844</v>
      </c>
      <c r="H73" s="151">
        <f>[1]MercLab!V381</f>
        <v>0</v>
      </c>
      <c r="I73" s="151">
        <f>[1]MercLab!W381</f>
        <v>0</v>
      </c>
      <c r="J73" s="305"/>
    </row>
    <row r="74" spans="1:10">
      <c r="A74" s="239" t="s">
        <v>57</v>
      </c>
      <c r="B74" s="308">
        <f>[4]Sheet1!D185</f>
        <v>13.03606305632327</v>
      </c>
      <c r="C74" s="308">
        <f>[4]Sheet1!F185</f>
        <v>13.169898937218488</v>
      </c>
      <c r="D74" s="308">
        <f>[4]Sheet1!H185</f>
        <v>15.6</v>
      </c>
      <c r="E74" s="308">
        <f>[4]Sheet1!J185</f>
        <v>13.027240650569793</v>
      </c>
      <c r="F74" s="308">
        <f>[4]Sheet1!L185</f>
        <v>0</v>
      </c>
      <c r="G74" s="308">
        <f>[4]Sheet1!N185</f>
        <v>12.428586607259154</v>
      </c>
      <c r="H74" s="151">
        <f>[1]MercLab!V382</f>
        <v>0</v>
      </c>
      <c r="I74" s="151">
        <f>[1]MercLab!W382</f>
        <v>0</v>
      </c>
      <c r="J74" s="305"/>
    </row>
    <row r="75" spans="1:10">
      <c r="A75" s="239" t="s">
        <v>59</v>
      </c>
      <c r="B75" s="308">
        <f>[4]Sheet1!D186</f>
        <v>9.7456918227373706</v>
      </c>
      <c r="C75" s="308">
        <f>[4]Sheet1!F186</f>
        <v>10.463344433409727</v>
      </c>
      <c r="D75" s="308">
        <f>[4]Sheet1!H186</f>
        <v>13.176781190161512</v>
      </c>
      <c r="E75" s="308">
        <f>[4]Sheet1!J186</f>
        <v>11.31835430358376</v>
      </c>
      <c r="F75" s="308">
        <f>[4]Sheet1!L186</f>
        <v>6.3217058396252215</v>
      </c>
      <c r="G75" s="308">
        <f>[4]Sheet1!N186</f>
        <v>7.0146359047117244</v>
      </c>
      <c r="H75" s="151">
        <f>[1]MercLab!V383</f>
        <v>0</v>
      </c>
      <c r="I75" s="151">
        <f>[1]MercLab!W383</f>
        <v>0</v>
      </c>
      <c r="J75" s="305"/>
    </row>
    <row r="76" spans="1:10">
      <c r="A76" s="239" t="s">
        <v>60</v>
      </c>
      <c r="B76" s="308">
        <f>[4]Sheet1!D187</f>
        <v>4.25</v>
      </c>
      <c r="C76" s="308">
        <f>[4]Sheet1!F187</f>
        <v>3</v>
      </c>
      <c r="D76" s="308">
        <f>[4]Sheet1!H187</f>
        <v>0</v>
      </c>
      <c r="E76" s="308">
        <f>[4]Sheet1!J187</f>
        <v>3</v>
      </c>
      <c r="F76" s="308">
        <f>[4]Sheet1!L187</f>
        <v>0</v>
      </c>
      <c r="G76" s="308">
        <f>[4]Sheet1!N187</f>
        <v>4.4285714285714288</v>
      </c>
      <c r="H76" s="151">
        <f>[1]MercLab!V384</f>
        <v>0</v>
      </c>
      <c r="I76" s="151">
        <f>[1]MercLab!W384</f>
        <v>0</v>
      </c>
      <c r="J76" s="305"/>
    </row>
    <row r="77" spans="1:10">
      <c r="A77" s="222"/>
      <c r="B77" s="308">
        <f>[4]Sheet1!D188</f>
        <v>0</v>
      </c>
      <c r="C77" s="308">
        <f>[4]Sheet1!F188</f>
        <v>0</v>
      </c>
      <c r="D77" s="308">
        <f>[4]Sheet1!H188</f>
        <v>0</v>
      </c>
      <c r="E77" s="308">
        <f>[4]Sheet1!J188</f>
        <v>0</v>
      </c>
      <c r="F77" s="308">
        <f>[4]Sheet1!L188</f>
        <v>0</v>
      </c>
      <c r="G77" s="308">
        <f>[4]Sheet1!N188</f>
        <v>0</v>
      </c>
      <c r="H77" s="184"/>
      <c r="I77" s="184"/>
      <c r="J77" s="305"/>
    </row>
    <row r="78" spans="1:10">
      <c r="A78" s="246" t="s">
        <v>14</v>
      </c>
      <c r="H78" s="306"/>
      <c r="I78" s="306"/>
      <c r="J78" s="305"/>
    </row>
    <row r="79" spans="1:10">
      <c r="A79" s="239" t="s">
        <v>75</v>
      </c>
      <c r="B79" s="308">
        <f>[4]Sheet1!D189</f>
        <v>13.70850401125522</v>
      </c>
      <c r="C79" s="308">
        <f>[4]Sheet1!F189</f>
        <v>13.751792422993736</v>
      </c>
      <c r="D79" s="308">
        <f>[4]Sheet1!H189</f>
        <v>13.93372640816002</v>
      </c>
      <c r="E79" s="308">
        <f>[4]Sheet1!J189</f>
        <v>13.507290480121968</v>
      </c>
      <c r="F79" s="308">
        <f>[4]Sheet1!L189</f>
        <v>0</v>
      </c>
      <c r="G79" s="308">
        <f>[4]Sheet1!N189</f>
        <v>13.136055274429097</v>
      </c>
      <c r="H79" s="151">
        <f>[1]MercLab!V387</f>
        <v>0</v>
      </c>
      <c r="I79" s="151">
        <f>[1]MercLab!W387</f>
        <v>0</v>
      </c>
      <c r="J79" s="305"/>
    </row>
    <row r="80" spans="1:10">
      <c r="A80" s="239" t="s">
        <v>61</v>
      </c>
      <c r="B80" s="308">
        <f>[4]Sheet1!D190</f>
        <v>13.316643132484712</v>
      </c>
      <c r="C80" s="308">
        <f>[4]Sheet1!F190</f>
        <v>13.873229144444572</v>
      </c>
      <c r="D80" s="308">
        <f>[4]Sheet1!H190</f>
        <v>13.979483086045974</v>
      </c>
      <c r="E80" s="308">
        <f>[4]Sheet1!J190</f>
        <v>13.828928467211044</v>
      </c>
      <c r="F80" s="308">
        <f>[4]Sheet1!L190</f>
        <v>0</v>
      </c>
      <c r="G80" s="308">
        <f>[4]Sheet1!N190</f>
        <v>11.693280891461594</v>
      </c>
      <c r="H80" s="151">
        <f>[1]MercLab!V388</f>
        <v>0</v>
      </c>
      <c r="I80" s="151">
        <f>[1]MercLab!W388</f>
        <v>0</v>
      </c>
      <c r="J80" s="305"/>
    </row>
    <row r="81" spans="1:10">
      <c r="A81" s="239" t="s">
        <v>62</v>
      </c>
      <c r="B81" s="308">
        <f>[4]Sheet1!D191</f>
        <v>12.204623162593982</v>
      </c>
      <c r="C81" s="308">
        <f>[4]Sheet1!F191</f>
        <v>12.243078433686307</v>
      </c>
      <c r="D81" s="308">
        <f>[4]Sheet1!H191</f>
        <v>11.776757570923536</v>
      </c>
      <c r="E81" s="308">
        <f>[4]Sheet1!J191</f>
        <v>12.54978419967491</v>
      </c>
      <c r="F81" s="308">
        <f>[4]Sheet1!L191</f>
        <v>0</v>
      </c>
      <c r="G81" s="308">
        <f>[4]Sheet1!N191</f>
        <v>10.0894542393268</v>
      </c>
      <c r="H81" s="151">
        <f>[1]MercLab!V389</f>
        <v>0</v>
      </c>
      <c r="I81" s="151">
        <f>[1]MercLab!W389</f>
        <v>0</v>
      </c>
      <c r="J81" s="305"/>
    </row>
    <row r="82" spans="1:10">
      <c r="A82" s="239" t="s">
        <v>63</v>
      </c>
      <c r="B82" s="308">
        <f>[4]Sheet1!D192</f>
        <v>7.4761256266455227</v>
      </c>
      <c r="C82" s="308">
        <f>[4]Sheet1!F192</f>
        <v>10.816281402157626</v>
      </c>
      <c r="D82" s="308">
        <f>[4]Sheet1!H192</f>
        <v>12.5</v>
      </c>
      <c r="E82" s="308">
        <f>[4]Sheet1!J192</f>
        <v>10.790272876539431</v>
      </c>
      <c r="F82" s="308">
        <f>[4]Sheet1!L192</f>
        <v>0</v>
      </c>
      <c r="G82" s="308">
        <f>[4]Sheet1!N192</f>
        <v>6.5475310108976128</v>
      </c>
      <c r="H82" s="151">
        <f>[1]MercLab!V390</f>
        <v>0</v>
      </c>
      <c r="I82" s="151">
        <f>[1]MercLab!W390</f>
        <v>0</v>
      </c>
      <c r="J82" s="305"/>
    </row>
    <row r="83" spans="1:10">
      <c r="A83" s="239" t="s">
        <v>64</v>
      </c>
      <c r="B83" s="308">
        <f>[4]Sheet1!D193</f>
        <v>5.1122667372168413</v>
      </c>
      <c r="C83" s="308">
        <f>[4]Sheet1!F193</f>
        <v>5.470147496341248</v>
      </c>
      <c r="D83" s="308">
        <f>[4]Sheet1!H193</f>
        <v>0</v>
      </c>
      <c r="E83" s="308">
        <f>[4]Sheet1!J193</f>
        <v>5.470147496341248</v>
      </c>
      <c r="F83" s="308">
        <f>[4]Sheet1!L193</f>
        <v>0</v>
      </c>
      <c r="G83" s="308">
        <f>[4]Sheet1!N193</f>
        <v>5.0241898573726322</v>
      </c>
      <c r="H83" s="233">
        <f>[1]MercLab!V391</f>
        <v>0</v>
      </c>
      <c r="I83" s="233">
        <f>[1]MercLab!W391</f>
        <v>0</v>
      </c>
    </row>
    <row r="84" spans="1:10">
      <c r="A84" s="239" t="s">
        <v>65</v>
      </c>
      <c r="B84" s="308">
        <f>[4]Sheet1!D194</f>
        <v>7.4594329799745021</v>
      </c>
      <c r="C84" s="308">
        <f>[4]Sheet1!F194</f>
        <v>6</v>
      </c>
      <c r="D84" s="308">
        <f>[4]Sheet1!H194</f>
        <v>6</v>
      </c>
      <c r="E84" s="308">
        <f>[4]Sheet1!J194</f>
        <v>0</v>
      </c>
      <c r="F84" s="308">
        <f>[4]Sheet1!L194</f>
        <v>0</v>
      </c>
      <c r="G84" s="308">
        <f>[4]Sheet1!N194</f>
        <v>8.656431342434546</v>
      </c>
      <c r="H84" s="233">
        <f>[1]MercLab!V392</f>
        <v>0</v>
      </c>
      <c r="I84" s="233">
        <f>[1]MercLab!W392</f>
        <v>0</v>
      </c>
    </row>
    <row r="85" spans="1:10">
      <c r="A85" s="239" t="s">
        <v>77</v>
      </c>
      <c r="B85" s="308">
        <f>[4]Sheet1!D195</f>
        <v>7.7700090052605679</v>
      </c>
      <c r="C85" s="308">
        <f>[4]Sheet1!F195</f>
        <v>8.0177755929534946</v>
      </c>
      <c r="D85" s="308">
        <f>[4]Sheet1!H195</f>
        <v>0</v>
      </c>
      <c r="E85" s="308">
        <f>[4]Sheet1!J195</f>
        <v>8.0177755929534946</v>
      </c>
      <c r="F85" s="308">
        <f>[4]Sheet1!L195</f>
        <v>0</v>
      </c>
      <c r="G85" s="308">
        <f>[4]Sheet1!N195</f>
        <v>7.1118059873502943</v>
      </c>
      <c r="H85" s="233">
        <f>[1]MercLab!V393</f>
        <v>0</v>
      </c>
      <c r="I85" s="233">
        <f>[1]MercLab!W393</f>
        <v>0</v>
      </c>
    </row>
    <row r="86" spans="1:10">
      <c r="A86" s="239" t="s">
        <v>66</v>
      </c>
      <c r="B86" s="308">
        <f>[4]Sheet1!D196</f>
        <v>5.9646661284433007</v>
      </c>
      <c r="C86" s="308">
        <f>[4]Sheet1!F196</f>
        <v>6.4148091195363497</v>
      </c>
      <c r="D86" s="308">
        <f>[4]Sheet1!H196</f>
        <v>7</v>
      </c>
      <c r="E86" s="308">
        <f>[4]Sheet1!J196</f>
        <v>6.4064430973650683</v>
      </c>
      <c r="F86" s="308">
        <f>[4]Sheet1!L196</f>
        <v>0</v>
      </c>
      <c r="G86" s="308">
        <f>[4]Sheet1!N196</f>
        <v>5.8735306620051011</v>
      </c>
      <c r="H86" s="233">
        <f>[1]MercLab!V394</f>
        <v>0</v>
      </c>
      <c r="I86" s="233">
        <f>[1]MercLab!W394</f>
        <v>0</v>
      </c>
    </row>
    <row r="87" spans="1:10">
      <c r="A87" s="239" t="s">
        <v>67</v>
      </c>
      <c r="B87" s="308">
        <f>[4]Sheet1!D197</f>
        <v>8.4629200021498008</v>
      </c>
      <c r="C87" s="308">
        <f>[4]Sheet1!F197</f>
        <v>8.7687983975949546</v>
      </c>
      <c r="D87" s="308">
        <f>[4]Sheet1!H197</f>
        <v>10.143000328089135</v>
      </c>
      <c r="E87" s="308">
        <f>[4]Sheet1!J197</f>
        <v>8.4419020502756528</v>
      </c>
      <c r="F87" s="308">
        <f>[4]Sheet1!L197</f>
        <v>0</v>
      </c>
      <c r="G87" s="308">
        <f>[4]Sheet1!N197</f>
        <v>7.6680660070443318</v>
      </c>
      <c r="H87" s="233">
        <f>[1]MercLab!V395</f>
        <v>0</v>
      </c>
      <c r="I87" s="233">
        <f>[1]MercLab!W395</f>
        <v>0</v>
      </c>
    </row>
    <row r="88" spans="1:10">
      <c r="A88" s="239" t="s">
        <v>76</v>
      </c>
      <c r="B88" s="308">
        <f>[4]Sheet1!D198</f>
        <v>6.5089644516392591</v>
      </c>
      <c r="C88" s="308">
        <f>[4]Sheet1!F198</f>
        <v>6.6193525781305382</v>
      </c>
      <c r="D88" s="308">
        <f>[4]Sheet1!H198</f>
        <v>7.107001097497502</v>
      </c>
      <c r="E88" s="308">
        <f>[4]Sheet1!J198</f>
        <v>6.9666978635478864</v>
      </c>
      <c r="F88" s="308">
        <f>[4]Sheet1!L198</f>
        <v>6.3217058396252215</v>
      </c>
      <c r="G88" s="308">
        <f>[4]Sheet1!N198</f>
        <v>6.3424678471322107</v>
      </c>
      <c r="H88" s="233">
        <f>[1]MercLab!V396</f>
        <v>0</v>
      </c>
      <c r="I88" s="233">
        <f>[1]MercLab!W396</f>
        <v>0</v>
      </c>
    </row>
    <row r="89" spans="1:10">
      <c r="A89" s="239" t="s">
        <v>60</v>
      </c>
      <c r="B89" s="308">
        <f>[4]Sheet1!D199</f>
        <v>7.8746463452395847</v>
      </c>
      <c r="C89" s="308">
        <f>[4]Sheet1!F199</f>
        <v>10.085207260790508</v>
      </c>
      <c r="D89" s="308">
        <f>[4]Sheet1!H199</f>
        <v>0</v>
      </c>
      <c r="E89" s="308">
        <f>[4]Sheet1!J199</f>
        <v>10.085207260790508</v>
      </c>
      <c r="F89" s="308">
        <f>[4]Sheet1!L199</f>
        <v>0</v>
      </c>
      <c r="G89" s="308">
        <f>[4]Sheet1!N199</f>
        <v>7.1148222397112661</v>
      </c>
      <c r="H89" s="233">
        <f>[1]MercLab!V397</f>
        <v>0</v>
      </c>
      <c r="I89" s="233">
        <f>[1]MercLab!W397</f>
        <v>0</v>
      </c>
    </row>
    <row r="90" spans="1:10">
      <c r="A90" s="283"/>
      <c r="B90" s="294"/>
      <c r="C90" s="294"/>
      <c r="D90" s="294"/>
      <c r="E90" s="294"/>
      <c r="F90" s="294"/>
      <c r="G90" s="294"/>
      <c r="H90" s="294"/>
      <c r="I90" s="294"/>
    </row>
    <row r="91" spans="1:10">
      <c r="A91" s="241" t="str">
        <f>'C05'!A42</f>
        <v>Fuente: Instituto Nacional de Estadística (INE). Encuesta Permanente de Hogares de Propósitos Múltiples, Junio 2014.</v>
      </c>
      <c r="B91" s="240"/>
      <c r="C91" s="240"/>
      <c r="D91" s="240"/>
      <c r="E91" s="240"/>
      <c r="F91" s="240"/>
      <c r="G91" s="240"/>
      <c r="H91" s="240"/>
      <c r="I91" s="240"/>
    </row>
    <row r="92" spans="1:10">
      <c r="A92" s="241" t="str">
        <f>'C05'!A43</f>
        <v>(Promedio de salarios mínimos por rama)</v>
      </c>
      <c r="B92" s="240"/>
      <c r="C92" s="240"/>
      <c r="D92" s="240"/>
      <c r="E92" s="240"/>
      <c r="F92" s="240"/>
      <c r="G92" s="240"/>
      <c r="H92" s="240"/>
      <c r="I92" s="240"/>
    </row>
    <row r="93" spans="1:10">
      <c r="A93" s="241"/>
      <c r="B93" s="240"/>
      <c r="C93" s="240"/>
      <c r="D93" s="240"/>
      <c r="E93" s="240"/>
      <c r="F93" s="240"/>
      <c r="G93" s="240"/>
      <c r="H93" s="240"/>
      <c r="I93" s="240"/>
    </row>
    <row r="94" spans="1:10">
      <c r="A94" s="240"/>
      <c r="B94" s="240"/>
      <c r="C94" s="240"/>
      <c r="D94" s="240"/>
      <c r="E94" s="240"/>
      <c r="F94" s="240"/>
      <c r="G94" s="240"/>
      <c r="H94" s="240"/>
      <c r="I94" s="240"/>
    </row>
    <row r="95" spans="1:10">
      <c r="A95" s="240"/>
      <c r="B95" s="240"/>
      <c r="C95" s="240"/>
      <c r="D95" s="240"/>
      <c r="E95" s="240"/>
      <c r="F95" s="240"/>
      <c r="G95" s="240"/>
      <c r="H95" s="240"/>
      <c r="I95" s="240"/>
    </row>
    <row r="96" spans="1:10">
      <c r="A96" s="240"/>
      <c r="B96" s="240"/>
      <c r="C96" s="240"/>
      <c r="D96" s="240"/>
      <c r="E96" s="240"/>
      <c r="F96" s="240"/>
      <c r="G96" s="240"/>
      <c r="H96" s="240"/>
      <c r="I96" s="240"/>
    </row>
    <row r="97" spans="1:9">
      <c r="A97" s="240"/>
      <c r="B97" s="240"/>
      <c r="C97" s="240"/>
      <c r="D97" s="240"/>
      <c r="E97" s="240"/>
      <c r="F97" s="240"/>
      <c r="G97" s="240"/>
      <c r="H97" s="240"/>
      <c r="I97" s="240"/>
    </row>
    <row r="98" spans="1:9">
      <c r="A98" s="240"/>
      <c r="B98" s="240"/>
      <c r="C98" s="240"/>
      <c r="D98" s="240"/>
      <c r="E98" s="240"/>
      <c r="F98" s="240"/>
      <c r="G98" s="240"/>
      <c r="H98" s="240"/>
      <c r="I98" s="240"/>
    </row>
    <row r="99" spans="1:9">
      <c r="A99" s="240"/>
      <c r="B99" s="240"/>
      <c r="C99" s="240"/>
      <c r="D99" s="240"/>
      <c r="E99" s="240"/>
      <c r="F99" s="240"/>
      <c r="G99" s="240"/>
      <c r="H99" s="240"/>
      <c r="I99" s="240"/>
    </row>
    <row r="100" spans="1:9">
      <c r="A100" s="240"/>
      <c r="B100" s="240"/>
      <c r="C100" s="240"/>
      <c r="D100" s="240"/>
      <c r="E100" s="240"/>
      <c r="F100" s="240"/>
      <c r="G100" s="240"/>
      <c r="H100" s="240"/>
      <c r="I100" s="240"/>
    </row>
    <row r="101" spans="1:9">
      <c r="A101" s="240"/>
      <c r="B101" s="240"/>
      <c r="C101" s="240"/>
      <c r="D101" s="240"/>
      <c r="E101" s="240"/>
      <c r="F101" s="240"/>
      <c r="G101" s="240"/>
      <c r="H101" s="240"/>
      <c r="I101" s="240"/>
    </row>
    <row r="102" spans="1:9">
      <c r="A102" s="240"/>
      <c r="B102" s="240"/>
      <c r="C102" s="240"/>
      <c r="D102" s="240"/>
      <c r="E102" s="240"/>
      <c r="F102" s="240"/>
      <c r="G102" s="240"/>
      <c r="H102" s="240"/>
      <c r="I102" s="240"/>
    </row>
    <row r="103" spans="1:9">
      <c r="A103" s="240"/>
      <c r="B103" s="240"/>
      <c r="C103" s="240"/>
      <c r="D103" s="240"/>
      <c r="E103" s="240"/>
      <c r="F103" s="240"/>
      <c r="G103" s="240"/>
      <c r="H103" s="240"/>
      <c r="I103" s="240"/>
    </row>
    <row r="104" spans="1:9">
      <c r="A104" s="240"/>
      <c r="B104" s="240"/>
      <c r="C104" s="240"/>
      <c r="D104" s="240"/>
      <c r="E104" s="240"/>
      <c r="F104" s="240"/>
      <c r="G104" s="240"/>
      <c r="H104" s="240"/>
      <c r="I104" s="240"/>
    </row>
    <row r="105" spans="1:9">
      <c r="A105" s="240"/>
      <c r="B105" s="240"/>
      <c r="C105" s="240"/>
      <c r="D105" s="240"/>
      <c r="E105" s="240"/>
      <c r="F105" s="240"/>
      <c r="G105" s="240"/>
      <c r="H105" s="240"/>
      <c r="I105" s="240"/>
    </row>
    <row r="106" spans="1:9">
      <c r="A106" s="240"/>
      <c r="B106" s="240"/>
      <c r="C106" s="240"/>
      <c r="D106" s="240"/>
      <c r="E106" s="240"/>
      <c r="F106" s="240"/>
      <c r="G106" s="240"/>
      <c r="H106" s="240"/>
      <c r="I106" s="240"/>
    </row>
    <row r="107" spans="1:9">
      <c r="A107" s="240"/>
      <c r="B107" s="240"/>
      <c r="C107" s="240"/>
      <c r="D107" s="240"/>
      <c r="E107" s="240"/>
      <c r="F107" s="240"/>
      <c r="G107" s="240"/>
      <c r="H107" s="240"/>
      <c r="I107" s="240"/>
    </row>
    <row r="108" spans="1:9">
      <c r="A108" s="240"/>
      <c r="B108" s="240"/>
      <c r="C108" s="240"/>
      <c r="D108" s="240"/>
      <c r="E108" s="240"/>
      <c r="F108" s="240"/>
      <c r="G108" s="240"/>
      <c r="H108" s="240"/>
      <c r="I108" s="240"/>
    </row>
    <row r="109" spans="1:9">
      <c r="A109" s="240"/>
      <c r="B109" s="240"/>
      <c r="C109" s="240"/>
      <c r="D109" s="240"/>
      <c r="E109" s="240"/>
      <c r="F109" s="240"/>
      <c r="G109" s="240"/>
      <c r="H109" s="240"/>
      <c r="I109" s="240"/>
    </row>
    <row r="110" spans="1:9">
      <c r="A110" s="240"/>
      <c r="B110" s="240"/>
      <c r="C110" s="240"/>
      <c r="D110" s="240"/>
      <c r="E110" s="240"/>
      <c r="F110" s="240"/>
      <c r="G110" s="240"/>
      <c r="H110" s="240"/>
      <c r="I110" s="240"/>
    </row>
    <row r="111" spans="1:9">
      <c r="A111" s="240"/>
      <c r="B111" s="240"/>
      <c r="C111" s="240"/>
      <c r="D111" s="240"/>
      <c r="E111" s="240"/>
      <c r="F111" s="240"/>
      <c r="G111" s="240"/>
      <c r="H111" s="240"/>
      <c r="I111" s="240"/>
    </row>
    <row r="112" spans="1:9">
      <c r="A112" s="240"/>
      <c r="B112" s="240"/>
      <c r="C112" s="240"/>
      <c r="D112" s="240"/>
      <c r="E112" s="240"/>
      <c r="F112" s="240"/>
      <c r="G112" s="240"/>
      <c r="H112" s="240"/>
      <c r="I112" s="240"/>
    </row>
    <row r="113" spans="1:9">
      <c r="A113" s="240"/>
      <c r="B113" s="240"/>
      <c r="C113" s="240"/>
      <c r="D113" s="240"/>
      <c r="E113" s="240"/>
      <c r="F113" s="240"/>
      <c r="G113" s="240"/>
      <c r="H113" s="240"/>
      <c r="I113" s="240"/>
    </row>
    <row r="114" spans="1:9">
      <c r="A114" s="240"/>
      <c r="B114" s="240"/>
      <c r="C114" s="240"/>
      <c r="D114" s="240"/>
      <c r="E114" s="240"/>
      <c r="F114" s="240"/>
      <c r="G114" s="240"/>
      <c r="H114" s="240"/>
      <c r="I114" s="240"/>
    </row>
    <row r="115" spans="1:9">
      <c r="A115" s="240"/>
      <c r="B115" s="240"/>
      <c r="C115" s="240"/>
      <c r="D115" s="240"/>
      <c r="E115" s="240"/>
      <c r="F115" s="240"/>
      <c r="G115" s="240"/>
      <c r="H115" s="240"/>
      <c r="I115" s="240"/>
    </row>
    <row r="116" spans="1:9">
      <c r="A116" s="240"/>
      <c r="B116" s="240"/>
      <c r="C116" s="240"/>
      <c r="D116" s="240"/>
      <c r="E116" s="240"/>
      <c r="F116" s="240"/>
      <c r="G116" s="240"/>
      <c r="H116" s="240"/>
      <c r="I116" s="240"/>
    </row>
    <row r="117" spans="1:9">
      <c r="A117" s="240"/>
      <c r="B117" s="240"/>
      <c r="C117" s="240"/>
      <c r="D117" s="240"/>
      <c r="E117" s="240"/>
      <c r="F117" s="240"/>
      <c r="G117" s="240"/>
      <c r="H117" s="240"/>
      <c r="I117" s="240"/>
    </row>
    <row r="118" spans="1:9">
      <c r="A118" s="240"/>
      <c r="B118" s="240"/>
      <c r="C118" s="240"/>
      <c r="D118" s="240"/>
      <c r="E118" s="240"/>
      <c r="F118" s="240"/>
      <c r="G118" s="240"/>
      <c r="H118" s="240"/>
      <c r="I118" s="240"/>
    </row>
    <row r="119" spans="1:9">
      <c r="A119" s="240"/>
      <c r="B119" s="240"/>
      <c r="C119" s="240"/>
      <c r="D119" s="240"/>
      <c r="E119" s="240"/>
      <c r="F119" s="240"/>
      <c r="G119" s="240"/>
      <c r="H119" s="240"/>
      <c r="I119" s="240"/>
    </row>
    <row r="120" spans="1:9">
      <c r="A120" s="240"/>
      <c r="B120" s="240"/>
      <c r="C120" s="240"/>
      <c r="D120" s="240"/>
      <c r="E120" s="240"/>
      <c r="F120" s="240"/>
      <c r="G120" s="240"/>
      <c r="H120" s="240"/>
      <c r="I120" s="240"/>
    </row>
    <row r="121" spans="1:9">
      <c r="A121" s="240"/>
      <c r="B121" s="240"/>
      <c r="C121" s="240"/>
      <c r="D121" s="240"/>
      <c r="E121" s="240"/>
      <c r="F121" s="240"/>
      <c r="G121" s="240"/>
      <c r="H121" s="240"/>
      <c r="I121" s="240"/>
    </row>
    <row r="122" spans="1:9">
      <c r="A122" s="240"/>
      <c r="B122" s="240"/>
      <c r="C122" s="240"/>
      <c r="D122" s="240"/>
      <c r="E122" s="240"/>
      <c r="F122" s="240"/>
      <c r="G122" s="240"/>
      <c r="H122" s="240"/>
      <c r="I122" s="240"/>
    </row>
  </sheetData>
  <mergeCells count="18">
    <mergeCell ref="A2:I2"/>
    <mergeCell ref="A3:I3"/>
    <mergeCell ref="A5:A6"/>
    <mergeCell ref="B5:B6"/>
    <mergeCell ref="C5:F5"/>
    <mergeCell ref="G5:G6"/>
    <mergeCell ref="H5:H6"/>
    <mergeCell ref="I5:I6"/>
    <mergeCell ref="A4:I4"/>
    <mergeCell ref="A59:I59"/>
    <mergeCell ref="A57:I57"/>
    <mergeCell ref="A58:I58"/>
    <mergeCell ref="I61:I62"/>
    <mergeCell ref="A61:A62"/>
    <mergeCell ref="B61:B62"/>
    <mergeCell ref="C61:F61"/>
    <mergeCell ref="G61:G62"/>
    <mergeCell ref="H61:H62"/>
  </mergeCells>
  <printOptions horizontalCentered="1"/>
  <pageMargins left="1.577992125984252" right="0.59055118110236227" top="0.27559055118110237" bottom="0.39370078740157483" header="0" footer="0.19685039370078741"/>
  <pageSetup paperSize="9" scale="86" firstPageNumber="22" orientation="landscape" useFirstPageNumber="1" r:id="rId1"/>
  <headerFooter alignWithMargins="0">
    <oddFooter>&amp;L&amp;Z&amp;F+&amp;F+&amp;A&amp;C&amp;P&amp;R&amp;D+&amp;T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Portada</vt:lpstr>
      <vt:lpstr>C01</vt:lpstr>
      <vt:lpstr>C02</vt:lpstr>
      <vt:lpstr>C03</vt:lpstr>
      <vt:lpstr>C04</vt:lpstr>
      <vt:lpstr>C05</vt:lpstr>
      <vt:lpstr>C06</vt:lpstr>
      <vt:lpstr>C07</vt:lpstr>
      <vt:lpstr>C08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Pablo Meraz</cp:lastModifiedBy>
  <cp:lastPrinted>2011-01-20T16:50:59Z</cp:lastPrinted>
  <dcterms:created xsi:type="dcterms:W3CDTF">2001-09-12T22:45:56Z</dcterms:created>
  <dcterms:modified xsi:type="dcterms:W3CDTF">2015-03-10T20:53:37Z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96 96 1600 900</vt:lpwstr>
  </property>
</Properties>
</file>