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AppData\Local\Temp\Rar$DIa0.087\"/>
    </mc:Choice>
  </mc:AlternateContent>
  <bookViews>
    <workbookView xWindow="1350" yWindow="870" windowWidth="14775" windowHeight="8775" tabRatio="592" activeTab="4"/>
  </bookViews>
  <sheets>
    <sheet name="Portada" sheetId="9" r:id="rId1"/>
    <sheet name="C01" sheetId="21" r:id="rId2"/>
    <sheet name="C01." sheetId="29" r:id="rId3"/>
    <sheet name="C03" sheetId="31" r:id="rId4"/>
    <sheet name="C04" sheetId="32" r:id="rId5"/>
    <sheet name="C02" sheetId="24" r:id="rId6"/>
    <sheet name="C05" sheetId="25" r:id="rId7"/>
    <sheet name="C05." sheetId="30" r:id="rId8"/>
    <sheet name="C06" sheetId="26" r:id="rId9"/>
    <sheet name="C07" sheetId="27" r:id="rId10"/>
    <sheet name="C08" sheetId="2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52511"/>
</workbook>
</file>

<file path=xl/calcChain.xml><?xml version="1.0" encoding="utf-8"?>
<calcChain xmlns="http://schemas.openxmlformats.org/spreadsheetml/2006/main">
  <c r="B8" i="32" l="1"/>
  <c r="C8" i="32"/>
  <c r="D8" i="32"/>
  <c r="E8" i="32"/>
  <c r="E63" i="32" s="1"/>
  <c r="F8" i="32"/>
  <c r="F63" i="32" s="1"/>
  <c r="G8" i="32"/>
  <c r="G63" i="32" s="1"/>
  <c r="H8" i="32"/>
  <c r="H63" i="32" s="1"/>
  <c r="I8" i="32"/>
  <c r="H10" i="32"/>
  <c r="I10" i="32"/>
  <c r="B11" i="32"/>
  <c r="C11" i="32"/>
  <c r="D11" i="32"/>
  <c r="E11" i="32"/>
  <c r="F11" i="32"/>
  <c r="G11" i="32"/>
  <c r="B12" i="32"/>
  <c r="C12" i="32"/>
  <c r="D12" i="32"/>
  <c r="E12" i="32"/>
  <c r="F12" i="32"/>
  <c r="G12" i="32"/>
  <c r="H12" i="32"/>
  <c r="I12" i="32"/>
  <c r="B13" i="32"/>
  <c r="C13" i="32"/>
  <c r="D13" i="32"/>
  <c r="E13" i="32"/>
  <c r="F13" i="32"/>
  <c r="G13" i="32"/>
  <c r="H13" i="32"/>
  <c r="I13" i="32"/>
  <c r="B14" i="32"/>
  <c r="C14" i="32"/>
  <c r="D14" i="32"/>
  <c r="E14" i="32"/>
  <c r="F14" i="32"/>
  <c r="G14" i="32"/>
  <c r="H14" i="32"/>
  <c r="I14" i="32"/>
  <c r="B15" i="32"/>
  <c r="C15" i="32"/>
  <c r="D15" i="32"/>
  <c r="E15" i="32"/>
  <c r="F15" i="32"/>
  <c r="G15" i="32"/>
  <c r="H15" i="32"/>
  <c r="I15" i="32"/>
  <c r="B18" i="32"/>
  <c r="C18" i="32"/>
  <c r="D18" i="32"/>
  <c r="E18" i="32"/>
  <c r="F18" i="32"/>
  <c r="G18" i="32"/>
  <c r="H18" i="32"/>
  <c r="I18" i="32"/>
  <c r="B19" i="32"/>
  <c r="C19" i="32"/>
  <c r="D19" i="32"/>
  <c r="E19" i="32"/>
  <c r="F19" i="32"/>
  <c r="G19" i="32"/>
  <c r="H19" i="32"/>
  <c r="I19" i="32"/>
  <c r="B20" i="32"/>
  <c r="C20" i="32"/>
  <c r="D20" i="32"/>
  <c r="E20" i="32"/>
  <c r="F20" i="32"/>
  <c r="G20" i="32"/>
  <c r="H20" i="32"/>
  <c r="I20" i="32"/>
  <c r="B21" i="32"/>
  <c r="C21" i="32"/>
  <c r="D21" i="32"/>
  <c r="E21" i="32"/>
  <c r="F21" i="32"/>
  <c r="G21" i="32"/>
  <c r="H21" i="32"/>
  <c r="I21" i="32"/>
  <c r="B22" i="32"/>
  <c r="C22" i="32"/>
  <c r="D22" i="32"/>
  <c r="E22" i="32"/>
  <c r="F22" i="32"/>
  <c r="G22" i="32"/>
  <c r="H22" i="32"/>
  <c r="I22" i="32"/>
  <c r="B25" i="32"/>
  <c r="C25" i="32"/>
  <c r="D25" i="32"/>
  <c r="E25" i="32"/>
  <c r="F25" i="32"/>
  <c r="G25" i="32"/>
  <c r="H25" i="32"/>
  <c r="I25" i="32"/>
  <c r="B26" i="32"/>
  <c r="C26" i="32"/>
  <c r="D26" i="32"/>
  <c r="E26" i="32"/>
  <c r="F26" i="32"/>
  <c r="G26" i="32"/>
  <c r="H26" i="32"/>
  <c r="I26" i="32"/>
  <c r="B27" i="32"/>
  <c r="C27" i="32"/>
  <c r="D27" i="32"/>
  <c r="E27" i="32"/>
  <c r="F27" i="32"/>
  <c r="G27" i="32"/>
  <c r="H27" i="32"/>
  <c r="I27" i="32"/>
  <c r="B28" i="32"/>
  <c r="C28" i="32"/>
  <c r="D28" i="32"/>
  <c r="E28" i="32"/>
  <c r="F28" i="32"/>
  <c r="G28" i="32"/>
  <c r="H28" i="32"/>
  <c r="I28" i="32"/>
  <c r="B29" i="32"/>
  <c r="C29" i="32"/>
  <c r="D29" i="32"/>
  <c r="E29" i="32"/>
  <c r="F29" i="32"/>
  <c r="G29" i="32"/>
  <c r="H29" i="32"/>
  <c r="I29" i="32"/>
  <c r="B30" i="32"/>
  <c r="C30" i="32"/>
  <c r="D30" i="32"/>
  <c r="E30" i="32"/>
  <c r="F30" i="32"/>
  <c r="G30" i="32"/>
  <c r="H30" i="32"/>
  <c r="I30" i="32"/>
  <c r="B31" i="32"/>
  <c r="C31" i="32"/>
  <c r="D31" i="32"/>
  <c r="E31" i="32"/>
  <c r="F31" i="32"/>
  <c r="G31" i="32"/>
  <c r="H31" i="32"/>
  <c r="I31" i="32"/>
  <c r="B32" i="32"/>
  <c r="C32" i="32"/>
  <c r="D32" i="32"/>
  <c r="E32" i="32"/>
  <c r="F32" i="32"/>
  <c r="G32" i="32"/>
  <c r="H32" i="32"/>
  <c r="I32" i="32"/>
  <c r="B33" i="32"/>
  <c r="C33" i="32"/>
  <c r="D33" i="32"/>
  <c r="E33" i="32"/>
  <c r="F33" i="32"/>
  <c r="G33" i="32"/>
  <c r="H33" i="32"/>
  <c r="I33" i="32"/>
  <c r="B36" i="32"/>
  <c r="C36" i="32"/>
  <c r="D36" i="32"/>
  <c r="E36" i="32"/>
  <c r="F36" i="32"/>
  <c r="G36" i="32"/>
  <c r="B37" i="32"/>
  <c r="C37" i="32"/>
  <c r="D37" i="32"/>
  <c r="E37" i="32"/>
  <c r="F37" i="32"/>
  <c r="G37" i="32"/>
  <c r="H37" i="32"/>
  <c r="I37" i="32"/>
  <c r="B38" i="32"/>
  <c r="C38" i="32"/>
  <c r="D38" i="32"/>
  <c r="E38" i="32"/>
  <c r="F38" i="32"/>
  <c r="G38" i="32"/>
  <c r="H38" i="32"/>
  <c r="I38" i="32"/>
  <c r="B39" i="32"/>
  <c r="C39" i="32"/>
  <c r="D39" i="32"/>
  <c r="E39" i="32"/>
  <c r="F39" i="32"/>
  <c r="G39" i="32"/>
  <c r="H39" i="32"/>
  <c r="I39" i="32"/>
  <c r="B40" i="32"/>
  <c r="C40" i="32"/>
  <c r="D40" i="32"/>
  <c r="E40" i="32"/>
  <c r="F40" i="32"/>
  <c r="G40" i="32"/>
  <c r="H40" i="32"/>
  <c r="I40" i="32"/>
  <c r="B41" i="32"/>
  <c r="C41" i="32"/>
  <c r="D41" i="32"/>
  <c r="E41" i="32"/>
  <c r="F41" i="32"/>
  <c r="G41" i="32"/>
  <c r="H41" i="32"/>
  <c r="I41" i="32"/>
  <c r="B42" i="32"/>
  <c r="C42" i="32"/>
  <c r="D42" i="32"/>
  <c r="E42" i="32"/>
  <c r="F42" i="32"/>
  <c r="G42" i="32"/>
  <c r="H42" i="32"/>
  <c r="I42" i="32"/>
  <c r="B43" i="32"/>
  <c r="C43" i="32"/>
  <c r="D43" i="32"/>
  <c r="E43" i="32"/>
  <c r="F43" i="32"/>
  <c r="G43" i="32"/>
  <c r="H43" i="32"/>
  <c r="I43" i="32"/>
  <c r="B46" i="32"/>
  <c r="C46" i="32"/>
  <c r="D46" i="32"/>
  <c r="E46" i="32"/>
  <c r="F46" i="32"/>
  <c r="G46" i="32"/>
  <c r="H46" i="32"/>
  <c r="I46" i="32"/>
  <c r="B47" i="32"/>
  <c r="C47" i="32"/>
  <c r="D47" i="32"/>
  <c r="E47" i="32"/>
  <c r="F47" i="32"/>
  <c r="G47" i="32"/>
  <c r="H47" i="32"/>
  <c r="I47" i="32"/>
  <c r="B48" i="32"/>
  <c r="C48" i="32"/>
  <c r="D48" i="32"/>
  <c r="E48" i="32"/>
  <c r="F48" i="32"/>
  <c r="G48" i="32"/>
  <c r="H48" i="32"/>
  <c r="I48" i="32"/>
  <c r="B49" i="32"/>
  <c r="C49" i="32"/>
  <c r="D49" i="32"/>
  <c r="E49" i="32"/>
  <c r="F49" i="32"/>
  <c r="G49" i="32"/>
  <c r="H49" i="32"/>
  <c r="I49" i="32"/>
  <c r="B63" i="32"/>
  <c r="C63" i="32"/>
  <c r="D63" i="32"/>
  <c r="I63" i="32"/>
  <c r="B66" i="32"/>
  <c r="C66" i="32"/>
  <c r="D66" i="32"/>
  <c r="E66" i="32"/>
  <c r="F66" i="32"/>
  <c r="G66" i="32"/>
  <c r="H66" i="32"/>
  <c r="I66" i="32"/>
  <c r="B67" i="32"/>
  <c r="C67" i="32"/>
  <c r="D67" i="32"/>
  <c r="E67" i="32"/>
  <c r="F67" i="32"/>
  <c r="G67" i="32"/>
  <c r="H67" i="32"/>
  <c r="I67" i="32"/>
  <c r="B68" i="32"/>
  <c r="C68" i="32"/>
  <c r="D68" i="32"/>
  <c r="E68" i="32"/>
  <c r="F68" i="32"/>
  <c r="G68" i="32"/>
  <c r="H68" i="32"/>
  <c r="I68" i="32"/>
  <c r="B69" i="32"/>
  <c r="C69" i="32"/>
  <c r="D69" i="32"/>
  <c r="E69" i="32"/>
  <c r="F69" i="32"/>
  <c r="G69" i="32"/>
  <c r="H69" i="32"/>
  <c r="I69" i="32"/>
  <c r="B70" i="32"/>
  <c r="C70" i="32"/>
  <c r="D70" i="32"/>
  <c r="E70" i="32"/>
  <c r="F70" i="32"/>
  <c r="G70" i="32"/>
  <c r="H70" i="32"/>
  <c r="I70" i="32"/>
  <c r="B71" i="32"/>
  <c r="C71" i="32"/>
  <c r="D71" i="32"/>
  <c r="E71" i="32"/>
  <c r="F71" i="32"/>
  <c r="G71" i="32"/>
  <c r="H71" i="32"/>
  <c r="I71" i="32"/>
  <c r="B72" i="32"/>
  <c r="C72" i="32"/>
  <c r="D72" i="32"/>
  <c r="E72" i="32"/>
  <c r="F72" i="32"/>
  <c r="G72" i="32"/>
  <c r="H72" i="32"/>
  <c r="I72" i="32"/>
  <c r="B73" i="32"/>
  <c r="C73" i="32"/>
  <c r="D73" i="32"/>
  <c r="E73" i="32"/>
  <c r="F73" i="32"/>
  <c r="G73" i="32"/>
  <c r="H73" i="32"/>
  <c r="I73" i="32"/>
  <c r="B74" i="32"/>
  <c r="C74" i="32"/>
  <c r="D74" i="32"/>
  <c r="E74" i="32"/>
  <c r="F74" i="32"/>
  <c r="G74" i="32"/>
  <c r="H74" i="32"/>
  <c r="I74" i="32"/>
  <c r="B75" i="32"/>
  <c r="C75" i="32"/>
  <c r="D75" i="32"/>
  <c r="E75" i="32"/>
  <c r="F75" i="32"/>
  <c r="G75" i="32"/>
  <c r="H75" i="32"/>
  <c r="I75" i="32"/>
  <c r="B76" i="32"/>
  <c r="C76" i="32"/>
  <c r="D76" i="32"/>
  <c r="E76" i="32"/>
  <c r="F76" i="32"/>
  <c r="G76" i="32"/>
  <c r="B77" i="32"/>
  <c r="C77" i="32"/>
  <c r="D77" i="32"/>
  <c r="E77" i="32"/>
  <c r="F77" i="32"/>
  <c r="G77" i="32"/>
  <c r="B78" i="32"/>
  <c r="C78" i="32"/>
  <c r="D78" i="32"/>
  <c r="E78" i="32"/>
  <c r="F78" i="32"/>
  <c r="G78" i="32"/>
  <c r="B79" i="32"/>
  <c r="C79" i="32"/>
  <c r="D79" i="32"/>
  <c r="E79" i="32"/>
  <c r="F79" i="32"/>
  <c r="G79" i="32"/>
  <c r="B80" i="32"/>
  <c r="C80" i="32"/>
  <c r="D80" i="32"/>
  <c r="E80" i="32"/>
  <c r="F80" i="32"/>
  <c r="G80" i="32"/>
  <c r="B81" i="32"/>
  <c r="C81" i="32"/>
  <c r="D81" i="32"/>
  <c r="E81" i="32"/>
  <c r="F81" i="32"/>
  <c r="G81" i="32"/>
  <c r="B82" i="32"/>
  <c r="C82" i="32"/>
  <c r="D82" i="32"/>
  <c r="E82" i="32"/>
  <c r="F82" i="32"/>
  <c r="G82" i="32"/>
  <c r="B83" i="32"/>
  <c r="C83" i="32"/>
  <c r="D83" i="32"/>
  <c r="E83" i="32"/>
  <c r="F83" i="32"/>
  <c r="G83" i="32"/>
  <c r="B84" i="32"/>
  <c r="C84" i="32"/>
  <c r="D84" i="32"/>
  <c r="E84" i="32"/>
  <c r="F84" i="32"/>
  <c r="G84" i="32"/>
  <c r="B85" i="32"/>
  <c r="C85" i="32"/>
  <c r="D85" i="32"/>
  <c r="E85" i="32"/>
  <c r="F85" i="32"/>
  <c r="G85" i="32"/>
  <c r="B86" i="32"/>
  <c r="C86" i="32"/>
  <c r="D86" i="32"/>
  <c r="E86" i="32"/>
  <c r="F86" i="32"/>
  <c r="G86" i="32"/>
  <c r="B87" i="32"/>
  <c r="C87" i="32"/>
  <c r="D87" i="32"/>
  <c r="E87" i="32"/>
  <c r="F87" i="32"/>
  <c r="G87" i="32"/>
  <c r="B88" i="32"/>
  <c r="C88" i="32"/>
  <c r="D88" i="32"/>
  <c r="E88" i="32"/>
  <c r="F88" i="32"/>
  <c r="G88" i="32"/>
  <c r="B89" i="32"/>
  <c r="C89" i="32"/>
  <c r="D89" i="32"/>
  <c r="E89" i="32"/>
  <c r="F89" i="32"/>
  <c r="G89" i="32"/>
  <c r="B92" i="32"/>
  <c r="C92" i="32"/>
  <c r="D92" i="32"/>
  <c r="E92" i="32"/>
  <c r="F92" i="32"/>
  <c r="G92" i="32"/>
  <c r="H92" i="32"/>
  <c r="I92" i="32"/>
  <c r="B93" i="32"/>
  <c r="C93" i="32"/>
  <c r="D93" i="32"/>
  <c r="E93" i="32"/>
  <c r="F93" i="32"/>
  <c r="G93" i="32"/>
  <c r="H93" i="32"/>
  <c r="I93" i="32"/>
  <c r="B94" i="32"/>
  <c r="C94" i="32"/>
  <c r="D94" i="32"/>
  <c r="E94" i="32"/>
  <c r="F94" i="32"/>
  <c r="G94" i="32"/>
  <c r="H94" i="32"/>
  <c r="I94" i="32"/>
  <c r="B95" i="32"/>
  <c r="C95" i="32"/>
  <c r="D95" i="32"/>
  <c r="E95" i="32"/>
  <c r="F95" i="32"/>
  <c r="G95" i="32"/>
  <c r="H95" i="32"/>
  <c r="I95" i="32"/>
  <c r="B96" i="32"/>
  <c r="C96" i="32"/>
  <c r="D96" i="32"/>
  <c r="E96" i="32"/>
  <c r="F96" i="32"/>
  <c r="G96" i="32"/>
  <c r="H96" i="32"/>
  <c r="I96" i="32"/>
  <c r="B97" i="32"/>
  <c r="C97" i="32"/>
  <c r="D97" i="32"/>
  <c r="E97" i="32"/>
  <c r="F97" i="32"/>
  <c r="G97" i="32"/>
  <c r="H97" i="32"/>
  <c r="I97" i="32"/>
  <c r="B98" i="32"/>
  <c r="C98" i="32"/>
  <c r="D98" i="32"/>
  <c r="E98" i="32"/>
  <c r="F98" i="32"/>
  <c r="G98" i="32"/>
  <c r="H98" i="32"/>
  <c r="I98" i="32"/>
  <c r="B99" i="32"/>
  <c r="C99" i="32"/>
  <c r="D99" i="32"/>
  <c r="E99" i="32"/>
  <c r="F99" i="32"/>
  <c r="G99" i="32"/>
  <c r="H99" i="32"/>
  <c r="I99" i="32"/>
  <c r="B100" i="32"/>
  <c r="C100" i="32"/>
  <c r="D100" i="32"/>
  <c r="E100" i="32"/>
  <c r="F100" i="32"/>
  <c r="G100" i="32"/>
  <c r="H100" i="32"/>
  <c r="I100" i="32"/>
  <c r="B101" i="32"/>
  <c r="C101" i="32"/>
  <c r="D101" i="32"/>
  <c r="E101" i="32"/>
  <c r="F101" i="32"/>
  <c r="G101" i="32"/>
  <c r="H101" i="32"/>
  <c r="I101" i="32"/>
  <c r="B102" i="32"/>
  <c r="C102" i="32"/>
  <c r="D102" i="32"/>
  <c r="E102" i="32"/>
  <c r="F102" i="32"/>
  <c r="G102" i="32"/>
  <c r="H102" i="32"/>
  <c r="I102" i="32"/>
  <c r="B103" i="32"/>
  <c r="C103" i="32"/>
  <c r="D103" i="32"/>
  <c r="E103" i="32"/>
  <c r="F103" i="32"/>
  <c r="G103" i="32"/>
  <c r="B104" i="32"/>
  <c r="C104" i="32"/>
  <c r="D104" i="32"/>
  <c r="E104" i="32"/>
  <c r="F104" i="32"/>
  <c r="G104" i="32"/>
  <c r="A108" i="32"/>
  <c r="B9" i="31"/>
  <c r="C9" i="31"/>
  <c r="C64" i="31" s="1"/>
  <c r="D9" i="31"/>
  <c r="D64" i="31" s="1"/>
  <c r="E9" i="31"/>
  <c r="F9" i="31"/>
  <c r="G9" i="31"/>
  <c r="B12" i="31"/>
  <c r="C12" i="31"/>
  <c r="D12" i="31"/>
  <c r="E12" i="31"/>
  <c r="F12" i="31"/>
  <c r="G12" i="31"/>
  <c r="B13" i="31"/>
  <c r="C13" i="31"/>
  <c r="D13" i="31"/>
  <c r="E13" i="31"/>
  <c r="F13" i="31"/>
  <c r="G13" i="31"/>
  <c r="B14" i="31"/>
  <c r="C14" i="31"/>
  <c r="D14" i="31"/>
  <c r="E14" i="31"/>
  <c r="F14" i="31"/>
  <c r="G14" i="31"/>
  <c r="B15" i="31"/>
  <c r="C15" i="31"/>
  <c r="D15" i="31"/>
  <c r="E15" i="31"/>
  <c r="F15" i="31"/>
  <c r="G15" i="31"/>
  <c r="B16" i="31"/>
  <c r="C16" i="31"/>
  <c r="D16" i="31"/>
  <c r="E16" i="31"/>
  <c r="F16" i="31"/>
  <c r="G16" i="31"/>
  <c r="B19" i="31"/>
  <c r="C19" i="31"/>
  <c r="D19" i="31"/>
  <c r="E19" i="31"/>
  <c r="F19" i="31"/>
  <c r="G19" i="31"/>
  <c r="B20" i="31"/>
  <c r="C20" i="31"/>
  <c r="D20" i="31"/>
  <c r="E20" i="31"/>
  <c r="F20" i="31"/>
  <c r="G20" i="31"/>
  <c r="B21" i="31"/>
  <c r="C21" i="31"/>
  <c r="D21" i="31"/>
  <c r="E21" i="31"/>
  <c r="F21" i="31"/>
  <c r="G21" i="31"/>
  <c r="B22" i="31"/>
  <c r="C22" i="31"/>
  <c r="D22" i="31"/>
  <c r="E22" i="31"/>
  <c r="F22" i="31"/>
  <c r="G22" i="31"/>
  <c r="B23" i="31"/>
  <c r="C23" i="31"/>
  <c r="D23" i="31"/>
  <c r="E23" i="31"/>
  <c r="F23" i="31"/>
  <c r="G23" i="31"/>
  <c r="B26" i="31"/>
  <c r="C26" i="31"/>
  <c r="D26" i="31"/>
  <c r="E26" i="31"/>
  <c r="F26" i="31"/>
  <c r="G26" i="31"/>
  <c r="B27" i="31"/>
  <c r="C27" i="31"/>
  <c r="D27" i="31"/>
  <c r="E27" i="31"/>
  <c r="F27" i="31"/>
  <c r="G27" i="31"/>
  <c r="B28" i="31"/>
  <c r="C28" i="31"/>
  <c r="D28" i="31"/>
  <c r="E28" i="31"/>
  <c r="F28" i="31"/>
  <c r="G28" i="31"/>
  <c r="B29" i="31"/>
  <c r="C29" i="31"/>
  <c r="D29" i="31"/>
  <c r="E29" i="31"/>
  <c r="F29" i="31"/>
  <c r="G29" i="31"/>
  <c r="B30" i="31"/>
  <c r="C30" i="31"/>
  <c r="D30" i="31"/>
  <c r="E30" i="31"/>
  <c r="F30" i="31"/>
  <c r="G30" i="31"/>
  <c r="B31" i="31"/>
  <c r="C31" i="31"/>
  <c r="D31" i="31"/>
  <c r="E31" i="31"/>
  <c r="F31" i="31"/>
  <c r="G31" i="31"/>
  <c r="B32" i="31"/>
  <c r="C32" i="31"/>
  <c r="D32" i="31"/>
  <c r="E32" i="31"/>
  <c r="F32" i="31"/>
  <c r="G32" i="31"/>
  <c r="B33" i="31"/>
  <c r="C33" i="31"/>
  <c r="D33" i="31"/>
  <c r="E33" i="31"/>
  <c r="F33" i="31"/>
  <c r="G33" i="31"/>
  <c r="B34" i="31"/>
  <c r="C34" i="31"/>
  <c r="D34" i="31"/>
  <c r="E34" i="31"/>
  <c r="F34" i="31"/>
  <c r="G34" i="31"/>
  <c r="B37" i="31"/>
  <c r="C37" i="31"/>
  <c r="D37" i="31"/>
  <c r="E37" i="31"/>
  <c r="F37" i="31"/>
  <c r="G37" i="31"/>
  <c r="B38" i="31"/>
  <c r="C38" i="31"/>
  <c r="D38" i="31"/>
  <c r="E38" i="31"/>
  <c r="F38" i="31"/>
  <c r="G38" i="31"/>
  <c r="B39" i="31"/>
  <c r="C39" i="31"/>
  <c r="D39" i="31"/>
  <c r="E39" i="31"/>
  <c r="F39" i="31"/>
  <c r="G39" i="31"/>
  <c r="B40" i="31"/>
  <c r="C40" i="31"/>
  <c r="D40" i="31"/>
  <c r="E40" i="31"/>
  <c r="F40" i="31"/>
  <c r="G40" i="31"/>
  <c r="B41" i="31"/>
  <c r="C41" i="31"/>
  <c r="D41" i="31"/>
  <c r="E41" i="31"/>
  <c r="F41" i="31"/>
  <c r="G41" i="31"/>
  <c r="B42" i="31"/>
  <c r="C42" i="31"/>
  <c r="D42" i="31"/>
  <c r="E42" i="31"/>
  <c r="F42" i="31"/>
  <c r="G42" i="31"/>
  <c r="B43" i="31"/>
  <c r="C43" i="31"/>
  <c r="D43" i="31"/>
  <c r="E43" i="31"/>
  <c r="F43" i="31"/>
  <c r="G43" i="31"/>
  <c r="B44" i="31"/>
  <c r="C44" i="31"/>
  <c r="D44" i="31"/>
  <c r="E44" i="31"/>
  <c r="F44" i="31"/>
  <c r="G44" i="31"/>
  <c r="B47" i="31"/>
  <c r="C47" i="31"/>
  <c r="D47" i="31"/>
  <c r="E47" i="31"/>
  <c r="F47" i="31"/>
  <c r="G47" i="31"/>
  <c r="B48" i="31"/>
  <c r="C48" i="31"/>
  <c r="D48" i="31"/>
  <c r="E48" i="31"/>
  <c r="F48" i="31"/>
  <c r="G48" i="31"/>
  <c r="B49" i="31"/>
  <c r="C49" i="31"/>
  <c r="D49" i="31"/>
  <c r="E49" i="31"/>
  <c r="F49" i="31"/>
  <c r="G49" i="31"/>
  <c r="B50" i="31"/>
  <c r="C50" i="31"/>
  <c r="D50" i="31"/>
  <c r="E50" i="31"/>
  <c r="F50" i="31"/>
  <c r="G50" i="31"/>
  <c r="B64" i="31"/>
  <c r="E64" i="31"/>
  <c r="F64" i="31"/>
  <c r="G64" i="31"/>
  <c r="B67" i="31"/>
  <c r="C67" i="31"/>
  <c r="D67" i="31"/>
  <c r="E67" i="31"/>
  <c r="F67" i="31"/>
  <c r="G67" i="31"/>
  <c r="B68" i="31"/>
  <c r="C68" i="31"/>
  <c r="D68" i="31"/>
  <c r="E68" i="31"/>
  <c r="F68" i="31"/>
  <c r="G68" i="31"/>
  <c r="B69" i="31"/>
  <c r="C69" i="31"/>
  <c r="D69" i="31"/>
  <c r="E69" i="31"/>
  <c r="F69" i="31"/>
  <c r="G69" i="31"/>
  <c r="B70" i="31"/>
  <c r="C70" i="31"/>
  <c r="D70" i="31"/>
  <c r="E70" i="31"/>
  <c r="F70" i="31"/>
  <c r="G70" i="31"/>
  <c r="B71" i="31"/>
  <c r="C71" i="31"/>
  <c r="D71" i="31"/>
  <c r="E71" i="31"/>
  <c r="F71" i="31"/>
  <c r="G71" i="31"/>
  <c r="B72" i="31"/>
  <c r="C72" i="31"/>
  <c r="D72" i="31"/>
  <c r="E72" i="31"/>
  <c r="F72" i="31"/>
  <c r="G72" i="31"/>
  <c r="B73" i="31"/>
  <c r="C73" i="31"/>
  <c r="D73" i="31"/>
  <c r="E73" i="31"/>
  <c r="F73" i="31"/>
  <c r="G73" i="31"/>
  <c r="B74" i="31"/>
  <c r="C74" i="31"/>
  <c r="D74" i="31"/>
  <c r="E74" i="31"/>
  <c r="F74" i="31"/>
  <c r="G74" i="31"/>
  <c r="B75" i="31"/>
  <c r="C75" i="31"/>
  <c r="D75" i="31"/>
  <c r="E75" i="31"/>
  <c r="F75" i="31"/>
  <c r="G75" i="31"/>
  <c r="B76" i="31"/>
  <c r="C76" i="31"/>
  <c r="D76" i="31"/>
  <c r="E76" i="31"/>
  <c r="F76" i="31"/>
  <c r="G76" i="31"/>
  <c r="B77" i="31"/>
  <c r="C77" i="31"/>
  <c r="D77" i="31"/>
  <c r="E77" i="31"/>
  <c r="F77" i="31"/>
  <c r="G77" i="31"/>
  <c r="B78" i="31"/>
  <c r="C78" i="31"/>
  <c r="D78" i="31"/>
  <c r="E78" i="31"/>
  <c r="F78" i="31"/>
  <c r="G78" i="31"/>
  <c r="B79" i="31"/>
  <c r="C79" i="31"/>
  <c r="D79" i="31"/>
  <c r="E79" i="31"/>
  <c r="F79" i="31"/>
  <c r="G79" i="31"/>
  <c r="B80" i="31"/>
  <c r="C80" i="31"/>
  <c r="D80" i="31"/>
  <c r="E80" i="31"/>
  <c r="F80" i="31"/>
  <c r="G80" i="31"/>
  <c r="B81" i="31"/>
  <c r="C81" i="31"/>
  <c r="D81" i="31"/>
  <c r="E81" i="31"/>
  <c r="F81" i="31"/>
  <c r="G81" i="31"/>
  <c r="B82" i="31"/>
  <c r="C82" i="31"/>
  <c r="D82" i="31"/>
  <c r="E82" i="31"/>
  <c r="F82" i="31"/>
  <c r="G82" i="31"/>
  <c r="B83" i="31"/>
  <c r="C83" i="31"/>
  <c r="D83" i="31"/>
  <c r="E83" i="31"/>
  <c r="F83" i="31"/>
  <c r="G83" i="31"/>
  <c r="B84" i="31"/>
  <c r="C84" i="31"/>
  <c r="D84" i="31"/>
  <c r="E84" i="31"/>
  <c r="F84" i="31"/>
  <c r="G84" i="31"/>
  <c r="B85" i="31"/>
  <c r="C85" i="31"/>
  <c r="D85" i="31"/>
  <c r="E85" i="31"/>
  <c r="F85" i="31"/>
  <c r="G85" i="31"/>
  <c r="B86" i="31"/>
  <c r="C86" i="31"/>
  <c r="D86" i="31"/>
  <c r="E86" i="31"/>
  <c r="F86" i="31"/>
  <c r="G86" i="31"/>
  <c r="B87" i="31"/>
  <c r="C87" i="31"/>
  <c r="D87" i="31"/>
  <c r="E87" i="31"/>
  <c r="F87" i="31"/>
  <c r="G87" i="31"/>
  <c r="B88" i="31"/>
  <c r="C88" i="31"/>
  <c r="D88" i="31"/>
  <c r="E88" i="31"/>
  <c r="F88" i="31"/>
  <c r="G88" i="31"/>
  <c r="B89" i="31"/>
  <c r="C89" i="31"/>
  <c r="D89" i="31"/>
  <c r="E89" i="31"/>
  <c r="F89" i="31"/>
  <c r="G89" i="31"/>
  <c r="B90" i="31"/>
  <c r="C90" i="31"/>
  <c r="D90" i="31"/>
  <c r="E90" i="31"/>
  <c r="F90" i="31"/>
  <c r="G90" i="31"/>
  <c r="B93" i="31"/>
  <c r="C93" i="31"/>
  <c r="D93" i="31"/>
  <c r="E93" i="31"/>
  <c r="F93" i="31"/>
  <c r="G93" i="31"/>
  <c r="B94" i="31"/>
  <c r="C94" i="31"/>
  <c r="D94" i="31"/>
  <c r="E94" i="31"/>
  <c r="F94" i="31"/>
  <c r="G94" i="31"/>
  <c r="B95" i="31"/>
  <c r="C95" i="31"/>
  <c r="D95" i="31"/>
  <c r="E95" i="31"/>
  <c r="F95" i="31"/>
  <c r="G95" i="31"/>
  <c r="B96" i="31"/>
  <c r="C96" i="31"/>
  <c r="D96" i="31"/>
  <c r="E96" i="31"/>
  <c r="F96" i="31"/>
  <c r="G96" i="31"/>
  <c r="B97" i="31"/>
  <c r="C97" i="31"/>
  <c r="D97" i="31"/>
  <c r="E97" i="31"/>
  <c r="F97" i="31"/>
  <c r="G97" i="31"/>
  <c r="B98" i="31"/>
  <c r="C98" i="31"/>
  <c r="D98" i="31"/>
  <c r="E98" i="31"/>
  <c r="F98" i="31"/>
  <c r="G98" i="31"/>
  <c r="B99" i="31"/>
  <c r="C99" i="31"/>
  <c r="D99" i="31"/>
  <c r="E99" i="31"/>
  <c r="F99" i="31"/>
  <c r="G99" i="31"/>
  <c r="B100" i="31"/>
  <c r="C100" i="31"/>
  <c r="D100" i="31"/>
  <c r="E100" i="31"/>
  <c r="F100" i="31"/>
  <c r="G100" i="31"/>
  <c r="B101" i="31"/>
  <c r="C101" i="31"/>
  <c r="D101" i="31"/>
  <c r="E101" i="31"/>
  <c r="F101" i="31"/>
  <c r="G101" i="31"/>
  <c r="B102" i="31"/>
  <c r="C102" i="31"/>
  <c r="D102" i="31"/>
  <c r="E102" i="31"/>
  <c r="F102" i="31"/>
  <c r="G102" i="31"/>
  <c r="B103" i="31"/>
  <c r="C103" i="31"/>
  <c r="D103" i="31"/>
  <c r="E103" i="31"/>
  <c r="F103" i="31"/>
  <c r="G103" i="31"/>
  <c r="B104" i="31"/>
  <c r="C104" i="31"/>
  <c r="D104" i="31"/>
  <c r="E104" i="31"/>
  <c r="F104" i="31"/>
  <c r="G104" i="31"/>
  <c r="B105" i="31"/>
  <c r="C105" i="31"/>
  <c r="D105" i="31"/>
  <c r="E105" i="31"/>
  <c r="F105" i="31"/>
  <c r="G105" i="31"/>
  <c r="I11" i="32" l="1"/>
  <c r="H11" i="32"/>
  <c r="I36" i="32"/>
  <c r="H36" i="32"/>
  <c r="A42" i="21"/>
  <c r="G106" i="28" l="1"/>
  <c r="F106" i="28"/>
  <c r="E106" i="28"/>
  <c r="D106" i="28"/>
  <c r="C106" i="28"/>
  <c r="B106" i="28"/>
  <c r="G105" i="28"/>
  <c r="F105" i="28"/>
  <c r="E105" i="28"/>
  <c r="D105" i="28"/>
  <c r="C105" i="28"/>
  <c r="B105" i="28"/>
  <c r="G104" i="28"/>
  <c r="F104" i="28"/>
  <c r="E104" i="28"/>
  <c r="D104" i="28"/>
  <c r="C104" i="28"/>
  <c r="B104" i="28"/>
  <c r="G103" i="28"/>
  <c r="F103" i="28"/>
  <c r="E103" i="28"/>
  <c r="D103" i="28"/>
  <c r="C103" i="28"/>
  <c r="B103" i="28"/>
  <c r="G102" i="28"/>
  <c r="F102" i="28"/>
  <c r="E102" i="28"/>
  <c r="D102" i="28"/>
  <c r="C102" i="28"/>
  <c r="B102" i="28"/>
  <c r="G101" i="28"/>
  <c r="F101" i="28"/>
  <c r="E101" i="28"/>
  <c r="D101" i="28"/>
  <c r="C101" i="28"/>
  <c r="B101" i="28"/>
  <c r="G100" i="28"/>
  <c r="F100" i="28"/>
  <c r="E100" i="28"/>
  <c r="D100" i="28"/>
  <c r="C100" i="28"/>
  <c r="B100" i="28"/>
  <c r="G99" i="28"/>
  <c r="F99" i="28"/>
  <c r="E99" i="28"/>
  <c r="D99" i="28"/>
  <c r="C99" i="28"/>
  <c r="B99" i="28"/>
  <c r="G98" i="28"/>
  <c r="F98" i="28"/>
  <c r="E98" i="28"/>
  <c r="D98" i="28"/>
  <c r="C98" i="28"/>
  <c r="B98" i="28"/>
  <c r="G97" i="28"/>
  <c r="F97" i="28"/>
  <c r="E97" i="28"/>
  <c r="D97" i="28"/>
  <c r="C97" i="28"/>
  <c r="B97" i="28"/>
  <c r="G96" i="28"/>
  <c r="F96" i="28"/>
  <c r="E96" i="28"/>
  <c r="D96" i="28"/>
  <c r="C96" i="28"/>
  <c r="B96" i="28"/>
  <c r="G95" i="28"/>
  <c r="F95" i="28"/>
  <c r="E95" i="28"/>
  <c r="D95" i="28"/>
  <c r="C95" i="28"/>
  <c r="B95" i="28"/>
  <c r="G94" i="28"/>
  <c r="F94" i="28"/>
  <c r="E94" i="28"/>
  <c r="D94" i="28"/>
  <c r="C94" i="28"/>
  <c r="B94" i="28"/>
  <c r="G91" i="28"/>
  <c r="F91" i="28"/>
  <c r="E91" i="28"/>
  <c r="D91" i="28"/>
  <c r="C91" i="28"/>
  <c r="B91" i="28"/>
  <c r="B78" i="28"/>
  <c r="C78" i="28"/>
  <c r="D78" i="28"/>
  <c r="E78" i="28"/>
  <c r="F78" i="28"/>
  <c r="G78" i="28"/>
  <c r="B79" i="28"/>
  <c r="C79" i="28"/>
  <c r="D79" i="28"/>
  <c r="E79" i="28"/>
  <c r="F79" i="28"/>
  <c r="G79" i="28"/>
  <c r="B80" i="28"/>
  <c r="C80" i="28"/>
  <c r="D80" i="28"/>
  <c r="E80" i="28"/>
  <c r="F80" i="28"/>
  <c r="G80" i="28"/>
  <c r="B81" i="28"/>
  <c r="C81" i="28"/>
  <c r="D81" i="28"/>
  <c r="E81" i="28"/>
  <c r="F81" i="28"/>
  <c r="G81" i="28"/>
  <c r="B82" i="28"/>
  <c r="C82" i="28"/>
  <c r="D82" i="28"/>
  <c r="E82" i="28"/>
  <c r="F82" i="28"/>
  <c r="G82" i="28"/>
  <c r="B83" i="28"/>
  <c r="C83" i="28"/>
  <c r="D83" i="28"/>
  <c r="E83" i="28"/>
  <c r="F83" i="28"/>
  <c r="G83" i="28"/>
  <c r="B84" i="28"/>
  <c r="C84" i="28"/>
  <c r="D84" i="28"/>
  <c r="E84" i="28"/>
  <c r="F84" i="28"/>
  <c r="G84" i="28"/>
  <c r="B85" i="28"/>
  <c r="C85" i="28"/>
  <c r="D85" i="28"/>
  <c r="E85" i="28"/>
  <c r="F85" i="28"/>
  <c r="G85" i="28"/>
  <c r="B86" i="28"/>
  <c r="C86" i="28"/>
  <c r="D86" i="28"/>
  <c r="E86" i="28"/>
  <c r="F86" i="28"/>
  <c r="G86" i="28"/>
  <c r="B87" i="28"/>
  <c r="C87" i="28"/>
  <c r="D87" i="28"/>
  <c r="E87" i="28"/>
  <c r="F87" i="28"/>
  <c r="G87" i="28"/>
  <c r="B88" i="28"/>
  <c r="C88" i="28"/>
  <c r="D88" i="28"/>
  <c r="E88" i="28"/>
  <c r="F88" i="28"/>
  <c r="G88" i="28"/>
  <c r="B89" i="28"/>
  <c r="C89" i="28"/>
  <c r="D89" i="28"/>
  <c r="E89" i="28"/>
  <c r="F89" i="28"/>
  <c r="G89" i="28"/>
  <c r="B90" i="28"/>
  <c r="C90" i="28"/>
  <c r="D90" i="28"/>
  <c r="E90" i="28"/>
  <c r="F90" i="28"/>
  <c r="G90" i="28"/>
  <c r="B69" i="28"/>
  <c r="C69" i="28"/>
  <c r="D69" i="28"/>
  <c r="E69" i="28"/>
  <c r="F69" i="28"/>
  <c r="G69" i="28"/>
  <c r="B70" i="28"/>
  <c r="C70" i="28"/>
  <c r="D70" i="28"/>
  <c r="E70" i="28"/>
  <c r="F70" i="28"/>
  <c r="G70" i="28"/>
  <c r="B71" i="28"/>
  <c r="C71" i="28"/>
  <c r="D71" i="28"/>
  <c r="E71" i="28"/>
  <c r="F71" i="28"/>
  <c r="G71" i="28"/>
  <c r="B72" i="28"/>
  <c r="C72" i="28"/>
  <c r="D72" i="28"/>
  <c r="E72" i="28"/>
  <c r="F72" i="28"/>
  <c r="G72" i="28"/>
  <c r="B73" i="28"/>
  <c r="C73" i="28"/>
  <c r="D73" i="28"/>
  <c r="E73" i="28"/>
  <c r="F73" i="28"/>
  <c r="G73" i="28"/>
  <c r="B74" i="28"/>
  <c r="C74" i="28"/>
  <c r="D74" i="28"/>
  <c r="E74" i="28"/>
  <c r="F74" i="28"/>
  <c r="G74" i="28"/>
  <c r="B75" i="28"/>
  <c r="C75" i="28"/>
  <c r="D75" i="28"/>
  <c r="E75" i="28"/>
  <c r="F75" i="28"/>
  <c r="G75" i="28"/>
  <c r="B76" i="28"/>
  <c r="C76" i="28"/>
  <c r="D76" i="28"/>
  <c r="E76" i="28"/>
  <c r="F76" i="28"/>
  <c r="G76" i="28"/>
  <c r="B77" i="28"/>
  <c r="C77" i="28"/>
  <c r="D77" i="28"/>
  <c r="E77" i="28"/>
  <c r="F77" i="28"/>
  <c r="G77" i="28"/>
  <c r="G68" i="28"/>
  <c r="F68" i="28"/>
  <c r="E68" i="28"/>
  <c r="D68" i="28"/>
  <c r="C68" i="28"/>
  <c r="B68" i="28"/>
  <c r="G50" i="28"/>
  <c r="F50" i="28"/>
  <c r="E50" i="28"/>
  <c r="D50" i="28"/>
  <c r="C50" i="28"/>
  <c r="B50" i="28"/>
  <c r="G49" i="28"/>
  <c r="F49" i="28"/>
  <c r="E49" i="28"/>
  <c r="D49" i="28"/>
  <c r="C49" i="28"/>
  <c r="B49" i="28"/>
  <c r="G48" i="28"/>
  <c r="F48" i="28"/>
  <c r="E48" i="28"/>
  <c r="D48" i="28"/>
  <c r="C48" i="28"/>
  <c r="B48" i="28"/>
  <c r="G47" i="28"/>
  <c r="F47" i="28"/>
  <c r="E47" i="28"/>
  <c r="D47" i="28"/>
  <c r="C47" i="28"/>
  <c r="B47" i="28"/>
  <c r="G44" i="28"/>
  <c r="F44" i="28"/>
  <c r="E44" i="28"/>
  <c r="D44" i="28"/>
  <c r="C44" i="28"/>
  <c r="B44" i="28"/>
  <c r="G43" i="28"/>
  <c r="F43" i="28"/>
  <c r="E43" i="28"/>
  <c r="D43" i="28"/>
  <c r="C43" i="28"/>
  <c r="B43" i="28"/>
  <c r="G42" i="28"/>
  <c r="F42" i="28"/>
  <c r="E42" i="28"/>
  <c r="D42" i="28"/>
  <c r="C42" i="28"/>
  <c r="B42" i="28"/>
  <c r="G41" i="28"/>
  <c r="F41" i="28"/>
  <c r="E41" i="28"/>
  <c r="D41" i="28"/>
  <c r="C41" i="28"/>
  <c r="B41" i="28"/>
  <c r="G40" i="28"/>
  <c r="F40" i="28"/>
  <c r="E40" i="28"/>
  <c r="D40" i="28"/>
  <c r="C40" i="28"/>
  <c r="B40" i="28"/>
  <c r="G39" i="28"/>
  <c r="F39" i="28"/>
  <c r="E39" i="28"/>
  <c r="D39" i="28"/>
  <c r="C39" i="28"/>
  <c r="B39" i="28"/>
  <c r="G38" i="28"/>
  <c r="F38" i="28"/>
  <c r="E38" i="28"/>
  <c r="D38" i="28"/>
  <c r="C38" i="28"/>
  <c r="B38" i="28"/>
  <c r="G37" i="28"/>
  <c r="F37" i="28"/>
  <c r="E37" i="28"/>
  <c r="D37" i="28"/>
  <c r="C37" i="28"/>
  <c r="B37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30" i="28"/>
  <c r="F30" i="28"/>
  <c r="E30" i="28"/>
  <c r="D30" i="28"/>
  <c r="C30" i="28"/>
  <c r="B30" i="28"/>
  <c r="G29" i="28"/>
  <c r="F29" i="28"/>
  <c r="E29" i="28"/>
  <c r="D29" i="28"/>
  <c r="C29" i="28"/>
  <c r="B29" i="28"/>
  <c r="G28" i="28"/>
  <c r="F28" i="28"/>
  <c r="E28" i="28"/>
  <c r="D28" i="28"/>
  <c r="C28" i="28"/>
  <c r="B28" i="28"/>
  <c r="G27" i="28"/>
  <c r="F27" i="28"/>
  <c r="E27" i="28"/>
  <c r="D27" i="28"/>
  <c r="C27" i="28"/>
  <c r="B27" i="28"/>
  <c r="G26" i="28"/>
  <c r="F26" i="28"/>
  <c r="E26" i="28"/>
  <c r="D26" i="28"/>
  <c r="C26" i="28"/>
  <c r="B26" i="28"/>
  <c r="G25" i="28"/>
  <c r="F25" i="28"/>
  <c r="E25" i="28"/>
  <c r="D25" i="28"/>
  <c r="C25" i="28"/>
  <c r="B25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G20" i="28"/>
  <c r="F20" i="28"/>
  <c r="E20" i="28"/>
  <c r="D20" i="28"/>
  <c r="C20" i="28"/>
  <c r="B20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8" i="28"/>
  <c r="F8" i="28"/>
  <c r="E8" i="28"/>
  <c r="D8" i="28"/>
  <c r="C8" i="28"/>
  <c r="B8" i="28"/>
  <c r="G107" i="27"/>
  <c r="F107" i="27"/>
  <c r="E107" i="27"/>
  <c r="D107" i="27"/>
  <c r="C107" i="27"/>
  <c r="B107" i="27"/>
  <c r="G106" i="27"/>
  <c r="F106" i="27"/>
  <c r="E106" i="27"/>
  <c r="D106" i="27"/>
  <c r="C106" i="27"/>
  <c r="B106" i="27"/>
  <c r="G105" i="27"/>
  <c r="F105" i="27"/>
  <c r="E105" i="27"/>
  <c r="D105" i="27"/>
  <c r="C105" i="27"/>
  <c r="B105" i="27"/>
  <c r="G104" i="27"/>
  <c r="F104" i="27"/>
  <c r="E104" i="27"/>
  <c r="D104" i="27"/>
  <c r="C104" i="27"/>
  <c r="B104" i="27"/>
  <c r="G103" i="27"/>
  <c r="F103" i="27"/>
  <c r="E103" i="27"/>
  <c r="D103" i="27"/>
  <c r="C103" i="27"/>
  <c r="B103" i="27"/>
  <c r="G102" i="27"/>
  <c r="F102" i="27"/>
  <c r="E102" i="27"/>
  <c r="D102" i="27"/>
  <c r="C102" i="27"/>
  <c r="B102" i="27"/>
  <c r="G101" i="27"/>
  <c r="F101" i="27"/>
  <c r="E101" i="27"/>
  <c r="D101" i="27"/>
  <c r="C101" i="27"/>
  <c r="B101" i="27"/>
  <c r="G100" i="27"/>
  <c r="F100" i="27"/>
  <c r="E100" i="27"/>
  <c r="D100" i="27"/>
  <c r="C100" i="27"/>
  <c r="B100" i="27"/>
  <c r="G99" i="27"/>
  <c r="F99" i="27"/>
  <c r="E99" i="27"/>
  <c r="D99" i="27"/>
  <c r="C99" i="27"/>
  <c r="B99" i="27"/>
  <c r="G98" i="27"/>
  <c r="F98" i="27"/>
  <c r="E98" i="27"/>
  <c r="D98" i="27"/>
  <c r="C98" i="27"/>
  <c r="B98" i="27"/>
  <c r="G97" i="27"/>
  <c r="F97" i="27"/>
  <c r="E97" i="27"/>
  <c r="D97" i="27"/>
  <c r="C97" i="27"/>
  <c r="B97" i="27"/>
  <c r="G96" i="27"/>
  <c r="F96" i="27"/>
  <c r="E96" i="27"/>
  <c r="D96" i="27"/>
  <c r="C96" i="27"/>
  <c r="B96" i="27"/>
  <c r="G95" i="27"/>
  <c r="F95" i="27"/>
  <c r="E95" i="27"/>
  <c r="D95" i="27"/>
  <c r="C95" i="27"/>
  <c r="B95" i="27"/>
  <c r="B80" i="27"/>
  <c r="C80" i="27"/>
  <c r="D80" i="27"/>
  <c r="E80" i="27"/>
  <c r="F80" i="27"/>
  <c r="G80" i="27"/>
  <c r="B81" i="27"/>
  <c r="C81" i="27"/>
  <c r="D81" i="27"/>
  <c r="E81" i="27"/>
  <c r="F81" i="27"/>
  <c r="G81" i="27"/>
  <c r="B82" i="27"/>
  <c r="C82" i="27"/>
  <c r="D82" i="27"/>
  <c r="E82" i="27"/>
  <c r="F82" i="27"/>
  <c r="G82" i="27"/>
  <c r="B83" i="27"/>
  <c r="C83" i="27"/>
  <c r="D83" i="27"/>
  <c r="E83" i="27"/>
  <c r="F83" i="27"/>
  <c r="G83" i="27"/>
  <c r="B84" i="27"/>
  <c r="C84" i="27"/>
  <c r="D84" i="27"/>
  <c r="E84" i="27"/>
  <c r="F84" i="27"/>
  <c r="G84" i="27"/>
  <c r="B85" i="27"/>
  <c r="C85" i="27"/>
  <c r="D85" i="27"/>
  <c r="E85" i="27"/>
  <c r="F85" i="27"/>
  <c r="G85" i="27"/>
  <c r="B86" i="27"/>
  <c r="C86" i="27"/>
  <c r="D86" i="27"/>
  <c r="E86" i="27"/>
  <c r="F86" i="27"/>
  <c r="G86" i="27"/>
  <c r="B87" i="27"/>
  <c r="C87" i="27"/>
  <c r="D87" i="27"/>
  <c r="E87" i="27"/>
  <c r="F87" i="27"/>
  <c r="G87" i="27"/>
  <c r="B88" i="27"/>
  <c r="C88" i="27"/>
  <c r="D88" i="27"/>
  <c r="E88" i="27"/>
  <c r="F88" i="27"/>
  <c r="G88" i="27"/>
  <c r="B89" i="27"/>
  <c r="C89" i="27"/>
  <c r="D89" i="27"/>
  <c r="E89" i="27"/>
  <c r="F89" i="27"/>
  <c r="G89" i="27"/>
  <c r="B90" i="27"/>
  <c r="C90" i="27"/>
  <c r="D90" i="27"/>
  <c r="E90" i="27"/>
  <c r="F90" i="27"/>
  <c r="G90" i="27"/>
  <c r="B91" i="27"/>
  <c r="C91" i="27"/>
  <c r="D91" i="27"/>
  <c r="E91" i="27"/>
  <c r="F91" i="27"/>
  <c r="G91" i="27"/>
  <c r="B92" i="27"/>
  <c r="C92" i="27"/>
  <c r="D92" i="27"/>
  <c r="E92" i="27"/>
  <c r="F92" i="27"/>
  <c r="G92" i="27"/>
  <c r="G79" i="27"/>
  <c r="F79" i="27"/>
  <c r="E79" i="27"/>
  <c r="D79" i="27"/>
  <c r="C79" i="27"/>
  <c r="B79" i="27"/>
  <c r="G78" i="27"/>
  <c r="F78" i="27"/>
  <c r="E78" i="27"/>
  <c r="D78" i="27"/>
  <c r="C78" i="27"/>
  <c r="B78" i="27"/>
  <c r="G77" i="27"/>
  <c r="F77" i="27"/>
  <c r="E77" i="27"/>
  <c r="D77" i="27"/>
  <c r="C77" i="27"/>
  <c r="B77" i="27"/>
  <c r="G76" i="27"/>
  <c r="F76" i="27"/>
  <c r="E76" i="27"/>
  <c r="D76" i="27"/>
  <c r="C76" i="27"/>
  <c r="B76" i="27"/>
  <c r="G75" i="27"/>
  <c r="F75" i="27"/>
  <c r="E75" i="27"/>
  <c r="D75" i="27"/>
  <c r="C75" i="27"/>
  <c r="B75" i="27"/>
  <c r="G74" i="27"/>
  <c r="F74" i="27"/>
  <c r="E74" i="27"/>
  <c r="D74" i="27"/>
  <c r="C74" i="27"/>
  <c r="B74" i="27"/>
  <c r="G73" i="27"/>
  <c r="F73" i="27"/>
  <c r="E73" i="27"/>
  <c r="D73" i="27"/>
  <c r="C73" i="27"/>
  <c r="B73" i="27"/>
  <c r="G72" i="27"/>
  <c r="F72" i="27"/>
  <c r="E72" i="27"/>
  <c r="D72" i="27"/>
  <c r="C72" i="27"/>
  <c r="B72" i="27"/>
  <c r="G71" i="27"/>
  <c r="F71" i="27"/>
  <c r="E71" i="27"/>
  <c r="D71" i="27"/>
  <c r="C71" i="27"/>
  <c r="B71" i="27"/>
  <c r="G70" i="27"/>
  <c r="F70" i="27"/>
  <c r="E70" i="27"/>
  <c r="D70" i="27"/>
  <c r="C70" i="27"/>
  <c r="B70" i="27"/>
  <c r="G69" i="27"/>
  <c r="F69" i="27"/>
  <c r="E69" i="27"/>
  <c r="D69" i="27"/>
  <c r="C69" i="27"/>
  <c r="B69" i="27"/>
  <c r="G51" i="27"/>
  <c r="F51" i="27"/>
  <c r="E51" i="27"/>
  <c r="D51" i="27"/>
  <c r="C51" i="27"/>
  <c r="B51" i="27"/>
  <c r="G50" i="27"/>
  <c r="F50" i="27"/>
  <c r="E50" i="27"/>
  <c r="D50" i="27"/>
  <c r="C50" i="27"/>
  <c r="B50" i="27"/>
  <c r="G49" i="27"/>
  <c r="F49" i="27"/>
  <c r="E49" i="27"/>
  <c r="D49" i="27"/>
  <c r="C49" i="27"/>
  <c r="B49" i="27"/>
  <c r="G48" i="27"/>
  <c r="F48" i="27"/>
  <c r="E48" i="27"/>
  <c r="D48" i="27"/>
  <c r="C48" i="27"/>
  <c r="B48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43" i="27"/>
  <c r="F43" i="27"/>
  <c r="E43" i="27"/>
  <c r="D43" i="27"/>
  <c r="C43" i="27"/>
  <c r="B43" i="27"/>
  <c r="G42" i="27"/>
  <c r="F42" i="27"/>
  <c r="E42" i="27"/>
  <c r="D42" i="27"/>
  <c r="C42" i="27"/>
  <c r="B42" i="27"/>
  <c r="G41" i="27"/>
  <c r="F41" i="27"/>
  <c r="E41" i="27"/>
  <c r="D41" i="27"/>
  <c r="C41" i="27"/>
  <c r="B41" i="27"/>
  <c r="G40" i="27"/>
  <c r="F40" i="27"/>
  <c r="E40" i="27"/>
  <c r="D40" i="27"/>
  <c r="C40" i="27"/>
  <c r="B40" i="27"/>
  <c r="G39" i="27"/>
  <c r="F39" i="27"/>
  <c r="E39" i="27"/>
  <c r="D39" i="27"/>
  <c r="C39" i="27"/>
  <c r="B39" i="27"/>
  <c r="G38" i="27"/>
  <c r="F38" i="27"/>
  <c r="E38" i="27"/>
  <c r="D38" i="27"/>
  <c r="C38" i="27"/>
  <c r="B38" i="27"/>
  <c r="G34" i="27"/>
  <c r="F34" i="27"/>
  <c r="E34" i="27"/>
  <c r="D34" i="27"/>
  <c r="C34" i="27"/>
  <c r="B34" i="27"/>
  <c r="G33" i="27"/>
  <c r="F33" i="27"/>
  <c r="E33" i="27"/>
  <c r="D33" i="27"/>
  <c r="C33" i="27"/>
  <c r="B33" i="27"/>
  <c r="G32" i="27"/>
  <c r="F32" i="27"/>
  <c r="E32" i="27"/>
  <c r="D32" i="27"/>
  <c r="C32" i="27"/>
  <c r="B32" i="27"/>
  <c r="G31" i="27"/>
  <c r="F31" i="27"/>
  <c r="E31" i="27"/>
  <c r="D31" i="27"/>
  <c r="C31" i="27"/>
  <c r="B31" i="27"/>
  <c r="G30" i="27"/>
  <c r="F30" i="27"/>
  <c r="E30" i="27"/>
  <c r="D30" i="27"/>
  <c r="C30" i="27"/>
  <c r="B30" i="27"/>
  <c r="G29" i="27"/>
  <c r="F29" i="27"/>
  <c r="E29" i="27"/>
  <c r="D29" i="27"/>
  <c r="C29" i="27"/>
  <c r="B29" i="27"/>
  <c r="G28" i="27"/>
  <c r="F28" i="27"/>
  <c r="E28" i="27"/>
  <c r="D28" i="27"/>
  <c r="C28" i="27"/>
  <c r="B28" i="27"/>
  <c r="G27" i="27"/>
  <c r="F27" i="27"/>
  <c r="E27" i="27"/>
  <c r="D27" i="27"/>
  <c r="C27" i="27"/>
  <c r="B27" i="27"/>
  <c r="G26" i="27"/>
  <c r="F26" i="27"/>
  <c r="E26" i="27"/>
  <c r="D26" i="27"/>
  <c r="C26" i="27"/>
  <c r="B26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9" i="27"/>
  <c r="F9" i="27"/>
  <c r="E9" i="27"/>
  <c r="D9" i="27"/>
  <c r="C9" i="27"/>
  <c r="B9" i="27"/>
  <c r="N108" i="26"/>
  <c r="L108" i="26"/>
  <c r="J108" i="26"/>
  <c r="H108" i="26"/>
  <c r="F108" i="26"/>
  <c r="B108" i="26"/>
  <c r="N107" i="26"/>
  <c r="L107" i="26"/>
  <c r="J107" i="26"/>
  <c r="H107" i="26"/>
  <c r="F107" i="26"/>
  <c r="B107" i="26"/>
  <c r="B97" i="26"/>
  <c r="F97" i="26"/>
  <c r="H97" i="26"/>
  <c r="J97" i="26"/>
  <c r="L97" i="26"/>
  <c r="N97" i="26"/>
  <c r="B98" i="26"/>
  <c r="F98" i="26"/>
  <c r="H98" i="26"/>
  <c r="J98" i="26"/>
  <c r="L98" i="26"/>
  <c r="N98" i="26"/>
  <c r="B99" i="26"/>
  <c r="F99" i="26"/>
  <c r="H99" i="26"/>
  <c r="J99" i="26"/>
  <c r="L99" i="26"/>
  <c r="N99" i="26"/>
  <c r="B100" i="26"/>
  <c r="F100" i="26"/>
  <c r="H100" i="26"/>
  <c r="J100" i="26"/>
  <c r="L100" i="26"/>
  <c r="N100" i="26"/>
  <c r="B101" i="26"/>
  <c r="F101" i="26"/>
  <c r="H101" i="26"/>
  <c r="J101" i="26"/>
  <c r="L101" i="26"/>
  <c r="N101" i="26"/>
  <c r="B102" i="26"/>
  <c r="F102" i="26"/>
  <c r="H102" i="26"/>
  <c r="J102" i="26"/>
  <c r="L102" i="26"/>
  <c r="N102" i="26"/>
  <c r="B103" i="26"/>
  <c r="F103" i="26"/>
  <c r="H103" i="26"/>
  <c r="J103" i="26"/>
  <c r="L103" i="26"/>
  <c r="N103" i="26"/>
  <c r="B104" i="26"/>
  <c r="F104" i="26"/>
  <c r="H104" i="26"/>
  <c r="J104" i="26"/>
  <c r="L104" i="26"/>
  <c r="N104" i="26"/>
  <c r="B105" i="26"/>
  <c r="F105" i="26"/>
  <c r="H105" i="26"/>
  <c r="J105" i="26"/>
  <c r="L105" i="26"/>
  <c r="N105" i="26"/>
  <c r="B106" i="26"/>
  <c r="F106" i="26"/>
  <c r="H106" i="26"/>
  <c r="J106" i="26"/>
  <c r="L106" i="26"/>
  <c r="N106" i="26"/>
  <c r="N96" i="26"/>
  <c r="L96" i="26"/>
  <c r="J96" i="26"/>
  <c r="H96" i="26"/>
  <c r="F96" i="26"/>
  <c r="B96" i="26"/>
  <c r="B81" i="26"/>
  <c r="F81" i="26"/>
  <c r="H81" i="26"/>
  <c r="J81" i="26"/>
  <c r="L81" i="26"/>
  <c r="N81" i="26"/>
  <c r="B82" i="26"/>
  <c r="F82" i="26"/>
  <c r="H82" i="26"/>
  <c r="J82" i="26"/>
  <c r="L82" i="26"/>
  <c r="N82" i="26"/>
  <c r="B83" i="26"/>
  <c r="F83" i="26"/>
  <c r="H83" i="26"/>
  <c r="J83" i="26"/>
  <c r="L83" i="26"/>
  <c r="N83" i="26"/>
  <c r="B84" i="26"/>
  <c r="F84" i="26"/>
  <c r="H84" i="26"/>
  <c r="J84" i="26"/>
  <c r="L84" i="26"/>
  <c r="N84" i="26"/>
  <c r="B85" i="26"/>
  <c r="F85" i="26"/>
  <c r="H85" i="26"/>
  <c r="J85" i="26"/>
  <c r="L85" i="26"/>
  <c r="N85" i="26"/>
  <c r="B86" i="26"/>
  <c r="F86" i="26"/>
  <c r="H86" i="26"/>
  <c r="J86" i="26"/>
  <c r="L86" i="26"/>
  <c r="N86" i="26"/>
  <c r="B87" i="26"/>
  <c r="F87" i="26"/>
  <c r="H87" i="26"/>
  <c r="J87" i="26"/>
  <c r="L87" i="26"/>
  <c r="N87" i="26"/>
  <c r="B88" i="26"/>
  <c r="F88" i="26"/>
  <c r="H88" i="26"/>
  <c r="J88" i="26"/>
  <c r="L88" i="26"/>
  <c r="N88" i="26"/>
  <c r="B89" i="26"/>
  <c r="F89" i="26"/>
  <c r="H89" i="26"/>
  <c r="J89" i="26"/>
  <c r="L89" i="26"/>
  <c r="N89" i="26"/>
  <c r="B90" i="26"/>
  <c r="F90" i="26"/>
  <c r="H90" i="26"/>
  <c r="J90" i="26"/>
  <c r="L90" i="26"/>
  <c r="N90" i="26"/>
  <c r="B91" i="26"/>
  <c r="F91" i="26"/>
  <c r="H91" i="26"/>
  <c r="J91" i="26"/>
  <c r="L91" i="26"/>
  <c r="N91" i="26"/>
  <c r="B92" i="26"/>
  <c r="F92" i="26"/>
  <c r="H92" i="26"/>
  <c r="J92" i="26"/>
  <c r="L92" i="26"/>
  <c r="N92" i="26"/>
  <c r="B93" i="26"/>
  <c r="F93" i="26"/>
  <c r="H93" i="26"/>
  <c r="J93" i="26"/>
  <c r="L93" i="26"/>
  <c r="N93" i="26"/>
  <c r="N80" i="26"/>
  <c r="L80" i="26"/>
  <c r="J80" i="26"/>
  <c r="H80" i="26"/>
  <c r="F80" i="26"/>
  <c r="B80" i="26"/>
  <c r="N79" i="26"/>
  <c r="L79" i="26"/>
  <c r="J79" i="26"/>
  <c r="H79" i="26"/>
  <c r="F79" i="26"/>
  <c r="B79" i="26"/>
  <c r="N78" i="26"/>
  <c r="L78" i="26"/>
  <c r="J78" i="26"/>
  <c r="H78" i="26"/>
  <c r="F78" i="26"/>
  <c r="B78" i="26"/>
  <c r="N77" i="26"/>
  <c r="L77" i="26"/>
  <c r="J77" i="26"/>
  <c r="H77" i="26"/>
  <c r="F77" i="26"/>
  <c r="B77" i="26"/>
  <c r="N76" i="26"/>
  <c r="L76" i="26"/>
  <c r="J76" i="26"/>
  <c r="H76" i="26"/>
  <c r="F76" i="26"/>
  <c r="B76" i="26"/>
  <c r="N75" i="26"/>
  <c r="L75" i="26"/>
  <c r="J75" i="26"/>
  <c r="H75" i="26"/>
  <c r="F75" i="26"/>
  <c r="B75" i="26"/>
  <c r="N74" i="26"/>
  <c r="L74" i="26"/>
  <c r="J74" i="26"/>
  <c r="H74" i="26"/>
  <c r="F74" i="26"/>
  <c r="B74" i="26"/>
  <c r="N73" i="26"/>
  <c r="L73" i="26"/>
  <c r="J73" i="26"/>
  <c r="H73" i="26"/>
  <c r="F73" i="26"/>
  <c r="B73" i="26"/>
  <c r="N72" i="26"/>
  <c r="L72" i="26"/>
  <c r="J72" i="26"/>
  <c r="H72" i="26"/>
  <c r="F72" i="26"/>
  <c r="B72" i="26"/>
  <c r="N71" i="26"/>
  <c r="L71" i="26"/>
  <c r="J71" i="26"/>
  <c r="H71" i="26"/>
  <c r="F71" i="26"/>
  <c r="B71" i="26"/>
  <c r="N70" i="26"/>
  <c r="L70" i="26"/>
  <c r="J70" i="26"/>
  <c r="H70" i="26"/>
  <c r="F70" i="26"/>
  <c r="B70" i="26"/>
  <c r="D108" i="26" l="1"/>
  <c r="D96" i="26"/>
  <c r="D107" i="26"/>
  <c r="D106" i="26"/>
  <c r="D105" i="26"/>
  <c r="D104" i="26"/>
  <c r="D103" i="26"/>
  <c r="D102" i="26"/>
  <c r="D101" i="26"/>
  <c r="D100" i="26"/>
  <c r="D99" i="26"/>
  <c r="D98" i="26"/>
  <c r="D97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71" i="26"/>
  <c r="D79" i="26"/>
  <c r="D75" i="26"/>
  <c r="D77" i="26"/>
  <c r="D73" i="26"/>
  <c r="D72" i="26"/>
  <c r="D74" i="26"/>
  <c r="D76" i="26"/>
  <c r="D78" i="26"/>
  <c r="D80" i="26"/>
  <c r="D70" i="26"/>
  <c r="N50" i="26"/>
  <c r="L50" i="26"/>
  <c r="J50" i="26"/>
  <c r="H50" i="26"/>
  <c r="F50" i="26"/>
  <c r="B50" i="26"/>
  <c r="N49" i="26"/>
  <c r="L49" i="26"/>
  <c r="J49" i="26"/>
  <c r="H49" i="26"/>
  <c r="F49" i="26"/>
  <c r="B49" i="26"/>
  <c r="N48" i="26"/>
  <c r="L48" i="26"/>
  <c r="J48" i="26"/>
  <c r="H48" i="26"/>
  <c r="F48" i="26"/>
  <c r="B48" i="26"/>
  <c r="N47" i="26"/>
  <c r="L47" i="26"/>
  <c r="J47" i="26"/>
  <c r="H47" i="26"/>
  <c r="F47" i="26"/>
  <c r="B47" i="26"/>
  <c r="N44" i="26"/>
  <c r="L44" i="26"/>
  <c r="J44" i="26"/>
  <c r="H44" i="26"/>
  <c r="F44" i="26"/>
  <c r="B44" i="26"/>
  <c r="N43" i="26"/>
  <c r="L43" i="26"/>
  <c r="J43" i="26"/>
  <c r="H43" i="26"/>
  <c r="F43" i="26"/>
  <c r="B43" i="26"/>
  <c r="N42" i="26"/>
  <c r="L42" i="26"/>
  <c r="J42" i="26"/>
  <c r="H42" i="26"/>
  <c r="F42" i="26"/>
  <c r="B42" i="26"/>
  <c r="N41" i="26"/>
  <c r="L41" i="26"/>
  <c r="J41" i="26"/>
  <c r="H41" i="26"/>
  <c r="F41" i="26"/>
  <c r="B41" i="26"/>
  <c r="N40" i="26"/>
  <c r="L40" i="26"/>
  <c r="J40" i="26"/>
  <c r="H40" i="26"/>
  <c r="F40" i="26"/>
  <c r="B40" i="26"/>
  <c r="N39" i="26"/>
  <c r="L39" i="26"/>
  <c r="J39" i="26"/>
  <c r="H39" i="26"/>
  <c r="F39" i="26"/>
  <c r="B39" i="26"/>
  <c r="N38" i="26"/>
  <c r="L38" i="26"/>
  <c r="J38" i="26"/>
  <c r="H38" i="26"/>
  <c r="F38" i="26"/>
  <c r="B38" i="26"/>
  <c r="B36" i="26"/>
  <c r="F36" i="26"/>
  <c r="H36" i="26"/>
  <c r="J36" i="26"/>
  <c r="L36" i="26"/>
  <c r="N36" i="26"/>
  <c r="N34" i="26"/>
  <c r="L34" i="26"/>
  <c r="J34" i="26"/>
  <c r="H34" i="26"/>
  <c r="F34" i="26"/>
  <c r="B34" i="26"/>
  <c r="N33" i="26"/>
  <c r="L33" i="26"/>
  <c r="J33" i="26"/>
  <c r="H33" i="26"/>
  <c r="F33" i="26"/>
  <c r="B33" i="26"/>
  <c r="N32" i="26"/>
  <c r="L32" i="26"/>
  <c r="J32" i="26"/>
  <c r="H32" i="26"/>
  <c r="F32" i="26"/>
  <c r="B32" i="26"/>
  <c r="N31" i="26"/>
  <c r="L31" i="26"/>
  <c r="J31" i="26"/>
  <c r="H31" i="26"/>
  <c r="F31" i="26"/>
  <c r="B31" i="26"/>
  <c r="N30" i="26"/>
  <c r="L30" i="26"/>
  <c r="J30" i="26"/>
  <c r="H30" i="26"/>
  <c r="F30" i="26"/>
  <c r="B30" i="26"/>
  <c r="N29" i="26"/>
  <c r="L29" i="26"/>
  <c r="J29" i="26"/>
  <c r="H29" i="26"/>
  <c r="F29" i="26"/>
  <c r="B29" i="26"/>
  <c r="N28" i="26"/>
  <c r="L28" i="26"/>
  <c r="J28" i="26"/>
  <c r="H28" i="26"/>
  <c r="F28" i="26"/>
  <c r="B28" i="26"/>
  <c r="N27" i="26"/>
  <c r="L27" i="26"/>
  <c r="J27" i="26"/>
  <c r="H27" i="26"/>
  <c r="F27" i="26"/>
  <c r="B27" i="26"/>
  <c r="N26" i="26"/>
  <c r="L26" i="26"/>
  <c r="J26" i="26"/>
  <c r="H26" i="26"/>
  <c r="F26" i="26"/>
  <c r="B26" i="26"/>
  <c r="N23" i="26"/>
  <c r="L23" i="26"/>
  <c r="J23" i="26"/>
  <c r="H23" i="26"/>
  <c r="F23" i="26"/>
  <c r="B23" i="26"/>
  <c r="N22" i="26"/>
  <c r="L22" i="26"/>
  <c r="J22" i="26"/>
  <c r="H22" i="26"/>
  <c r="F22" i="26"/>
  <c r="B22" i="26"/>
  <c r="N21" i="26"/>
  <c r="L21" i="26"/>
  <c r="J21" i="26"/>
  <c r="H21" i="26"/>
  <c r="F21" i="26"/>
  <c r="B21" i="26"/>
  <c r="N20" i="26"/>
  <c r="L20" i="26"/>
  <c r="J20" i="26"/>
  <c r="H20" i="26"/>
  <c r="F20" i="26"/>
  <c r="B20" i="26"/>
  <c r="N19" i="26"/>
  <c r="L19" i="26"/>
  <c r="J19" i="26"/>
  <c r="H19" i="26"/>
  <c r="F19" i="26"/>
  <c r="B19" i="26"/>
  <c r="N16" i="26"/>
  <c r="L16" i="26"/>
  <c r="J16" i="26"/>
  <c r="H16" i="26"/>
  <c r="F16" i="26"/>
  <c r="B16" i="26"/>
  <c r="N15" i="26"/>
  <c r="L15" i="26"/>
  <c r="J15" i="26"/>
  <c r="H15" i="26"/>
  <c r="F15" i="26"/>
  <c r="B15" i="26"/>
  <c r="N14" i="26"/>
  <c r="L14" i="26"/>
  <c r="J14" i="26"/>
  <c r="H14" i="26"/>
  <c r="F14" i="26"/>
  <c r="B14" i="26"/>
  <c r="B13" i="26"/>
  <c r="N13" i="26"/>
  <c r="L13" i="26"/>
  <c r="J13" i="26"/>
  <c r="H13" i="26"/>
  <c r="F13" i="26"/>
  <c r="L9" i="26"/>
  <c r="M107" i="26" s="1"/>
  <c r="J9" i="26"/>
  <c r="K108" i="26" s="1"/>
  <c r="H9" i="26"/>
  <c r="I107" i="26" s="1"/>
  <c r="F9" i="26"/>
  <c r="G108" i="26" s="1"/>
  <c r="B9" i="26"/>
  <c r="C108" i="26" s="1"/>
  <c r="L49" i="30"/>
  <c r="J49" i="30"/>
  <c r="H49" i="30"/>
  <c r="G49" i="30"/>
  <c r="E49" i="30"/>
  <c r="D49" i="30"/>
  <c r="B49" i="30"/>
  <c r="L48" i="30"/>
  <c r="J48" i="30"/>
  <c r="H48" i="30"/>
  <c r="G48" i="30"/>
  <c r="E48" i="30"/>
  <c r="D48" i="30"/>
  <c r="B48" i="30"/>
  <c r="L47" i="30"/>
  <c r="J47" i="30"/>
  <c r="H47" i="30"/>
  <c r="G47" i="30"/>
  <c r="E47" i="30"/>
  <c r="D47" i="30"/>
  <c r="B47" i="30"/>
  <c r="L46" i="30"/>
  <c r="J46" i="30"/>
  <c r="H46" i="30"/>
  <c r="G46" i="30"/>
  <c r="E46" i="30"/>
  <c r="D46" i="30"/>
  <c r="B46" i="30"/>
  <c r="L45" i="30"/>
  <c r="J45" i="30"/>
  <c r="H45" i="30"/>
  <c r="G45" i="30"/>
  <c r="E45" i="30"/>
  <c r="D45" i="30"/>
  <c r="B45" i="30"/>
  <c r="L44" i="30"/>
  <c r="J44" i="30"/>
  <c r="H44" i="30"/>
  <c r="G44" i="30"/>
  <c r="E44" i="30"/>
  <c r="D44" i="30"/>
  <c r="B44" i="30"/>
  <c r="L43" i="30"/>
  <c r="J43" i="30"/>
  <c r="H43" i="30"/>
  <c r="G43" i="30"/>
  <c r="E43" i="30"/>
  <c r="D43" i="30"/>
  <c r="B43" i="30"/>
  <c r="L42" i="30"/>
  <c r="J42" i="30"/>
  <c r="H42" i="30"/>
  <c r="G42" i="30"/>
  <c r="E42" i="30"/>
  <c r="D42" i="30"/>
  <c r="B42" i="30"/>
  <c r="L41" i="30"/>
  <c r="J41" i="30"/>
  <c r="H41" i="30"/>
  <c r="G41" i="30"/>
  <c r="E41" i="30"/>
  <c r="D41" i="30"/>
  <c r="B41" i="30"/>
  <c r="L40" i="30"/>
  <c r="J40" i="30"/>
  <c r="H40" i="30"/>
  <c r="G40" i="30"/>
  <c r="E40" i="30"/>
  <c r="D40" i="30"/>
  <c r="B40" i="30"/>
  <c r="L39" i="30"/>
  <c r="J39" i="30"/>
  <c r="H39" i="30"/>
  <c r="G39" i="30"/>
  <c r="E39" i="30"/>
  <c r="D39" i="30"/>
  <c r="B39" i="30"/>
  <c r="L38" i="30"/>
  <c r="J38" i="30"/>
  <c r="H38" i="30"/>
  <c r="G38" i="30"/>
  <c r="E38" i="30"/>
  <c r="D38" i="30"/>
  <c r="B38" i="30"/>
  <c r="L37" i="30"/>
  <c r="J37" i="30"/>
  <c r="H37" i="30"/>
  <c r="G37" i="30"/>
  <c r="E37" i="30"/>
  <c r="D37" i="30"/>
  <c r="B37" i="30"/>
  <c r="L34" i="30"/>
  <c r="J34" i="30"/>
  <c r="H34" i="30"/>
  <c r="G34" i="30"/>
  <c r="E34" i="30"/>
  <c r="D34" i="30"/>
  <c r="B34" i="30"/>
  <c r="L33" i="30"/>
  <c r="J33" i="30"/>
  <c r="H33" i="30"/>
  <c r="G33" i="30"/>
  <c r="E33" i="30"/>
  <c r="D33" i="30"/>
  <c r="B33" i="30"/>
  <c r="L32" i="30"/>
  <c r="J32" i="30"/>
  <c r="H32" i="30"/>
  <c r="G32" i="30"/>
  <c r="E32" i="30"/>
  <c r="D32" i="30"/>
  <c r="B32" i="30"/>
  <c r="L31" i="30"/>
  <c r="J31" i="30"/>
  <c r="H31" i="30"/>
  <c r="G31" i="30"/>
  <c r="E31" i="30"/>
  <c r="D31" i="30"/>
  <c r="B31" i="30"/>
  <c r="L30" i="30"/>
  <c r="J30" i="30"/>
  <c r="H30" i="30"/>
  <c r="G30" i="30"/>
  <c r="E30" i="30"/>
  <c r="D30" i="30"/>
  <c r="B30" i="30"/>
  <c r="L29" i="30"/>
  <c r="J29" i="30"/>
  <c r="H29" i="30"/>
  <c r="G29" i="30"/>
  <c r="E29" i="30"/>
  <c r="D29" i="30"/>
  <c r="B29" i="30"/>
  <c r="L28" i="30"/>
  <c r="J28" i="30"/>
  <c r="H28" i="30"/>
  <c r="G28" i="30"/>
  <c r="E28" i="30"/>
  <c r="D28" i="30"/>
  <c r="B28" i="30"/>
  <c r="L27" i="30"/>
  <c r="J27" i="30"/>
  <c r="H27" i="30"/>
  <c r="G27" i="30"/>
  <c r="E27" i="30"/>
  <c r="D27" i="30"/>
  <c r="B27" i="30"/>
  <c r="L26" i="30"/>
  <c r="J26" i="30"/>
  <c r="H26" i="30"/>
  <c r="G26" i="30"/>
  <c r="E26" i="30"/>
  <c r="D26" i="30"/>
  <c r="B26" i="30"/>
  <c r="L25" i="30"/>
  <c r="J25" i="30"/>
  <c r="H25" i="30"/>
  <c r="G25" i="30"/>
  <c r="E25" i="30"/>
  <c r="D25" i="30"/>
  <c r="B25" i="30"/>
  <c r="L24" i="30"/>
  <c r="J24" i="30"/>
  <c r="H24" i="30"/>
  <c r="G24" i="30"/>
  <c r="E24" i="30"/>
  <c r="D24" i="30"/>
  <c r="B24" i="30"/>
  <c r="L23" i="30"/>
  <c r="J23" i="30"/>
  <c r="H23" i="30"/>
  <c r="G23" i="30"/>
  <c r="E23" i="30"/>
  <c r="D23" i="30"/>
  <c r="B23" i="30"/>
  <c r="L22" i="30"/>
  <c r="J22" i="30"/>
  <c r="H22" i="30"/>
  <c r="G22" i="30"/>
  <c r="E22" i="30"/>
  <c r="D22" i="30"/>
  <c r="B22" i="30"/>
  <c r="L21" i="30"/>
  <c r="J21" i="30"/>
  <c r="H21" i="30"/>
  <c r="G21" i="30"/>
  <c r="E21" i="30"/>
  <c r="D21" i="30"/>
  <c r="B21" i="30"/>
  <c r="L20" i="30"/>
  <c r="J20" i="30"/>
  <c r="H20" i="30"/>
  <c r="G20" i="30"/>
  <c r="E20" i="30"/>
  <c r="D20" i="30"/>
  <c r="B20" i="30"/>
  <c r="L19" i="30"/>
  <c r="J19" i="30"/>
  <c r="H19" i="30"/>
  <c r="G19" i="30"/>
  <c r="E19" i="30"/>
  <c r="D19" i="30"/>
  <c r="B19" i="30"/>
  <c r="L18" i="30"/>
  <c r="J18" i="30"/>
  <c r="H18" i="30"/>
  <c r="G18" i="30"/>
  <c r="E18" i="30"/>
  <c r="D18" i="30"/>
  <c r="B18" i="30"/>
  <c r="L17" i="30"/>
  <c r="J17" i="30"/>
  <c r="H17" i="30"/>
  <c r="G17" i="30"/>
  <c r="E17" i="30"/>
  <c r="D17" i="30"/>
  <c r="B17" i="30"/>
  <c r="L16" i="30"/>
  <c r="J16" i="30"/>
  <c r="H16" i="30"/>
  <c r="G16" i="30"/>
  <c r="E16" i="30"/>
  <c r="D16" i="30"/>
  <c r="B16" i="30"/>
  <c r="L15" i="30"/>
  <c r="J15" i="30"/>
  <c r="H15" i="30"/>
  <c r="G15" i="30"/>
  <c r="E15" i="30"/>
  <c r="D15" i="30"/>
  <c r="B15" i="30"/>
  <c r="L14" i="30"/>
  <c r="J14" i="30"/>
  <c r="H14" i="30"/>
  <c r="G14" i="30"/>
  <c r="E14" i="30"/>
  <c r="D14" i="30"/>
  <c r="B14" i="30"/>
  <c r="L13" i="30"/>
  <c r="J13" i="30"/>
  <c r="H13" i="30"/>
  <c r="G13" i="30"/>
  <c r="E13" i="30"/>
  <c r="D13" i="30"/>
  <c r="B13" i="30"/>
  <c r="L12" i="30"/>
  <c r="J12" i="30"/>
  <c r="H12" i="30"/>
  <c r="G12" i="30"/>
  <c r="E12" i="30"/>
  <c r="D12" i="30"/>
  <c r="B12" i="30"/>
  <c r="K24" i="30" l="1"/>
  <c r="K39" i="30"/>
  <c r="K47" i="30"/>
  <c r="K107" i="26"/>
  <c r="K16" i="30"/>
  <c r="K20" i="30"/>
  <c r="K32" i="30"/>
  <c r="K15" i="30"/>
  <c r="K23" i="30"/>
  <c r="K31" i="30"/>
  <c r="K40" i="30"/>
  <c r="K44" i="30"/>
  <c r="K48" i="30"/>
  <c r="K12" i="30"/>
  <c r="K37" i="30"/>
  <c r="K14" i="30"/>
  <c r="K22" i="30"/>
  <c r="K30" i="30"/>
  <c r="K38" i="30"/>
  <c r="K46" i="30"/>
  <c r="K17" i="30"/>
  <c r="K25" i="30"/>
  <c r="K33" i="30"/>
  <c r="K41" i="30"/>
  <c r="K49" i="30"/>
  <c r="B37" i="26"/>
  <c r="C37" i="26" s="1"/>
  <c r="C107" i="26"/>
  <c r="K28" i="30"/>
  <c r="I108" i="26"/>
  <c r="K19" i="30"/>
  <c r="K27" i="30"/>
  <c r="K43" i="30"/>
  <c r="H37" i="26"/>
  <c r="I37" i="26" s="1"/>
  <c r="K18" i="30"/>
  <c r="K26" i="30"/>
  <c r="K34" i="30"/>
  <c r="K42" i="30"/>
  <c r="M108" i="26"/>
  <c r="K13" i="30"/>
  <c r="K21" i="30"/>
  <c r="K29" i="30"/>
  <c r="K45" i="30"/>
  <c r="K96" i="26"/>
  <c r="G107" i="26"/>
  <c r="C97" i="26"/>
  <c r="C98" i="26"/>
  <c r="C99" i="26"/>
  <c r="C100" i="26"/>
  <c r="C101" i="26"/>
  <c r="C102" i="26"/>
  <c r="C103" i="26"/>
  <c r="C104" i="26"/>
  <c r="C105" i="26"/>
  <c r="C106" i="26"/>
  <c r="I97" i="26"/>
  <c r="I98" i="26"/>
  <c r="I99" i="26"/>
  <c r="I100" i="26"/>
  <c r="I101" i="26"/>
  <c r="I102" i="26"/>
  <c r="I103" i="26"/>
  <c r="I104" i="26"/>
  <c r="I105" i="26"/>
  <c r="I106" i="26"/>
  <c r="M97" i="26"/>
  <c r="M98" i="26"/>
  <c r="M99" i="26"/>
  <c r="M100" i="26"/>
  <c r="M101" i="26"/>
  <c r="M102" i="26"/>
  <c r="M103" i="26"/>
  <c r="M104" i="26"/>
  <c r="M105" i="26"/>
  <c r="M106" i="26"/>
  <c r="C96" i="26"/>
  <c r="I96" i="26"/>
  <c r="G97" i="26"/>
  <c r="G98" i="26"/>
  <c r="G99" i="26"/>
  <c r="G100" i="26"/>
  <c r="G101" i="26"/>
  <c r="G102" i="26"/>
  <c r="G103" i="26"/>
  <c r="G104" i="26"/>
  <c r="G105" i="26"/>
  <c r="G106" i="26"/>
  <c r="K97" i="26"/>
  <c r="K98" i="26"/>
  <c r="K99" i="26"/>
  <c r="K100" i="26"/>
  <c r="K101" i="26"/>
  <c r="K102" i="26"/>
  <c r="K103" i="26"/>
  <c r="K104" i="26"/>
  <c r="K105" i="26"/>
  <c r="K106" i="26"/>
  <c r="G96" i="26"/>
  <c r="M96" i="26"/>
  <c r="C76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I71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M73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D27" i="26"/>
  <c r="D16" i="26"/>
  <c r="D21" i="26"/>
  <c r="D23" i="26"/>
  <c r="D44" i="26"/>
  <c r="D50" i="26"/>
  <c r="D14" i="26"/>
  <c r="D31" i="26"/>
  <c r="D33" i="26"/>
  <c r="D40" i="26"/>
  <c r="D42" i="26"/>
  <c r="I80" i="26"/>
  <c r="M78" i="26"/>
  <c r="C77" i="26"/>
  <c r="I72" i="26"/>
  <c r="M70" i="26"/>
  <c r="C80" i="26"/>
  <c r="M77" i="26"/>
  <c r="I75" i="26"/>
  <c r="C72" i="26"/>
  <c r="G36" i="26"/>
  <c r="K36" i="26"/>
  <c r="D20" i="26"/>
  <c r="D29" i="26"/>
  <c r="G38" i="26"/>
  <c r="D48" i="26"/>
  <c r="I76" i="26"/>
  <c r="M74" i="26"/>
  <c r="C73" i="26"/>
  <c r="C70" i="26"/>
  <c r="I79" i="26"/>
  <c r="G15" i="26"/>
  <c r="K15" i="26"/>
  <c r="K39" i="26"/>
  <c r="K43" i="26"/>
  <c r="K49" i="26"/>
  <c r="G79" i="26"/>
  <c r="K77" i="26"/>
  <c r="G75" i="26"/>
  <c r="K73" i="26"/>
  <c r="G71" i="26"/>
  <c r="K80" i="26"/>
  <c r="G78" i="26"/>
  <c r="K76" i="26"/>
  <c r="G74" i="26"/>
  <c r="K72" i="26"/>
  <c r="G70" i="26"/>
  <c r="C36" i="26"/>
  <c r="I36" i="26"/>
  <c r="M36" i="26"/>
  <c r="G19" i="26"/>
  <c r="K19" i="26"/>
  <c r="K22" i="26"/>
  <c r="K28" i="26"/>
  <c r="K32" i="26"/>
  <c r="M80" i="26"/>
  <c r="K79" i="26"/>
  <c r="C79" i="26"/>
  <c r="I78" i="26"/>
  <c r="G77" i="26"/>
  <c r="M76" i="26"/>
  <c r="K75" i="26"/>
  <c r="C75" i="26"/>
  <c r="I74" i="26"/>
  <c r="G73" i="26"/>
  <c r="M72" i="26"/>
  <c r="K71" i="26"/>
  <c r="C71" i="26"/>
  <c r="I70" i="26"/>
  <c r="G80" i="26"/>
  <c r="M79" i="26"/>
  <c r="K78" i="26"/>
  <c r="C78" i="26"/>
  <c r="I77" i="26"/>
  <c r="G76" i="26"/>
  <c r="M75" i="26"/>
  <c r="K74" i="26"/>
  <c r="C74" i="26"/>
  <c r="I73" i="26"/>
  <c r="G72" i="26"/>
  <c r="M71" i="26"/>
  <c r="K70" i="26"/>
  <c r="I14" i="26"/>
  <c r="M14" i="26"/>
  <c r="C15" i="26"/>
  <c r="I16" i="26"/>
  <c r="M16" i="26"/>
  <c r="C19" i="26"/>
  <c r="G22" i="26"/>
  <c r="D22" i="26"/>
  <c r="I23" i="26"/>
  <c r="M23" i="26"/>
  <c r="C26" i="26"/>
  <c r="G28" i="26"/>
  <c r="D28" i="26"/>
  <c r="I29" i="26"/>
  <c r="M29" i="26"/>
  <c r="C30" i="26"/>
  <c r="G32" i="26"/>
  <c r="D32" i="26"/>
  <c r="I33" i="26"/>
  <c r="M33" i="26"/>
  <c r="C34" i="26"/>
  <c r="G39" i="26"/>
  <c r="D39" i="26"/>
  <c r="I40" i="26"/>
  <c r="M40" i="26"/>
  <c r="C41" i="26"/>
  <c r="G43" i="26"/>
  <c r="D43" i="26"/>
  <c r="I44" i="26"/>
  <c r="M44" i="26"/>
  <c r="C47" i="26"/>
  <c r="G49" i="26"/>
  <c r="D49" i="26"/>
  <c r="I50" i="26"/>
  <c r="M50" i="26"/>
  <c r="C14" i="26"/>
  <c r="G14" i="26"/>
  <c r="K14" i="26"/>
  <c r="D15" i="26"/>
  <c r="I15" i="26"/>
  <c r="M15" i="26"/>
  <c r="C16" i="26"/>
  <c r="G16" i="26"/>
  <c r="K16" i="26"/>
  <c r="D19" i="26"/>
  <c r="I19" i="26"/>
  <c r="M19" i="26"/>
  <c r="C20" i="26"/>
  <c r="G20" i="26"/>
  <c r="K20" i="26"/>
  <c r="I21" i="26"/>
  <c r="M21" i="26"/>
  <c r="C22" i="26"/>
  <c r="G26" i="26"/>
  <c r="D26" i="26"/>
  <c r="K26" i="26"/>
  <c r="I27" i="26"/>
  <c r="M27" i="26"/>
  <c r="C28" i="26"/>
  <c r="G30" i="26"/>
  <c r="D30" i="26"/>
  <c r="K30" i="26"/>
  <c r="I31" i="26"/>
  <c r="M31" i="26"/>
  <c r="C32" i="26"/>
  <c r="G34" i="26"/>
  <c r="D34" i="26"/>
  <c r="K34" i="26"/>
  <c r="M38" i="26"/>
  <c r="I38" i="26"/>
  <c r="D38" i="26"/>
  <c r="L37" i="26"/>
  <c r="M37" i="26" s="1"/>
  <c r="C39" i="26"/>
  <c r="G41" i="26"/>
  <c r="D41" i="26"/>
  <c r="K41" i="26"/>
  <c r="I42" i="26"/>
  <c r="M42" i="26"/>
  <c r="C43" i="26"/>
  <c r="G47" i="26"/>
  <c r="D47" i="26"/>
  <c r="K47" i="26"/>
  <c r="I48" i="26"/>
  <c r="M48" i="26"/>
  <c r="C49" i="26"/>
  <c r="I20" i="26"/>
  <c r="M20" i="26"/>
  <c r="C21" i="26"/>
  <c r="G21" i="26"/>
  <c r="K21" i="26"/>
  <c r="I22" i="26"/>
  <c r="M22" i="26"/>
  <c r="C23" i="26"/>
  <c r="G23" i="26"/>
  <c r="K23" i="26"/>
  <c r="I26" i="26"/>
  <c r="M26" i="26"/>
  <c r="C27" i="26"/>
  <c r="G27" i="26"/>
  <c r="K27" i="26"/>
  <c r="I28" i="26"/>
  <c r="M28" i="26"/>
  <c r="C29" i="26"/>
  <c r="G29" i="26"/>
  <c r="K29" i="26"/>
  <c r="I30" i="26"/>
  <c r="M30" i="26"/>
  <c r="C31" i="26"/>
  <c r="G31" i="26"/>
  <c r="K31" i="26"/>
  <c r="I32" i="26"/>
  <c r="M32" i="26"/>
  <c r="C33" i="26"/>
  <c r="G33" i="26"/>
  <c r="K33" i="26"/>
  <c r="I34" i="26"/>
  <c r="M34" i="26"/>
  <c r="D36" i="26"/>
  <c r="K38" i="26"/>
  <c r="I39" i="26"/>
  <c r="M39" i="26"/>
  <c r="C40" i="26"/>
  <c r="G40" i="26"/>
  <c r="K40" i="26"/>
  <c r="I41" i="26"/>
  <c r="M41" i="26"/>
  <c r="C42" i="26"/>
  <c r="G42" i="26"/>
  <c r="K42" i="26"/>
  <c r="I43" i="26"/>
  <c r="M43" i="26"/>
  <c r="C44" i="26"/>
  <c r="G44" i="26"/>
  <c r="K44" i="26"/>
  <c r="I47" i="26"/>
  <c r="M47" i="26"/>
  <c r="C48" i="26"/>
  <c r="G48" i="26"/>
  <c r="K48" i="26"/>
  <c r="I49" i="26"/>
  <c r="M49" i="26"/>
  <c r="C50" i="26"/>
  <c r="G50" i="26"/>
  <c r="K50" i="26"/>
  <c r="F37" i="26"/>
  <c r="G37" i="26" s="1"/>
  <c r="J37" i="26"/>
  <c r="K37" i="26" s="1"/>
  <c r="N37" i="26"/>
  <c r="C38" i="26"/>
  <c r="D37" i="26" l="1"/>
  <c r="L11" i="30"/>
  <c r="J11" i="30"/>
  <c r="H11" i="30"/>
  <c r="G11" i="30"/>
  <c r="E11" i="30"/>
  <c r="D11" i="30"/>
  <c r="B11" i="30"/>
  <c r="N109" i="24"/>
  <c r="L109" i="24"/>
  <c r="J109" i="24"/>
  <c r="H109" i="24"/>
  <c r="F109" i="24"/>
  <c r="B109" i="24"/>
  <c r="N108" i="24"/>
  <c r="L108" i="24"/>
  <c r="J108" i="24"/>
  <c r="H108" i="24"/>
  <c r="F108" i="24"/>
  <c r="B108" i="24"/>
  <c r="N107" i="24"/>
  <c r="L107" i="24"/>
  <c r="J107" i="24"/>
  <c r="H107" i="24"/>
  <c r="F107" i="24"/>
  <c r="B107" i="24"/>
  <c r="N106" i="24"/>
  <c r="L106" i="24"/>
  <c r="J106" i="24"/>
  <c r="H106" i="24"/>
  <c r="F106" i="24"/>
  <c r="B106" i="24"/>
  <c r="N105" i="24"/>
  <c r="L105" i="24"/>
  <c r="J105" i="24"/>
  <c r="H105" i="24"/>
  <c r="F105" i="24"/>
  <c r="B105" i="24"/>
  <c r="N104" i="24"/>
  <c r="L104" i="24"/>
  <c r="J104" i="24"/>
  <c r="H104" i="24"/>
  <c r="F104" i="24"/>
  <c r="B104" i="24"/>
  <c r="N103" i="24"/>
  <c r="L103" i="24"/>
  <c r="J103" i="24"/>
  <c r="H103" i="24"/>
  <c r="F103" i="24"/>
  <c r="B103" i="24"/>
  <c r="N102" i="24"/>
  <c r="L102" i="24"/>
  <c r="J102" i="24"/>
  <c r="H102" i="24"/>
  <c r="F102" i="24"/>
  <c r="B102" i="24"/>
  <c r="N101" i="24"/>
  <c r="L101" i="24"/>
  <c r="J101" i="24"/>
  <c r="H101" i="24"/>
  <c r="F101" i="24"/>
  <c r="B101" i="24"/>
  <c r="N100" i="24"/>
  <c r="L100" i="24"/>
  <c r="J100" i="24"/>
  <c r="H100" i="24"/>
  <c r="F100" i="24"/>
  <c r="B100" i="24"/>
  <c r="N99" i="24"/>
  <c r="L99" i="24"/>
  <c r="J99" i="24"/>
  <c r="H99" i="24"/>
  <c r="F99" i="24"/>
  <c r="B99" i="24"/>
  <c r="N98" i="24"/>
  <c r="L98" i="24"/>
  <c r="J98" i="24"/>
  <c r="H98" i="24"/>
  <c r="F98" i="24"/>
  <c r="B98" i="24"/>
  <c r="N97" i="24"/>
  <c r="L97" i="24"/>
  <c r="J97" i="24"/>
  <c r="H97" i="24"/>
  <c r="F97" i="24"/>
  <c r="B97" i="24"/>
  <c r="N94" i="24"/>
  <c r="L94" i="24"/>
  <c r="J94" i="24"/>
  <c r="N93" i="24"/>
  <c r="L93" i="24"/>
  <c r="J93" i="24"/>
  <c r="N92" i="24"/>
  <c r="L92" i="24"/>
  <c r="J92" i="24"/>
  <c r="N91" i="24"/>
  <c r="L91" i="24"/>
  <c r="J91" i="24"/>
  <c r="N90" i="24"/>
  <c r="L90" i="24"/>
  <c r="J90" i="24"/>
  <c r="N89" i="24"/>
  <c r="L89" i="24"/>
  <c r="J89" i="24"/>
  <c r="N88" i="24"/>
  <c r="L88" i="24"/>
  <c r="J88" i="24"/>
  <c r="N87" i="24"/>
  <c r="L87" i="24"/>
  <c r="J87" i="24"/>
  <c r="N86" i="24"/>
  <c r="L86" i="24"/>
  <c r="J86" i="24"/>
  <c r="N85" i="24"/>
  <c r="L85" i="24"/>
  <c r="J85" i="24"/>
  <c r="N84" i="24"/>
  <c r="L84" i="24"/>
  <c r="J84" i="24"/>
  <c r="N83" i="24"/>
  <c r="L83" i="24"/>
  <c r="J83" i="24"/>
  <c r="N82" i="24"/>
  <c r="L82" i="24"/>
  <c r="J82" i="24"/>
  <c r="N81" i="24"/>
  <c r="L81" i="24"/>
  <c r="J81" i="24"/>
  <c r="N80" i="24"/>
  <c r="L80" i="24"/>
  <c r="J80" i="24"/>
  <c r="N79" i="24"/>
  <c r="L79" i="24"/>
  <c r="J79" i="24"/>
  <c r="N78" i="24"/>
  <c r="L78" i="24"/>
  <c r="J78" i="24"/>
  <c r="N77" i="24"/>
  <c r="L77" i="24"/>
  <c r="J77" i="24"/>
  <c r="N76" i="24"/>
  <c r="L76" i="24"/>
  <c r="J76" i="24"/>
  <c r="N75" i="24"/>
  <c r="L75" i="24"/>
  <c r="J75" i="24"/>
  <c r="N74" i="24"/>
  <c r="L74" i="24"/>
  <c r="J74" i="24"/>
  <c r="N73" i="24"/>
  <c r="L73" i="24"/>
  <c r="J73" i="24"/>
  <c r="N72" i="24"/>
  <c r="L72" i="24"/>
  <c r="J72" i="24"/>
  <c r="N71" i="24"/>
  <c r="L71" i="24"/>
  <c r="J71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72" i="24"/>
  <c r="H73" i="24"/>
  <c r="H74" i="24"/>
  <c r="H75" i="24"/>
  <c r="H76" i="24"/>
  <c r="H77" i="24"/>
  <c r="H78" i="24"/>
  <c r="H79" i="24"/>
  <c r="H80" i="24"/>
  <c r="H71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72" i="24"/>
  <c r="F73" i="24"/>
  <c r="F74" i="24"/>
  <c r="F75" i="24"/>
  <c r="F76" i="24"/>
  <c r="F77" i="24"/>
  <c r="F78" i="24"/>
  <c r="F79" i="24"/>
  <c r="F80" i="24"/>
  <c r="F71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72" i="24"/>
  <c r="B73" i="24"/>
  <c r="B74" i="24"/>
  <c r="B75" i="24"/>
  <c r="B76" i="24"/>
  <c r="B77" i="24"/>
  <c r="B78" i="24"/>
  <c r="B79" i="24"/>
  <c r="B80" i="24"/>
  <c r="B71" i="24"/>
  <c r="N48" i="24"/>
  <c r="N49" i="24"/>
  <c r="N50" i="24"/>
  <c r="N47" i="24"/>
  <c r="L48" i="24"/>
  <c r="L49" i="24"/>
  <c r="L50" i="24"/>
  <c r="L47" i="24"/>
  <c r="J48" i="24"/>
  <c r="J49" i="24"/>
  <c r="J50" i="24"/>
  <c r="J47" i="24"/>
  <c r="H48" i="24"/>
  <c r="H49" i="24"/>
  <c r="H50" i="24"/>
  <c r="H47" i="24"/>
  <c r="F48" i="24"/>
  <c r="F49" i="24"/>
  <c r="F50" i="24"/>
  <c r="F47" i="24"/>
  <c r="B48" i="24"/>
  <c r="B49" i="24"/>
  <c r="B50" i="24"/>
  <c r="B47" i="24"/>
  <c r="N39" i="24"/>
  <c r="N40" i="24"/>
  <c r="N41" i="24"/>
  <c r="N42" i="24"/>
  <c r="N43" i="24"/>
  <c r="N44" i="24"/>
  <c r="N38" i="24"/>
  <c r="N36" i="24"/>
  <c r="L39" i="24"/>
  <c r="L40" i="24"/>
  <c r="L41" i="24"/>
  <c r="L42" i="24"/>
  <c r="L43" i="24"/>
  <c r="L44" i="24"/>
  <c r="J39" i="24"/>
  <c r="J40" i="24"/>
  <c r="J41" i="24"/>
  <c r="J42" i="24"/>
  <c r="J43" i="24"/>
  <c r="J44" i="24"/>
  <c r="J38" i="24"/>
  <c r="L38" i="24"/>
  <c r="L36" i="24"/>
  <c r="J36" i="24"/>
  <c r="H39" i="24"/>
  <c r="H40" i="24"/>
  <c r="H41" i="24"/>
  <c r="H42" i="24"/>
  <c r="H43" i="24"/>
  <c r="H44" i="24"/>
  <c r="H38" i="24"/>
  <c r="H36" i="24"/>
  <c r="F44" i="24"/>
  <c r="F43" i="24"/>
  <c r="F42" i="24"/>
  <c r="F41" i="24"/>
  <c r="F40" i="24"/>
  <c r="F39" i="24"/>
  <c r="F38" i="24"/>
  <c r="F36" i="24"/>
  <c r="B44" i="24"/>
  <c r="B43" i="24"/>
  <c r="B42" i="24"/>
  <c r="B41" i="24"/>
  <c r="B40" i="24"/>
  <c r="B39" i="24"/>
  <c r="B38" i="24"/>
  <c r="B36" i="24"/>
  <c r="N34" i="24"/>
  <c r="L34" i="24"/>
  <c r="J34" i="24"/>
  <c r="H34" i="24"/>
  <c r="F34" i="24"/>
  <c r="B34" i="24"/>
  <c r="N33" i="24"/>
  <c r="L33" i="24"/>
  <c r="J33" i="24"/>
  <c r="H33" i="24"/>
  <c r="F33" i="24"/>
  <c r="B33" i="24"/>
  <c r="N32" i="24"/>
  <c r="L32" i="24"/>
  <c r="J32" i="24"/>
  <c r="H32" i="24"/>
  <c r="F32" i="24"/>
  <c r="B32" i="24"/>
  <c r="N31" i="24"/>
  <c r="L31" i="24"/>
  <c r="J31" i="24"/>
  <c r="H31" i="24"/>
  <c r="F31" i="24"/>
  <c r="B31" i="24"/>
  <c r="N30" i="24"/>
  <c r="L30" i="24"/>
  <c r="J30" i="24"/>
  <c r="H30" i="24"/>
  <c r="F30" i="24"/>
  <c r="B30" i="24"/>
  <c r="N29" i="24"/>
  <c r="L29" i="24"/>
  <c r="J29" i="24"/>
  <c r="H29" i="24"/>
  <c r="F29" i="24"/>
  <c r="B29" i="24"/>
  <c r="N28" i="24"/>
  <c r="L28" i="24"/>
  <c r="J28" i="24"/>
  <c r="H28" i="24"/>
  <c r="F28" i="24"/>
  <c r="B28" i="24"/>
  <c r="N27" i="24"/>
  <c r="L27" i="24"/>
  <c r="J27" i="24"/>
  <c r="H27" i="24"/>
  <c r="F27" i="24"/>
  <c r="B27" i="24"/>
  <c r="N26" i="24"/>
  <c r="L26" i="24"/>
  <c r="J26" i="24"/>
  <c r="H26" i="24"/>
  <c r="F26" i="24"/>
  <c r="B26" i="24"/>
  <c r="N23" i="24"/>
  <c r="L23" i="24"/>
  <c r="J23" i="24"/>
  <c r="H23" i="24"/>
  <c r="F23" i="24"/>
  <c r="B23" i="24"/>
  <c r="N22" i="24"/>
  <c r="L22" i="24"/>
  <c r="J22" i="24"/>
  <c r="H22" i="24"/>
  <c r="F22" i="24"/>
  <c r="B22" i="24"/>
  <c r="N21" i="24"/>
  <c r="L21" i="24"/>
  <c r="J21" i="24"/>
  <c r="H21" i="24"/>
  <c r="F21" i="24"/>
  <c r="B21" i="24"/>
  <c r="N20" i="24"/>
  <c r="L20" i="24"/>
  <c r="J20" i="24"/>
  <c r="H20" i="24"/>
  <c r="F20" i="24"/>
  <c r="B20" i="24"/>
  <c r="N19" i="24"/>
  <c r="L19" i="24"/>
  <c r="J19" i="24"/>
  <c r="H19" i="24"/>
  <c r="F19" i="24"/>
  <c r="B19" i="24"/>
  <c r="N16" i="24"/>
  <c r="L16" i="24"/>
  <c r="J16" i="24"/>
  <c r="H16" i="24"/>
  <c r="F16" i="24"/>
  <c r="B16" i="24"/>
  <c r="N15" i="24"/>
  <c r="L15" i="24"/>
  <c r="J15" i="24"/>
  <c r="H15" i="24"/>
  <c r="F15" i="24"/>
  <c r="B15" i="24"/>
  <c r="N14" i="24"/>
  <c r="L14" i="24"/>
  <c r="J14" i="24"/>
  <c r="H14" i="24"/>
  <c r="F14" i="24"/>
  <c r="B14" i="24"/>
  <c r="N13" i="24"/>
  <c r="L13" i="24"/>
  <c r="J13" i="24"/>
  <c r="H13" i="24"/>
  <c r="F13" i="24"/>
  <c r="B13" i="24"/>
  <c r="N9" i="24"/>
  <c r="L9" i="24"/>
  <c r="J9" i="24"/>
  <c r="H9" i="24"/>
  <c r="F9" i="24"/>
  <c r="B9" i="24"/>
  <c r="L49" i="29"/>
  <c r="J49" i="29"/>
  <c r="H49" i="29"/>
  <c r="G49" i="29"/>
  <c r="E49" i="29"/>
  <c r="D49" i="29"/>
  <c r="B49" i="29"/>
  <c r="L48" i="29"/>
  <c r="J48" i="29"/>
  <c r="H48" i="29"/>
  <c r="G48" i="29"/>
  <c r="E48" i="29"/>
  <c r="D48" i="29"/>
  <c r="B48" i="29"/>
  <c r="L47" i="29"/>
  <c r="J47" i="29"/>
  <c r="H47" i="29"/>
  <c r="G47" i="29"/>
  <c r="E47" i="29"/>
  <c r="D47" i="29"/>
  <c r="B47" i="29"/>
  <c r="L46" i="29"/>
  <c r="J46" i="29"/>
  <c r="H46" i="29"/>
  <c r="G46" i="29"/>
  <c r="E46" i="29"/>
  <c r="D46" i="29"/>
  <c r="B46" i="29"/>
  <c r="L45" i="29"/>
  <c r="J45" i="29"/>
  <c r="H45" i="29"/>
  <c r="G45" i="29"/>
  <c r="E45" i="29"/>
  <c r="D45" i="29"/>
  <c r="B45" i="29"/>
  <c r="L44" i="29"/>
  <c r="J44" i="29"/>
  <c r="H44" i="29"/>
  <c r="G44" i="29"/>
  <c r="E44" i="29"/>
  <c r="D44" i="29"/>
  <c r="B44" i="29"/>
  <c r="L43" i="29"/>
  <c r="J43" i="29"/>
  <c r="H43" i="29"/>
  <c r="G43" i="29"/>
  <c r="E43" i="29"/>
  <c r="D43" i="29"/>
  <c r="B43" i="29"/>
  <c r="L42" i="29"/>
  <c r="J42" i="29"/>
  <c r="H42" i="29"/>
  <c r="G42" i="29"/>
  <c r="E42" i="29"/>
  <c r="D42" i="29"/>
  <c r="B42" i="29"/>
  <c r="L41" i="29"/>
  <c r="J41" i="29"/>
  <c r="H41" i="29"/>
  <c r="G41" i="29"/>
  <c r="E41" i="29"/>
  <c r="D41" i="29"/>
  <c r="B41" i="29"/>
  <c r="L40" i="29"/>
  <c r="J40" i="29"/>
  <c r="H40" i="29"/>
  <c r="G40" i="29"/>
  <c r="E40" i="29"/>
  <c r="D40" i="29"/>
  <c r="B40" i="29"/>
  <c r="L39" i="29"/>
  <c r="J39" i="29"/>
  <c r="H39" i="29"/>
  <c r="G39" i="29"/>
  <c r="E39" i="29"/>
  <c r="D39" i="29"/>
  <c r="B39" i="29"/>
  <c r="L38" i="29"/>
  <c r="J38" i="29"/>
  <c r="H38" i="29"/>
  <c r="G38" i="29"/>
  <c r="E38" i="29"/>
  <c r="D38" i="29"/>
  <c r="B38" i="29"/>
  <c r="L37" i="29"/>
  <c r="J37" i="29"/>
  <c r="H37" i="29"/>
  <c r="G37" i="29"/>
  <c r="E37" i="29"/>
  <c r="D37" i="29"/>
  <c r="B37" i="29"/>
  <c r="L34" i="29"/>
  <c r="J34" i="29"/>
  <c r="H34" i="29"/>
  <c r="G34" i="29"/>
  <c r="E34" i="29"/>
  <c r="D34" i="29"/>
  <c r="B34" i="29"/>
  <c r="L33" i="29"/>
  <c r="J33" i="29"/>
  <c r="H33" i="29"/>
  <c r="G33" i="29"/>
  <c r="E33" i="29"/>
  <c r="D33" i="29"/>
  <c r="B33" i="29"/>
  <c r="L32" i="29"/>
  <c r="J32" i="29"/>
  <c r="H32" i="29"/>
  <c r="G32" i="29"/>
  <c r="E32" i="29"/>
  <c r="D32" i="29"/>
  <c r="B32" i="29"/>
  <c r="L31" i="29"/>
  <c r="J31" i="29"/>
  <c r="H31" i="29"/>
  <c r="G31" i="29"/>
  <c r="E31" i="29"/>
  <c r="D31" i="29"/>
  <c r="B31" i="29"/>
  <c r="L30" i="29"/>
  <c r="J30" i="29"/>
  <c r="H30" i="29"/>
  <c r="G30" i="29"/>
  <c r="E30" i="29"/>
  <c r="D30" i="29"/>
  <c r="B30" i="29"/>
  <c r="L29" i="29"/>
  <c r="J29" i="29"/>
  <c r="H29" i="29"/>
  <c r="G29" i="29"/>
  <c r="E29" i="29"/>
  <c r="D29" i="29"/>
  <c r="B29" i="29"/>
  <c r="L28" i="29"/>
  <c r="J28" i="29"/>
  <c r="H28" i="29"/>
  <c r="G28" i="29"/>
  <c r="E28" i="29"/>
  <c r="D28" i="29"/>
  <c r="B28" i="29"/>
  <c r="L27" i="29"/>
  <c r="J27" i="29"/>
  <c r="H27" i="29"/>
  <c r="G27" i="29"/>
  <c r="E27" i="29"/>
  <c r="D27" i="29"/>
  <c r="B27" i="29"/>
  <c r="L26" i="29"/>
  <c r="J26" i="29"/>
  <c r="H26" i="29"/>
  <c r="G26" i="29"/>
  <c r="E26" i="29"/>
  <c r="D26" i="29"/>
  <c r="B26" i="29"/>
  <c r="L25" i="29"/>
  <c r="J25" i="29"/>
  <c r="H25" i="29"/>
  <c r="G25" i="29"/>
  <c r="E25" i="29"/>
  <c r="D25" i="29"/>
  <c r="B25" i="29"/>
  <c r="L24" i="29"/>
  <c r="J24" i="29"/>
  <c r="H24" i="29"/>
  <c r="K24" i="29" s="1"/>
  <c r="G24" i="29"/>
  <c r="E24" i="29"/>
  <c r="D24" i="29"/>
  <c r="B24" i="29"/>
  <c r="L23" i="29"/>
  <c r="J23" i="29"/>
  <c r="H23" i="29"/>
  <c r="G23" i="29"/>
  <c r="E23" i="29"/>
  <c r="D23" i="29"/>
  <c r="B23" i="29"/>
  <c r="L22" i="29"/>
  <c r="J22" i="29"/>
  <c r="H22" i="29"/>
  <c r="G22" i="29"/>
  <c r="E22" i="29"/>
  <c r="D22" i="29"/>
  <c r="B22" i="29"/>
  <c r="L21" i="29"/>
  <c r="J21" i="29"/>
  <c r="H21" i="29"/>
  <c r="G21" i="29"/>
  <c r="E21" i="29"/>
  <c r="D21" i="29"/>
  <c r="B21" i="29"/>
  <c r="L20" i="29"/>
  <c r="J20" i="29"/>
  <c r="H20" i="29"/>
  <c r="G20" i="29"/>
  <c r="E20" i="29"/>
  <c r="D20" i="29"/>
  <c r="B20" i="29"/>
  <c r="L19" i="29"/>
  <c r="J19" i="29"/>
  <c r="H19" i="29"/>
  <c r="G19" i="29"/>
  <c r="E19" i="29"/>
  <c r="D19" i="29"/>
  <c r="B19" i="29"/>
  <c r="L18" i="29"/>
  <c r="J18" i="29"/>
  <c r="H18" i="29"/>
  <c r="G18" i="29"/>
  <c r="E18" i="29"/>
  <c r="D18" i="29"/>
  <c r="B18" i="29"/>
  <c r="L17" i="29"/>
  <c r="J17" i="29"/>
  <c r="H17" i="29"/>
  <c r="G17" i="29"/>
  <c r="E17" i="29"/>
  <c r="D17" i="29"/>
  <c r="B17" i="29"/>
  <c r="L16" i="29"/>
  <c r="J16" i="29"/>
  <c r="H16" i="29"/>
  <c r="K16" i="29" s="1"/>
  <c r="G16" i="29"/>
  <c r="E16" i="29"/>
  <c r="D16" i="29"/>
  <c r="B16" i="29"/>
  <c r="L15" i="29"/>
  <c r="J15" i="29"/>
  <c r="H15" i="29"/>
  <c r="G15" i="29"/>
  <c r="E15" i="29"/>
  <c r="D15" i="29"/>
  <c r="B15" i="29"/>
  <c r="L14" i="29"/>
  <c r="J14" i="29"/>
  <c r="H14" i="29"/>
  <c r="G14" i="29"/>
  <c r="E14" i="29"/>
  <c r="D14" i="29"/>
  <c r="B14" i="29"/>
  <c r="L13" i="29"/>
  <c r="J13" i="29"/>
  <c r="H13" i="29"/>
  <c r="G13" i="29"/>
  <c r="E13" i="29"/>
  <c r="D13" i="29"/>
  <c r="B13" i="29"/>
  <c r="L12" i="29"/>
  <c r="J12" i="29"/>
  <c r="H12" i="29"/>
  <c r="G12" i="29"/>
  <c r="E12" i="29"/>
  <c r="D12" i="29"/>
  <c r="B12" i="29"/>
  <c r="D103" i="24" l="1"/>
  <c r="D88" i="24"/>
  <c r="K26" i="29"/>
  <c r="K34" i="29"/>
  <c r="K44" i="29"/>
  <c r="K42" i="29"/>
  <c r="D99" i="24"/>
  <c r="D107" i="24"/>
  <c r="K32" i="29"/>
  <c r="K14" i="29"/>
  <c r="K22" i="29"/>
  <c r="D94" i="24"/>
  <c r="D86" i="24"/>
  <c r="D101" i="24"/>
  <c r="D105" i="24"/>
  <c r="K12" i="29"/>
  <c r="K18" i="29"/>
  <c r="K28" i="29"/>
  <c r="K38" i="29"/>
  <c r="D91" i="24"/>
  <c r="D83" i="24"/>
  <c r="K20" i="29"/>
  <c r="K30" i="29"/>
  <c r="K40" i="29"/>
  <c r="K46" i="29"/>
  <c r="K48" i="29"/>
  <c r="D109" i="24"/>
  <c r="D92" i="24"/>
  <c r="D84" i="24"/>
  <c r="D85" i="24"/>
  <c r="D87" i="24"/>
  <c r="D93" i="24"/>
  <c r="D90" i="24"/>
  <c r="D82" i="24"/>
  <c r="D100" i="24"/>
  <c r="D104" i="24"/>
  <c r="K37" i="29"/>
  <c r="D108" i="24"/>
  <c r="K13" i="29"/>
  <c r="K15" i="29"/>
  <c r="K17" i="29"/>
  <c r="K19" i="29"/>
  <c r="K21" i="29"/>
  <c r="K23" i="29"/>
  <c r="K25" i="29"/>
  <c r="K27" i="29"/>
  <c r="K29" i="29"/>
  <c r="K31" i="29"/>
  <c r="K33" i="29"/>
  <c r="K39" i="29"/>
  <c r="K41" i="29"/>
  <c r="K43" i="29"/>
  <c r="K45" i="29"/>
  <c r="K47" i="29"/>
  <c r="K49" i="29"/>
  <c r="D89" i="24"/>
  <c r="D81" i="24"/>
  <c r="D98" i="24"/>
  <c r="D102" i="24"/>
  <c r="D106" i="24"/>
  <c r="K11" i="30"/>
  <c r="D23" i="24"/>
  <c r="D16" i="24"/>
  <c r="D21" i="24"/>
  <c r="D34" i="24"/>
  <c r="D30" i="24"/>
  <c r="D32" i="24"/>
  <c r="D28" i="24"/>
  <c r="I16" i="24"/>
  <c r="M16" i="24"/>
  <c r="C20" i="24"/>
  <c r="I23" i="24"/>
  <c r="M23" i="24"/>
  <c r="C27" i="24"/>
  <c r="I30" i="24"/>
  <c r="M30" i="24"/>
  <c r="C31" i="24"/>
  <c r="I34" i="24"/>
  <c r="M34" i="24"/>
  <c r="I14" i="24"/>
  <c r="M14" i="24"/>
  <c r="C15" i="24"/>
  <c r="I21" i="24"/>
  <c r="M21" i="24"/>
  <c r="C22" i="24"/>
  <c r="I28" i="24"/>
  <c r="M28" i="24"/>
  <c r="C29" i="24"/>
  <c r="I32" i="24"/>
  <c r="M32" i="24"/>
  <c r="C33" i="24"/>
  <c r="D14" i="24"/>
  <c r="K15" i="24"/>
  <c r="O20" i="24"/>
  <c r="G22" i="24"/>
  <c r="O22" i="24"/>
  <c r="K27" i="24"/>
  <c r="K29" i="24"/>
  <c r="G31" i="24"/>
  <c r="G33" i="24"/>
  <c r="O33" i="24"/>
  <c r="G15" i="24"/>
  <c r="O15" i="24"/>
  <c r="G20" i="24"/>
  <c r="K20" i="24"/>
  <c r="K22" i="24"/>
  <c r="G27" i="24"/>
  <c r="O27" i="24"/>
  <c r="G29" i="24"/>
  <c r="O29" i="24"/>
  <c r="K31" i="24"/>
  <c r="O31" i="24"/>
  <c r="K33" i="24"/>
  <c r="C14" i="24"/>
  <c r="G14" i="24"/>
  <c r="K14" i="24"/>
  <c r="O14" i="24"/>
  <c r="D15" i="24"/>
  <c r="I15" i="24"/>
  <c r="M15" i="24"/>
  <c r="C16" i="24"/>
  <c r="G16" i="24"/>
  <c r="K16" i="24"/>
  <c r="O16" i="24"/>
  <c r="D20" i="24"/>
  <c r="I20" i="24"/>
  <c r="M20" i="24"/>
  <c r="C21" i="24"/>
  <c r="G21" i="24"/>
  <c r="K21" i="24"/>
  <c r="O21" i="24"/>
  <c r="D22" i="24"/>
  <c r="I22" i="24"/>
  <c r="M22" i="24"/>
  <c r="C23" i="24"/>
  <c r="G23" i="24"/>
  <c r="K23" i="24"/>
  <c r="O23" i="24"/>
  <c r="D27" i="24"/>
  <c r="I27" i="24"/>
  <c r="M27" i="24"/>
  <c r="C28" i="24"/>
  <c r="G28" i="24"/>
  <c r="K28" i="24"/>
  <c r="O28" i="24"/>
  <c r="D29" i="24"/>
  <c r="I29" i="24"/>
  <c r="M29" i="24"/>
  <c r="C30" i="24"/>
  <c r="G30" i="24"/>
  <c r="K30" i="24"/>
  <c r="O30" i="24"/>
  <c r="D31" i="24"/>
  <c r="I31" i="24"/>
  <c r="M31" i="24"/>
  <c r="C32" i="24"/>
  <c r="G32" i="24"/>
  <c r="K32" i="24"/>
  <c r="O32" i="24"/>
  <c r="D33" i="24"/>
  <c r="I33" i="24"/>
  <c r="M33" i="24"/>
  <c r="C34" i="24"/>
  <c r="G34" i="24"/>
  <c r="K34" i="24"/>
  <c r="O34" i="24"/>
  <c r="L11" i="29" l="1"/>
  <c r="J11" i="29"/>
  <c r="H11" i="29"/>
  <c r="G11" i="29"/>
  <c r="E11" i="29"/>
  <c r="D11" i="29"/>
  <c r="B11" i="29"/>
  <c r="K11" i="29" l="1"/>
  <c r="P11" i="25"/>
  <c r="R11" i="25"/>
  <c r="M11" i="25"/>
  <c r="J11" i="25"/>
  <c r="G11" i="25"/>
  <c r="D11" i="25"/>
  <c r="R11" i="21"/>
  <c r="P11" i="21"/>
  <c r="M11" i="21"/>
  <c r="J11" i="21"/>
  <c r="G11" i="21"/>
  <c r="D11" i="21"/>
  <c r="G65" i="28" l="1"/>
  <c r="F65" i="28"/>
  <c r="E65" i="28"/>
  <c r="C65" i="28"/>
  <c r="D65" i="28"/>
  <c r="H47" i="28" l="1"/>
  <c r="I47" i="28"/>
  <c r="A111" i="24" l="1"/>
  <c r="A51" i="29"/>
  <c r="D9" i="26"/>
  <c r="D9" i="24"/>
  <c r="E108" i="26" l="1"/>
  <c r="E107" i="26"/>
  <c r="E96" i="26"/>
  <c r="E98" i="26"/>
  <c r="E102" i="26"/>
  <c r="E106" i="26"/>
  <c r="E99" i="26"/>
  <c r="E103" i="26"/>
  <c r="E100" i="26"/>
  <c r="E104" i="26"/>
  <c r="E97" i="26"/>
  <c r="E101" i="26"/>
  <c r="E105" i="26"/>
  <c r="E81" i="26"/>
  <c r="E85" i="26"/>
  <c r="E89" i="26"/>
  <c r="E93" i="26"/>
  <c r="E84" i="26"/>
  <c r="E88" i="26"/>
  <c r="E92" i="26"/>
  <c r="E83" i="26"/>
  <c r="E87" i="26"/>
  <c r="E91" i="26"/>
  <c r="E82" i="26"/>
  <c r="E86" i="26"/>
  <c r="E90" i="26"/>
  <c r="E71" i="26"/>
  <c r="E75" i="26"/>
  <c r="E79" i="26"/>
  <c r="E73" i="26"/>
  <c r="E77" i="26"/>
  <c r="E70" i="26"/>
  <c r="E78" i="26"/>
  <c r="E74" i="26"/>
  <c r="E80" i="26"/>
  <c r="E76" i="26"/>
  <c r="E72" i="26"/>
  <c r="E48" i="26"/>
  <c r="E50" i="26"/>
  <c r="E49" i="26"/>
  <c r="E36" i="26"/>
  <c r="E41" i="26"/>
  <c r="E47" i="26"/>
  <c r="E42" i="26"/>
  <c r="E39" i="26"/>
  <c r="E43" i="26"/>
  <c r="E40" i="26"/>
  <c r="E44" i="26"/>
  <c r="E37" i="26"/>
  <c r="E38" i="26"/>
  <c r="E27" i="26"/>
  <c r="E31" i="26"/>
  <c r="E30" i="26"/>
  <c r="E34" i="26"/>
  <c r="E29" i="26"/>
  <c r="E33" i="26"/>
  <c r="E28" i="26"/>
  <c r="E32" i="26"/>
  <c r="E20" i="26"/>
  <c r="E26" i="26"/>
  <c r="E23" i="26"/>
  <c r="E22" i="26"/>
  <c r="E21" i="26"/>
  <c r="E15" i="26"/>
  <c r="E14" i="26"/>
  <c r="E19" i="26"/>
  <c r="E16" i="26"/>
  <c r="E16" i="24"/>
  <c r="E30" i="24"/>
  <c r="E32" i="24"/>
  <c r="E28" i="24"/>
  <c r="E34" i="24"/>
  <c r="E21" i="24"/>
  <c r="E23" i="24"/>
  <c r="E33" i="24"/>
  <c r="E22" i="24"/>
  <c r="E31" i="24"/>
  <c r="E20" i="24"/>
  <c r="E29" i="24"/>
  <c r="E15" i="24"/>
  <c r="E27" i="24"/>
  <c r="E14" i="24"/>
  <c r="A43" i="25"/>
  <c r="A42" i="25"/>
  <c r="A52" i="24"/>
  <c r="I104" i="28"/>
  <c r="H104" i="28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50" i="28"/>
  <c r="H50" i="28"/>
  <c r="I49" i="28"/>
  <c r="H49" i="28"/>
  <c r="I48" i="28"/>
  <c r="H48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6" i="28"/>
  <c r="H36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2" i="28"/>
  <c r="H22" i="28"/>
  <c r="I21" i="28"/>
  <c r="H21" i="28"/>
  <c r="I20" i="28"/>
  <c r="H20" i="28"/>
  <c r="I19" i="28"/>
  <c r="H19" i="28"/>
  <c r="I18" i="28"/>
  <c r="H18" i="28"/>
  <c r="I15" i="28"/>
  <c r="H15" i="28"/>
  <c r="I14" i="28"/>
  <c r="H14" i="28"/>
  <c r="I13" i="28"/>
  <c r="H13" i="28"/>
  <c r="I12" i="28"/>
  <c r="H12" i="28"/>
  <c r="I10" i="28"/>
  <c r="H10" i="28"/>
  <c r="I8" i="28"/>
  <c r="I65" i="28" s="1"/>
  <c r="H8" i="28"/>
  <c r="H65" i="28" s="1"/>
  <c r="B65" i="28"/>
  <c r="G66" i="27"/>
  <c r="F66" i="27"/>
  <c r="E66" i="27"/>
  <c r="D66" i="27"/>
  <c r="B66" i="27"/>
  <c r="A111" i="26"/>
  <c r="D94" i="26"/>
  <c r="D68" i="26"/>
  <c r="A53" i="26"/>
  <c r="D45" i="26"/>
  <c r="D24" i="26"/>
  <c r="D17" i="26"/>
  <c r="G13" i="26"/>
  <c r="R40" i="25"/>
  <c r="P40" i="25"/>
  <c r="N40" i="25"/>
  <c r="M40" i="25"/>
  <c r="K40" i="25"/>
  <c r="J40" i="25"/>
  <c r="H40" i="25"/>
  <c r="G40" i="25"/>
  <c r="E40" i="25"/>
  <c r="D40" i="25"/>
  <c r="B40" i="25"/>
  <c r="R39" i="25"/>
  <c r="P39" i="25"/>
  <c r="N39" i="25"/>
  <c r="M39" i="25"/>
  <c r="K39" i="25"/>
  <c r="J39" i="25"/>
  <c r="H39" i="25"/>
  <c r="G39" i="25"/>
  <c r="E39" i="25"/>
  <c r="D39" i="25"/>
  <c r="B39" i="25"/>
  <c r="R38" i="25"/>
  <c r="P38" i="25"/>
  <c r="N38" i="25"/>
  <c r="M38" i="25"/>
  <c r="K38" i="25"/>
  <c r="J38" i="25"/>
  <c r="H38" i="25"/>
  <c r="G38" i="25"/>
  <c r="E38" i="25"/>
  <c r="D38" i="25"/>
  <c r="B38" i="25"/>
  <c r="R37" i="25"/>
  <c r="P37" i="25"/>
  <c r="N37" i="25"/>
  <c r="M37" i="25"/>
  <c r="K37" i="25"/>
  <c r="J37" i="25"/>
  <c r="H37" i="25"/>
  <c r="G37" i="25"/>
  <c r="E37" i="25"/>
  <c r="D37" i="25"/>
  <c r="B37" i="25"/>
  <c r="R36" i="25"/>
  <c r="P36" i="25"/>
  <c r="N36" i="25"/>
  <c r="M36" i="25"/>
  <c r="K36" i="25"/>
  <c r="J36" i="25"/>
  <c r="H36" i="25"/>
  <c r="G36" i="25"/>
  <c r="E36" i="25"/>
  <c r="D36" i="25"/>
  <c r="B36" i="25"/>
  <c r="R33" i="25"/>
  <c r="P33" i="25"/>
  <c r="N33" i="25"/>
  <c r="M33" i="25"/>
  <c r="K33" i="25"/>
  <c r="J33" i="25"/>
  <c r="H33" i="25"/>
  <c r="G33" i="25"/>
  <c r="E33" i="25"/>
  <c r="D33" i="25"/>
  <c r="B33" i="25"/>
  <c r="R32" i="25"/>
  <c r="P32" i="25"/>
  <c r="N32" i="25"/>
  <c r="M32" i="25"/>
  <c r="K32" i="25"/>
  <c r="J32" i="25"/>
  <c r="H32" i="25"/>
  <c r="G32" i="25"/>
  <c r="E32" i="25"/>
  <c r="D32" i="25"/>
  <c r="B32" i="25"/>
  <c r="R31" i="25"/>
  <c r="P31" i="25"/>
  <c r="N31" i="25"/>
  <c r="M31" i="25"/>
  <c r="K31" i="25"/>
  <c r="J31" i="25"/>
  <c r="H31" i="25"/>
  <c r="G31" i="25"/>
  <c r="E31" i="25"/>
  <c r="D31" i="25"/>
  <c r="B31" i="25"/>
  <c r="R30" i="25"/>
  <c r="P30" i="25"/>
  <c r="N30" i="25"/>
  <c r="M30" i="25"/>
  <c r="K30" i="25"/>
  <c r="J30" i="25"/>
  <c r="H30" i="25"/>
  <c r="G30" i="25"/>
  <c r="E30" i="25"/>
  <c r="D30" i="25"/>
  <c r="B30" i="25"/>
  <c r="R29" i="25"/>
  <c r="P29" i="25"/>
  <c r="N29" i="25"/>
  <c r="M29" i="25"/>
  <c r="K29" i="25"/>
  <c r="J29" i="25"/>
  <c r="H29" i="25"/>
  <c r="G29" i="25"/>
  <c r="E29" i="25"/>
  <c r="D29" i="25"/>
  <c r="B29" i="25"/>
  <c r="R28" i="25"/>
  <c r="P28" i="25"/>
  <c r="N28" i="25"/>
  <c r="M28" i="25"/>
  <c r="K28" i="25"/>
  <c r="J28" i="25"/>
  <c r="H28" i="25"/>
  <c r="G28" i="25"/>
  <c r="E28" i="25"/>
  <c r="D28" i="25"/>
  <c r="B28" i="25"/>
  <c r="R27" i="25"/>
  <c r="P27" i="25"/>
  <c r="N27" i="25"/>
  <c r="M27" i="25"/>
  <c r="K27" i="25"/>
  <c r="J27" i="25"/>
  <c r="H27" i="25"/>
  <c r="G27" i="25"/>
  <c r="E27" i="25"/>
  <c r="D27" i="25"/>
  <c r="B27" i="25"/>
  <c r="R26" i="25"/>
  <c r="P26" i="25"/>
  <c r="N26" i="25"/>
  <c r="M26" i="25"/>
  <c r="K26" i="25"/>
  <c r="J26" i="25"/>
  <c r="H26" i="25"/>
  <c r="G26" i="25"/>
  <c r="E26" i="25"/>
  <c r="D26" i="25"/>
  <c r="B26" i="25"/>
  <c r="R25" i="25"/>
  <c r="P25" i="25"/>
  <c r="N25" i="25"/>
  <c r="M25" i="25"/>
  <c r="K25" i="25"/>
  <c r="J25" i="25"/>
  <c r="H25" i="25"/>
  <c r="G25" i="25"/>
  <c r="E25" i="25"/>
  <c r="D25" i="25"/>
  <c r="B25" i="25"/>
  <c r="R22" i="25"/>
  <c r="P22" i="25"/>
  <c r="N22" i="25"/>
  <c r="M22" i="25"/>
  <c r="K22" i="25"/>
  <c r="J22" i="25"/>
  <c r="H22" i="25"/>
  <c r="G22" i="25"/>
  <c r="E22" i="25"/>
  <c r="D22" i="25"/>
  <c r="B22" i="25"/>
  <c r="R21" i="25"/>
  <c r="P21" i="25"/>
  <c r="N21" i="25"/>
  <c r="M21" i="25"/>
  <c r="K21" i="25"/>
  <c r="J21" i="25"/>
  <c r="H21" i="25"/>
  <c r="G21" i="25"/>
  <c r="E21" i="25"/>
  <c r="D21" i="25"/>
  <c r="B21" i="25"/>
  <c r="R20" i="25"/>
  <c r="P20" i="25"/>
  <c r="N20" i="25"/>
  <c r="M20" i="25"/>
  <c r="K20" i="25"/>
  <c r="J20" i="25"/>
  <c r="H20" i="25"/>
  <c r="G20" i="25"/>
  <c r="E20" i="25"/>
  <c r="D20" i="25"/>
  <c r="B20" i="25"/>
  <c r="R19" i="25"/>
  <c r="P19" i="25"/>
  <c r="N19" i="25"/>
  <c r="M19" i="25"/>
  <c r="K19" i="25"/>
  <c r="J19" i="25"/>
  <c r="H19" i="25"/>
  <c r="G19" i="25"/>
  <c r="E19" i="25"/>
  <c r="D19" i="25"/>
  <c r="B19" i="25"/>
  <c r="R18" i="25"/>
  <c r="P18" i="25"/>
  <c r="N18" i="25"/>
  <c r="M18" i="25"/>
  <c r="K18" i="25"/>
  <c r="J18" i="25"/>
  <c r="H18" i="25"/>
  <c r="G18" i="25"/>
  <c r="E18" i="25"/>
  <c r="D18" i="25"/>
  <c r="B18" i="25"/>
  <c r="R15" i="25"/>
  <c r="P15" i="25"/>
  <c r="N15" i="25"/>
  <c r="M15" i="25"/>
  <c r="K15" i="25"/>
  <c r="J15" i="25"/>
  <c r="H15" i="25"/>
  <c r="G15" i="25"/>
  <c r="E15" i="25"/>
  <c r="D15" i="25"/>
  <c r="B15" i="25"/>
  <c r="R14" i="25"/>
  <c r="P14" i="25"/>
  <c r="N14" i="25"/>
  <c r="M14" i="25"/>
  <c r="K14" i="25"/>
  <c r="J14" i="25"/>
  <c r="H14" i="25"/>
  <c r="G14" i="25"/>
  <c r="E14" i="25"/>
  <c r="D14" i="25"/>
  <c r="B14" i="25"/>
  <c r="R13" i="25"/>
  <c r="P13" i="25"/>
  <c r="N13" i="25"/>
  <c r="M13" i="25"/>
  <c r="K13" i="25"/>
  <c r="J13" i="25"/>
  <c r="H13" i="25"/>
  <c r="G13" i="25"/>
  <c r="E13" i="25"/>
  <c r="D13" i="25"/>
  <c r="B13" i="25"/>
  <c r="R12" i="25"/>
  <c r="P12" i="25"/>
  <c r="N12" i="25"/>
  <c r="M12" i="25"/>
  <c r="K12" i="25"/>
  <c r="J12" i="25"/>
  <c r="H12" i="25"/>
  <c r="G12" i="25"/>
  <c r="E12" i="25"/>
  <c r="D12" i="25"/>
  <c r="B12" i="25"/>
  <c r="R8" i="25"/>
  <c r="L8" i="30" s="1"/>
  <c r="P8" i="25"/>
  <c r="J8" i="30" s="1"/>
  <c r="N8" i="25"/>
  <c r="H8" i="30" s="1"/>
  <c r="M8" i="25"/>
  <c r="G8" i="30" s="1"/>
  <c r="K8" i="25"/>
  <c r="E8" i="30" s="1"/>
  <c r="J8" i="25"/>
  <c r="D8" i="30" s="1"/>
  <c r="H8" i="25"/>
  <c r="B8" i="30" s="1"/>
  <c r="G8" i="25"/>
  <c r="E8" i="25"/>
  <c r="D8" i="25"/>
  <c r="B8" i="25"/>
  <c r="M50" i="24"/>
  <c r="G50" i="24"/>
  <c r="I49" i="24"/>
  <c r="M48" i="24"/>
  <c r="G48" i="24"/>
  <c r="M47" i="24"/>
  <c r="I47" i="24"/>
  <c r="G47" i="24"/>
  <c r="M44" i="24"/>
  <c r="G44" i="24"/>
  <c r="I43" i="24"/>
  <c r="M42" i="24"/>
  <c r="I42" i="24"/>
  <c r="G42" i="24"/>
  <c r="M41" i="24"/>
  <c r="I41" i="24"/>
  <c r="G41" i="24"/>
  <c r="G40" i="24"/>
  <c r="M39" i="24"/>
  <c r="I39" i="24"/>
  <c r="G38" i="24"/>
  <c r="M36" i="24"/>
  <c r="I36" i="24"/>
  <c r="G36" i="24"/>
  <c r="M26" i="24"/>
  <c r="I26" i="24"/>
  <c r="G26" i="24"/>
  <c r="M19" i="24"/>
  <c r="I19" i="24"/>
  <c r="G19" i="24"/>
  <c r="I13" i="24"/>
  <c r="G13" i="24"/>
  <c r="R40" i="21"/>
  <c r="P40" i="21"/>
  <c r="N40" i="21"/>
  <c r="M40" i="21"/>
  <c r="K40" i="21"/>
  <c r="J40" i="21"/>
  <c r="H40" i="21"/>
  <c r="G40" i="21"/>
  <c r="E40" i="21"/>
  <c r="D40" i="21"/>
  <c r="B40" i="21"/>
  <c r="R39" i="21"/>
  <c r="P39" i="21"/>
  <c r="N39" i="21"/>
  <c r="M39" i="21"/>
  <c r="K39" i="21"/>
  <c r="J39" i="21"/>
  <c r="H39" i="21"/>
  <c r="G39" i="21"/>
  <c r="E39" i="21"/>
  <c r="D39" i="21"/>
  <c r="B39" i="21"/>
  <c r="R38" i="21"/>
  <c r="P38" i="21"/>
  <c r="N38" i="21"/>
  <c r="M38" i="21"/>
  <c r="K38" i="21"/>
  <c r="J38" i="21"/>
  <c r="H38" i="21"/>
  <c r="G38" i="21"/>
  <c r="E38" i="21"/>
  <c r="D38" i="21"/>
  <c r="B38" i="21"/>
  <c r="R37" i="21"/>
  <c r="P37" i="21"/>
  <c r="N37" i="21"/>
  <c r="M37" i="21"/>
  <c r="K37" i="21"/>
  <c r="J37" i="21"/>
  <c r="H37" i="21"/>
  <c r="G37" i="21"/>
  <c r="E37" i="21"/>
  <c r="D37" i="21"/>
  <c r="B37" i="21"/>
  <c r="R36" i="21"/>
  <c r="P36" i="21"/>
  <c r="N36" i="21"/>
  <c r="M36" i="21"/>
  <c r="K36" i="21"/>
  <c r="J36" i="21"/>
  <c r="H36" i="21"/>
  <c r="G36" i="21"/>
  <c r="E36" i="21"/>
  <c r="D36" i="21"/>
  <c r="B36" i="21"/>
  <c r="R33" i="21"/>
  <c r="P33" i="21"/>
  <c r="N33" i="21"/>
  <c r="M33" i="21"/>
  <c r="K33" i="21"/>
  <c r="J33" i="21"/>
  <c r="H33" i="21"/>
  <c r="G33" i="21"/>
  <c r="E33" i="21"/>
  <c r="D33" i="21"/>
  <c r="B33" i="21"/>
  <c r="R32" i="21"/>
  <c r="P32" i="21"/>
  <c r="N32" i="21"/>
  <c r="M32" i="21"/>
  <c r="K32" i="21"/>
  <c r="J32" i="21"/>
  <c r="H32" i="21"/>
  <c r="G32" i="21"/>
  <c r="E32" i="21"/>
  <c r="D32" i="21"/>
  <c r="B32" i="21"/>
  <c r="R31" i="21"/>
  <c r="P31" i="21"/>
  <c r="N31" i="21"/>
  <c r="M31" i="21"/>
  <c r="K31" i="21"/>
  <c r="J31" i="21"/>
  <c r="H31" i="21"/>
  <c r="G31" i="21"/>
  <c r="E31" i="21"/>
  <c r="D31" i="21"/>
  <c r="B31" i="21"/>
  <c r="R30" i="21"/>
  <c r="P30" i="21"/>
  <c r="N30" i="21"/>
  <c r="M30" i="21"/>
  <c r="K30" i="21"/>
  <c r="J30" i="21"/>
  <c r="H30" i="21"/>
  <c r="G30" i="21"/>
  <c r="E30" i="21"/>
  <c r="D30" i="21"/>
  <c r="B30" i="21"/>
  <c r="R29" i="21"/>
  <c r="P29" i="21"/>
  <c r="N29" i="21"/>
  <c r="M29" i="21"/>
  <c r="K29" i="21"/>
  <c r="J29" i="21"/>
  <c r="H29" i="21"/>
  <c r="G29" i="21"/>
  <c r="E29" i="21"/>
  <c r="D29" i="21"/>
  <c r="B29" i="21"/>
  <c r="R28" i="21"/>
  <c r="P28" i="21"/>
  <c r="N28" i="21"/>
  <c r="M28" i="21"/>
  <c r="K28" i="21"/>
  <c r="J28" i="21"/>
  <c r="H28" i="21"/>
  <c r="G28" i="21"/>
  <c r="E28" i="21"/>
  <c r="D28" i="21"/>
  <c r="B28" i="21"/>
  <c r="R27" i="21"/>
  <c r="P27" i="21"/>
  <c r="N27" i="21"/>
  <c r="M27" i="21"/>
  <c r="K27" i="21"/>
  <c r="J27" i="21"/>
  <c r="H27" i="21"/>
  <c r="G27" i="21"/>
  <c r="E27" i="21"/>
  <c r="D27" i="21"/>
  <c r="B27" i="21"/>
  <c r="R26" i="21"/>
  <c r="P26" i="21"/>
  <c r="N26" i="21"/>
  <c r="M26" i="21"/>
  <c r="K26" i="21"/>
  <c r="J26" i="21"/>
  <c r="H26" i="21"/>
  <c r="G26" i="21"/>
  <c r="E26" i="21"/>
  <c r="D26" i="21"/>
  <c r="B26" i="21"/>
  <c r="R25" i="21"/>
  <c r="P25" i="21"/>
  <c r="N25" i="21"/>
  <c r="M25" i="21"/>
  <c r="K25" i="21"/>
  <c r="J25" i="21"/>
  <c r="H25" i="21"/>
  <c r="G25" i="21"/>
  <c r="E25" i="21"/>
  <c r="D25" i="21"/>
  <c r="B25" i="21"/>
  <c r="R22" i="21"/>
  <c r="P22" i="21"/>
  <c r="N22" i="21"/>
  <c r="M22" i="21"/>
  <c r="K22" i="21"/>
  <c r="J22" i="21"/>
  <c r="H22" i="21"/>
  <c r="G22" i="21"/>
  <c r="E22" i="21"/>
  <c r="D22" i="21"/>
  <c r="B22" i="21"/>
  <c r="R21" i="21"/>
  <c r="P21" i="21"/>
  <c r="N21" i="21"/>
  <c r="M21" i="21"/>
  <c r="K21" i="21"/>
  <c r="J21" i="21"/>
  <c r="H21" i="21"/>
  <c r="G21" i="21"/>
  <c r="E21" i="21"/>
  <c r="D21" i="21"/>
  <c r="B21" i="21"/>
  <c r="R20" i="21"/>
  <c r="P20" i="21"/>
  <c r="N20" i="21"/>
  <c r="M20" i="21"/>
  <c r="K20" i="21"/>
  <c r="J20" i="21"/>
  <c r="H20" i="21"/>
  <c r="G20" i="21"/>
  <c r="E20" i="21"/>
  <c r="D20" i="21"/>
  <c r="B20" i="21"/>
  <c r="R19" i="21"/>
  <c r="P19" i="21"/>
  <c r="N19" i="21"/>
  <c r="M19" i="21"/>
  <c r="K19" i="21"/>
  <c r="J19" i="21"/>
  <c r="H19" i="21"/>
  <c r="G19" i="21"/>
  <c r="E19" i="21"/>
  <c r="D19" i="21"/>
  <c r="B19" i="21"/>
  <c r="R18" i="21"/>
  <c r="P18" i="21"/>
  <c r="N18" i="21"/>
  <c r="M18" i="21"/>
  <c r="K18" i="21"/>
  <c r="J18" i="21"/>
  <c r="H18" i="21"/>
  <c r="G18" i="21"/>
  <c r="E18" i="21"/>
  <c r="D18" i="21"/>
  <c r="B18" i="21"/>
  <c r="R15" i="21"/>
  <c r="P15" i="21"/>
  <c r="N15" i="21"/>
  <c r="M15" i="21"/>
  <c r="K15" i="21"/>
  <c r="J15" i="21"/>
  <c r="H15" i="21"/>
  <c r="G15" i="21"/>
  <c r="E15" i="21"/>
  <c r="D15" i="21"/>
  <c r="B15" i="21"/>
  <c r="R14" i="21"/>
  <c r="P14" i="21"/>
  <c r="N14" i="21"/>
  <c r="M14" i="21"/>
  <c r="K14" i="21"/>
  <c r="J14" i="21"/>
  <c r="H14" i="21"/>
  <c r="G14" i="21"/>
  <c r="E14" i="21"/>
  <c r="D14" i="21"/>
  <c r="B14" i="21"/>
  <c r="R13" i="21"/>
  <c r="P13" i="21"/>
  <c r="N13" i="21"/>
  <c r="M13" i="21"/>
  <c r="K13" i="21"/>
  <c r="J13" i="21"/>
  <c r="H13" i="21"/>
  <c r="G13" i="21"/>
  <c r="E13" i="21"/>
  <c r="D13" i="21"/>
  <c r="B13" i="21"/>
  <c r="R12" i="21"/>
  <c r="P12" i="21"/>
  <c r="N12" i="21"/>
  <c r="M12" i="21"/>
  <c r="K12" i="21"/>
  <c r="J12" i="21"/>
  <c r="H12" i="21"/>
  <c r="G12" i="21"/>
  <c r="E12" i="21"/>
  <c r="D12" i="21"/>
  <c r="B12" i="21"/>
  <c r="R8" i="21"/>
  <c r="L8" i="29" s="1"/>
  <c r="P8" i="21"/>
  <c r="J8" i="29" s="1"/>
  <c r="N8" i="21"/>
  <c r="H8" i="29" s="1"/>
  <c r="M8" i="21"/>
  <c r="G8" i="29" s="1"/>
  <c r="K8" i="21"/>
  <c r="E8" i="29" s="1"/>
  <c r="J8" i="21"/>
  <c r="D8" i="29" s="1"/>
  <c r="H8" i="21"/>
  <c r="B8" i="29" s="1"/>
  <c r="G8" i="21"/>
  <c r="E8" i="21"/>
  <c r="D8" i="21"/>
  <c r="B8" i="21"/>
  <c r="D69" i="24"/>
  <c r="D45" i="24"/>
  <c r="D35" i="24"/>
  <c r="D24" i="24"/>
  <c r="D17" i="24"/>
  <c r="A53" i="24"/>
  <c r="A112" i="24"/>
  <c r="L68" i="24"/>
  <c r="H68" i="24"/>
  <c r="F68" i="24"/>
  <c r="F67" i="26"/>
  <c r="A109" i="27"/>
  <c r="A55" i="27"/>
  <c r="A110" i="28" l="1"/>
  <c r="A52" i="30"/>
  <c r="C34" i="30"/>
  <c r="C48" i="30"/>
  <c r="C44" i="30"/>
  <c r="C31" i="30"/>
  <c r="C17" i="30"/>
  <c r="C49" i="30"/>
  <c r="C47" i="30"/>
  <c r="C32" i="30"/>
  <c r="C20" i="30"/>
  <c r="C15" i="30"/>
  <c r="C27" i="30"/>
  <c r="C41" i="30"/>
  <c r="C42" i="30"/>
  <c r="C29" i="30"/>
  <c r="C12" i="30"/>
  <c r="C13" i="30"/>
  <c r="C39" i="30"/>
  <c r="C28" i="30"/>
  <c r="C25" i="30"/>
  <c r="C22" i="30"/>
  <c r="C18" i="30"/>
  <c r="C30" i="30"/>
  <c r="C37" i="30"/>
  <c r="C23" i="30"/>
  <c r="C38" i="30"/>
  <c r="C40" i="30"/>
  <c r="C16" i="30"/>
  <c r="C26" i="30"/>
  <c r="C43" i="30"/>
  <c r="C21" i="30"/>
  <c r="C45" i="30"/>
  <c r="C33" i="30"/>
  <c r="C24" i="30"/>
  <c r="C14" i="30"/>
  <c r="C46" i="30"/>
  <c r="C19" i="30"/>
  <c r="C11" i="30"/>
  <c r="F17" i="30"/>
  <c r="F15" i="30"/>
  <c r="F39" i="30"/>
  <c r="F30" i="30"/>
  <c r="F40" i="30"/>
  <c r="F27" i="30"/>
  <c r="F24" i="30"/>
  <c r="F29" i="30"/>
  <c r="F22" i="30"/>
  <c r="F34" i="30"/>
  <c r="F44" i="30"/>
  <c r="F32" i="30"/>
  <c r="F19" i="30"/>
  <c r="F25" i="30"/>
  <c r="F31" i="30"/>
  <c r="F47" i="30"/>
  <c r="F20" i="30"/>
  <c r="F38" i="30"/>
  <c r="F33" i="30"/>
  <c r="F41" i="30"/>
  <c r="F48" i="30"/>
  <c r="F12" i="30"/>
  <c r="F42" i="30"/>
  <c r="F45" i="30"/>
  <c r="F43" i="30"/>
  <c r="F49" i="30"/>
  <c r="F28" i="30"/>
  <c r="F46" i="30"/>
  <c r="F16" i="30"/>
  <c r="F23" i="30"/>
  <c r="F13" i="30"/>
  <c r="F14" i="30"/>
  <c r="F21" i="30"/>
  <c r="F18" i="30"/>
  <c r="F37" i="30"/>
  <c r="F26" i="30"/>
  <c r="F11" i="30"/>
  <c r="I44" i="30"/>
  <c r="I37" i="30"/>
  <c r="I28" i="30"/>
  <c r="I20" i="30"/>
  <c r="I12" i="30"/>
  <c r="I42" i="30"/>
  <c r="I34" i="30"/>
  <c r="I26" i="30"/>
  <c r="I18" i="30"/>
  <c r="I38" i="30"/>
  <c r="I22" i="30"/>
  <c r="I46" i="30"/>
  <c r="I30" i="30"/>
  <c r="I14" i="30"/>
  <c r="I41" i="30"/>
  <c r="I19" i="30"/>
  <c r="I43" i="30"/>
  <c r="I23" i="30"/>
  <c r="I13" i="30"/>
  <c r="I48" i="30"/>
  <c r="I15" i="30"/>
  <c r="I39" i="30"/>
  <c r="I17" i="30"/>
  <c r="I33" i="30"/>
  <c r="I32" i="30"/>
  <c r="I21" i="30"/>
  <c r="I45" i="30"/>
  <c r="I29" i="30"/>
  <c r="I24" i="30"/>
  <c r="I16" i="30"/>
  <c r="I40" i="30"/>
  <c r="I47" i="30"/>
  <c r="I25" i="30"/>
  <c r="I31" i="30"/>
  <c r="I49" i="30"/>
  <c r="I27" i="30"/>
  <c r="I11" i="30"/>
  <c r="A52" i="26"/>
  <c r="A108" i="27"/>
  <c r="A51" i="30"/>
  <c r="I87" i="24"/>
  <c r="I94" i="24"/>
  <c r="I79" i="24"/>
  <c r="I78" i="24"/>
  <c r="I72" i="24"/>
  <c r="I83" i="24"/>
  <c r="I101" i="24"/>
  <c r="I75" i="24"/>
  <c r="I92" i="24"/>
  <c r="I88" i="24"/>
  <c r="I82" i="24"/>
  <c r="I105" i="24"/>
  <c r="I109" i="24"/>
  <c r="I80" i="24"/>
  <c r="I93" i="24"/>
  <c r="I85" i="24"/>
  <c r="I86" i="24"/>
  <c r="I74" i="24"/>
  <c r="I91" i="24"/>
  <c r="I77" i="24"/>
  <c r="I73" i="24"/>
  <c r="I90" i="24"/>
  <c r="I84" i="24"/>
  <c r="I76" i="24"/>
  <c r="I89" i="24"/>
  <c r="I81" i="24"/>
  <c r="I99" i="24"/>
  <c r="I103" i="24"/>
  <c r="I107" i="24"/>
  <c r="I98" i="24"/>
  <c r="I100" i="24"/>
  <c r="I102" i="24"/>
  <c r="I104" i="24"/>
  <c r="I106" i="24"/>
  <c r="I108" i="24"/>
  <c r="G90" i="24"/>
  <c r="G82" i="24"/>
  <c r="G92" i="24"/>
  <c r="G84" i="24"/>
  <c r="G91" i="24"/>
  <c r="G87" i="24"/>
  <c r="G83" i="24"/>
  <c r="G98" i="24"/>
  <c r="G102" i="24"/>
  <c r="G106" i="24"/>
  <c r="G99" i="24"/>
  <c r="G101" i="24"/>
  <c r="G103" i="24"/>
  <c r="G105" i="24"/>
  <c r="G107" i="24"/>
  <c r="G109" i="24"/>
  <c r="G94" i="24"/>
  <c r="G86" i="24"/>
  <c r="G100" i="24"/>
  <c r="G104" i="24"/>
  <c r="G88" i="24"/>
  <c r="G108" i="24"/>
  <c r="G93" i="24"/>
  <c r="G89" i="24"/>
  <c r="G85" i="24"/>
  <c r="G81" i="24"/>
  <c r="M91" i="24"/>
  <c r="M83" i="24"/>
  <c r="M75" i="24"/>
  <c r="M87" i="24"/>
  <c r="M79" i="24"/>
  <c r="M77" i="24"/>
  <c r="M93" i="24"/>
  <c r="M86" i="24"/>
  <c r="M72" i="24"/>
  <c r="M81" i="24"/>
  <c r="M89" i="24"/>
  <c r="M99" i="24"/>
  <c r="M103" i="24"/>
  <c r="M107" i="24"/>
  <c r="M76" i="24"/>
  <c r="M84" i="24"/>
  <c r="M92" i="24"/>
  <c r="M98" i="24"/>
  <c r="M100" i="24"/>
  <c r="M102" i="24"/>
  <c r="M104" i="24"/>
  <c r="M106" i="24"/>
  <c r="M108" i="24"/>
  <c r="M73" i="24"/>
  <c r="M78" i="24"/>
  <c r="M94" i="24"/>
  <c r="M101" i="24"/>
  <c r="M85" i="24"/>
  <c r="M105" i="24"/>
  <c r="M109" i="24"/>
  <c r="M74" i="24"/>
  <c r="M82" i="24"/>
  <c r="M90" i="24"/>
  <c r="M80" i="24"/>
  <c r="M88" i="24"/>
  <c r="C13" i="29"/>
  <c r="C15" i="29"/>
  <c r="C17" i="29"/>
  <c r="C19" i="29"/>
  <c r="C21" i="29"/>
  <c r="C23" i="29"/>
  <c r="C25" i="29"/>
  <c r="C27" i="29"/>
  <c r="C29" i="29"/>
  <c r="C31" i="29"/>
  <c r="C33" i="29"/>
  <c r="C37" i="29"/>
  <c r="C14" i="29"/>
  <c r="C18" i="29"/>
  <c r="C22" i="29"/>
  <c r="C26" i="29"/>
  <c r="C30" i="29"/>
  <c r="C34" i="29"/>
  <c r="C38" i="29"/>
  <c r="C42" i="29"/>
  <c r="C46" i="29"/>
  <c r="C39" i="29"/>
  <c r="C41" i="29"/>
  <c r="C43" i="29"/>
  <c r="C45" i="29"/>
  <c r="C47" i="29"/>
  <c r="C49" i="29"/>
  <c r="C12" i="29"/>
  <c r="C16" i="29"/>
  <c r="C20" i="29"/>
  <c r="C24" i="29"/>
  <c r="C28" i="29"/>
  <c r="C32" i="29"/>
  <c r="C40" i="29"/>
  <c r="C44" i="29"/>
  <c r="C48" i="29"/>
  <c r="C11" i="29"/>
  <c r="F39" i="29"/>
  <c r="F41" i="29"/>
  <c r="F43" i="29"/>
  <c r="F45" i="29"/>
  <c r="F47" i="29"/>
  <c r="F49" i="29"/>
  <c r="F12" i="29"/>
  <c r="F14" i="29"/>
  <c r="F16" i="29"/>
  <c r="F18" i="29"/>
  <c r="F20" i="29"/>
  <c r="F22" i="29"/>
  <c r="F24" i="29"/>
  <c r="F26" i="29"/>
  <c r="F28" i="29"/>
  <c r="F30" i="29"/>
  <c r="F32" i="29"/>
  <c r="F34" i="29"/>
  <c r="F38" i="29"/>
  <c r="F40" i="29"/>
  <c r="F42" i="29"/>
  <c r="F44" i="29"/>
  <c r="F46" i="29"/>
  <c r="F48" i="29"/>
  <c r="F13" i="29"/>
  <c r="F15" i="29"/>
  <c r="F17" i="29"/>
  <c r="F19" i="29"/>
  <c r="F21" i="29"/>
  <c r="F23" i="29"/>
  <c r="F25" i="29"/>
  <c r="F27" i="29"/>
  <c r="F29" i="29"/>
  <c r="F31" i="29"/>
  <c r="F33" i="29"/>
  <c r="F37" i="29"/>
  <c r="F11" i="29"/>
  <c r="I37" i="29"/>
  <c r="I48" i="29"/>
  <c r="I46" i="29"/>
  <c r="I44" i="29"/>
  <c r="I42" i="29"/>
  <c r="I40" i="29"/>
  <c r="I38" i="29"/>
  <c r="I34" i="29"/>
  <c r="I32" i="29"/>
  <c r="I30" i="29"/>
  <c r="I28" i="29"/>
  <c r="I26" i="29"/>
  <c r="I24" i="29"/>
  <c r="I22" i="29"/>
  <c r="I20" i="29"/>
  <c r="I18" i="29"/>
  <c r="I16" i="29"/>
  <c r="I14" i="29"/>
  <c r="I12" i="29"/>
  <c r="I41" i="29"/>
  <c r="I45" i="29"/>
  <c r="I49" i="29"/>
  <c r="I15" i="29"/>
  <c r="I19" i="29"/>
  <c r="I23" i="29"/>
  <c r="I27" i="29"/>
  <c r="I31" i="29"/>
  <c r="I39" i="29"/>
  <c r="I43" i="29"/>
  <c r="I47" i="29"/>
  <c r="I13" i="29"/>
  <c r="I17" i="29"/>
  <c r="I21" i="29"/>
  <c r="I25" i="29"/>
  <c r="I29" i="29"/>
  <c r="I33" i="29"/>
  <c r="I11" i="29"/>
  <c r="F28" i="21"/>
  <c r="Q19" i="21"/>
  <c r="Q25" i="21"/>
  <c r="Q29" i="21"/>
  <c r="Q33" i="21"/>
  <c r="Q36" i="21"/>
  <c r="Q38" i="25"/>
  <c r="C19" i="25"/>
  <c r="A54" i="27"/>
  <c r="H11" i="21"/>
  <c r="I11" i="21" s="1"/>
  <c r="C19" i="21"/>
  <c r="O36" i="21"/>
  <c r="L12" i="26"/>
  <c r="M12" i="26" s="1"/>
  <c r="F38" i="21"/>
  <c r="F18" i="21"/>
  <c r="B12" i="24"/>
  <c r="C12" i="24" s="1"/>
  <c r="D80" i="24"/>
  <c r="F13" i="21"/>
  <c r="C14" i="21"/>
  <c r="F14" i="21"/>
  <c r="Q14" i="21"/>
  <c r="F20" i="21"/>
  <c r="C21" i="21"/>
  <c r="F21" i="21"/>
  <c r="Q21" i="21"/>
  <c r="F26" i="21"/>
  <c r="C27" i="21"/>
  <c r="F27" i="21"/>
  <c r="O27" i="21"/>
  <c r="F30" i="21"/>
  <c r="C31" i="21"/>
  <c r="F31" i="21"/>
  <c r="Q31" i="21"/>
  <c r="F40" i="21"/>
  <c r="O40" i="21"/>
  <c r="I15" i="25"/>
  <c r="I18" i="25"/>
  <c r="N12" i="26"/>
  <c r="F40" i="25"/>
  <c r="Q40" i="25"/>
  <c r="C12" i="21"/>
  <c r="O18" i="21"/>
  <c r="C33" i="21"/>
  <c r="Q30" i="21"/>
  <c r="D76" i="24"/>
  <c r="L18" i="21"/>
  <c r="C38" i="21"/>
  <c r="L28" i="21"/>
  <c r="F22" i="21"/>
  <c r="O29" i="21"/>
  <c r="F32" i="21"/>
  <c r="L15" i="21"/>
  <c r="C25" i="21"/>
  <c r="I37" i="25"/>
  <c r="F12" i="25"/>
  <c r="G75" i="24"/>
  <c r="L18" i="25"/>
  <c r="L32" i="21"/>
  <c r="L38" i="21"/>
  <c r="G71" i="24"/>
  <c r="O28" i="21"/>
  <c r="Q40" i="21"/>
  <c r="D74" i="24"/>
  <c r="L22" i="21"/>
  <c r="G79" i="24"/>
  <c r="F12" i="26"/>
  <c r="G12" i="26" s="1"/>
  <c r="F15" i="21"/>
  <c r="L33" i="21"/>
  <c r="O38" i="21"/>
  <c r="L28" i="25"/>
  <c r="B11" i="21"/>
  <c r="C11" i="21" s="1"/>
  <c r="L29" i="21"/>
  <c r="L38" i="25"/>
  <c r="I38" i="25"/>
  <c r="C13" i="21"/>
  <c r="F19" i="21"/>
  <c r="C20" i="21"/>
  <c r="L21" i="21"/>
  <c r="F25" i="21"/>
  <c r="C26" i="21"/>
  <c r="L27" i="21"/>
  <c r="F29" i="21"/>
  <c r="C30" i="21"/>
  <c r="O30" i="21"/>
  <c r="L31" i="21"/>
  <c r="F33" i="21"/>
  <c r="F36" i="21"/>
  <c r="L40" i="21"/>
  <c r="N37" i="24"/>
  <c r="O37" i="24" s="1"/>
  <c r="Q36" i="25"/>
  <c r="L30" i="21"/>
  <c r="L14" i="21"/>
  <c r="I36" i="25"/>
  <c r="L13" i="21"/>
  <c r="O15" i="21"/>
  <c r="L19" i="21"/>
  <c r="Q27" i="21"/>
  <c r="O21" i="21"/>
  <c r="C39" i="25"/>
  <c r="O39" i="25"/>
  <c r="Q22" i="25"/>
  <c r="F27" i="25"/>
  <c r="C18" i="21"/>
  <c r="L25" i="21"/>
  <c r="C28" i="21"/>
  <c r="O19" i="21"/>
  <c r="C15" i="21"/>
  <c r="C22" i="21"/>
  <c r="L36" i="21"/>
  <c r="I31" i="21"/>
  <c r="I12" i="21"/>
  <c r="I36" i="21"/>
  <c r="I14" i="21"/>
  <c r="I20" i="21"/>
  <c r="I19" i="21"/>
  <c r="I40" i="21"/>
  <c r="I21" i="21"/>
  <c r="F12" i="21"/>
  <c r="E11" i="21"/>
  <c r="F11" i="21" s="1"/>
  <c r="O13" i="21"/>
  <c r="Q13" i="21"/>
  <c r="I15" i="21"/>
  <c r="I18" i="21"/>
  <c r="Q20" i="21"/>
  <c r="O20" i="21"/>
  <c r="I22" i="21"/>
  <c r="Q26" i="21"/>
  <c r="O26" i="21"/>
  <c r="I28" i="21"/>
  <c r="I32" i="21"/>
  <c r="I38" i="21"/>
  <c r="I25" i="21"/>
  <c r="I29" i="21"/>
  <c r="I33" i="21"/>
  <c r="I26" i="21"/>
  <c r="Q22" i="21"/>
  <c r="Q28" i="21"/>
  <c r="I30" i="21"/>
  <c r="K11" i="21"/>
  <c r="L11" i="21" s="1"/>
  <c r="I13" i="21"/>
  <c r="Q18" i="21"/>
  <c r="Q32" i="21"/>
  <c r="I27" i="21"/>
  <c r="Q15" i="21"/>
  <c r="Q38" i="21"/>
  <c r="O33" i="21"/>
  <c r="L20" i="21"/>
  <c r="D13" i="24"/>
  <c r="L12" i="21"/>
  <c r="B37" i="24"/>
  <c r="C37" i="24" s="1"/>
  <c r="J37" i="24"/>
  <c r="K37" i="24" s="1"/>
  <c r="D44" i="24"/>
  <c r="D73" i="24"/>
  <c r="D78" i="24"/>
  <c r="D97" i="24"/>
  <c r="H12" i="26"/>
  <c r="I12" i="26" s="1"/>
  <c r="O31" i="21"/>
  <c r="O22" i="21"/>
  <c r="Q8" i="21"/>
  <c r="K8" i="29" s="1"/>
  <c r="C36" i="21"/>
  <c r="J12" i="26"/>
  <c r="K12" i="26" s="1"/>
  <c r="C40" i="21"/>
  <c r="C32" i="21"/>
  <c r="H37" i="24"/>
  <c r="I37" i="24" s="1"/>
  <c r="D43" i="24"/>
  <c r="D48" i="24"/>
  <c r="D72" i="24"/>
  <c r="D75" i="24"/>
  <c r="C29" i="21"/>
  <c r="O25" i="21"/>
  <c r="O14" i="21"/>
  <c r="L26" i="21"/>
  <c r="L37" i="24"/>
  <c r="M37" i="24" s="1"/>
  <c r="D50" i="24"/>
  <c r="O25" i="25"/>
  <c r="O32" i="21"/>
  <c r="O12" i="21"/>
  <c r="Q12" i="21"/>
  <c r="D19" i="24"/>
  <c r="N11" i="21"/>
  <c r="O11" i="21" s="1"/>
  <c r="N67" i="26"/>
  <c r="J12" i="24"/>
  <c r="K12" i="24" s="1"/>
  <c r="D40" i="24"/>
  <c r="D77" i="24"/>
  <c r="N12" i="24"/>
  <c r="O12" i="24" s="1"/>
  <c r="D39" i="24"/>
  <c r="D49" i="24"/>
  <c r="D71" i="24"/>
  <c r="D79" i="24"/>
  <c r="B12" i="26"/>
  <c r="C12" i="26" s="1"/>
  <c r="H37" i="28"/>
  <c r="I13" i="25"/>
  <c r="L14" i="25"/>
  <c r="O19" i="25"/>
  <c r="L21" i="25"/>
  <c r="F22" i="25"/>
  <c r="I28" i="25"/>
  <c r="C29" i="25"/>
  <c r="Q29" i="25"/>
  <c r="L31" i="25"/>
  <c r="L32" i="25"/>
  <c r="F33" i="25"/>
  <c r="Q37" i="25"/>
  <c r="I40" i="25"/>
  <c r="O29" i="25"/>
  <c r="I38" i="24"/>
  <c r="I44" i="24"/>
  <c r="I48" i="24"/>
  <c r="D42" i="24"/>
  <c r="O37" i="21"/>
  <c r="I39" i="21"/>
  <c r="G80" i="24"/>
  <c r="Q12" i="25"/>
  <c r="C13" i="25"/>
  <c r="F14" i="25"/>
  <c r="I14" i="25"/>
  <c r="Q14" i="25"/>
  <c r="Q18" i="25"/>
  <c r="L19" i="25"/>
  <c r="F20" i="25"/>
  <c r="O21" i="25"/>
  <c r="I22" i="25"/>
  <c r="C25" i="25"/>
  <c r="F25" i="25"/>
  <c r="L26" i="25"/>
  <c r="Q27" i="25"/>
  <c r="F29" i="25"/>
  <c r="L30" i="25"/>
  <c r="Q31" i="25"/>
  <c r="I32" i="25"/>
  <c r="I33" i="25"/>
  <c r="L33" i="25"/>
  <c r="C37" i="25"/>
  <c r="L37" i="25"/>
  <c r="L39" i="25"/>
  <c r="A53" i="28"/>
  <c r="O14" i="25"/>
  <c r="O38" i="25"/>
  <c r="Q8" i="25"/>
  <c r="K8" i="30" s="1"/>
  <c r="F38" i="25"/>
  <c r="O27" i="25"/>
  <c r="O31" i="25"/>
  <c r="D41" i="24"/>
  <c r="D47" i="24"/>
  <c r="D36" i="24"/>
  <c r="C39" i="21"/>
  <c r="F39" i="21"/>
  <c r="L39" i="21"/>
  <c r="I37" i="28"/>
  <c r="M97" i="24"/>
  <c r="Q37" i="21"/>
  <c r="I71" i="24"/>
  <c r="L12" i="25"/>
  <c r="O12" i="25"/>
  <c r="F13" i="25"/>
  <c r="L13" i="25"/>
  <c r="O13" i="25"/>
  <c r="C14" i="25"/>
  <c r="C15" i="25"/>
  <c r="F15" i="25"/>
  <c r="L15" i="25"/>
  <c r="Q15" i="25"/>
  <c r="F18" i="25"/>
  <c r="O18" i="25"/>
  <c r="F19" i="25"/>
  <c r="I20" i="25"/>
  <c r="L20" i="25"/>
  <c r="Q20" i="25"/>
  <c r="C21" i="25"/>
  <c r="F21" i="25"/>
  <c r="L22" i="25"/>
  <c r="O22" i="25"/>
  <c r="L25" i="25"/>
  <c r="F26" i="25"/>
  <c r="I26" i="25"/>
  <c r="Q26" i="25"/>
  <c r="C27" i="25"/>
  <c r="L27" i="25"/>
  <c r="F28" i="25"/>
  <c r="Q28" i="25"/>
  <c r="L29" i="25"/>
  <c r="F30" i="25"/>
  <c r="I30" i="25"/>
  <c r="Q30" i="25"/>
  <c r="C31" i="25"/>
  <c r="F31" i="25"/>
  <c r="F32" i="25"/>
  <c r="Q32" i="25"/>
  <c r="C33" i="25"/>
  <c r="Q33" i="25"/>
  <c r="F37" i="25"/>
  <c r="O37" i="25"/>
  <c r="F39" i="25"/>
  <c r="I39" i="25"/>
  <c r="Q39" i="25"/>
  <c r="G72" i="24"/>
  <c r="G74" i="24"/>
  <c r="G97" i="24"/>
  <c r="G73" i="24"/>
  <c r="A109" i="28"/>
  <c r="A110" i="26"/>
  <c r="C66" i="27"/>
  <c r="O15" i="25"/>
  <c r="O40" i="25"/>
  <c r="O36" i="25"/>
  <c r="O33" i="25"/>
  <c r="C40" i="25"/>
  <c r="C36" i="25"/>
  <c r="L36" i="25"/>
  <c r="L40" i="25"/>
  <c r="F36" i="25"/>
  <c r="C38" i="25"/>
  <c r="O20" i="25"/>
  <c r="O26" i="25"/>
  <c r="O28" i="25"/>
  <c r="O30" i="25"/>
  <c r="L12" i="24"/>
  <c r="M12" i="24" s="1"/>
  <c r="H12" i="24"/>
  <c r="I12" i="24" s="1"/>
  <c r="I50" i="24"/>
  <c r="G43" i="24"/>
  <c r="D38" i="24"/>
  <c r="F37" i="21"/>
  <c r="I37" i="21"/>
  <c r="L37" i="21"/>
  <c r="Q39" i="21"/>
  <c r="G76" i="24"/>
  <c r="C12" i="25"/>
  <c r="I12" i="25"/>
  <c r="Q13" i="25"/>
  <c r="Q19" i="25"/>
  <c r="Q21" i="25"/>
  <c r="Q25" i="25"/>
  <c r="O32" i="25"/>
  <c r="I19" i="25"/>
  <c r="I21" i="25"/>
  <c r="I25" i="25"/>
  <c r="I27" i="25"/>
  <c r="I29" i="25"/>
  <c r="I31" i="25"/>
  <c r="C18" i="25"/>
  <c r="C20" i="25"/>
  <c r="C22" i="25"/>
  <c r="C26" i="25"/>
  <c r="C28" i="25"/>
  <c r="C30" i="25"/>
  <c r="C32" i="25"/>
  <c r="M38" i="24"/>
  <c r="G78" i="24"/>
  <c r="I97" i="24"/>
  <c r="F12" i="24"/>
  <c r="G12" i="24" s="1"/>
  <c r="D26" i="24"/>
  <c r="I40" i="24"/>
  <c r="G39" i="24"/>
  <c r="G49" i="24"/>
  <c r="O39" i="21"/>
  <c r="F37" i="24"/>
  <c r="A54" i="28"/>
  <c r="C37" i="21"/>
  <c r="M49" i="24"/>
  <c r="M40" i="24"/>
  <c r="M13" i="24"/>
  <c r="B11" i="25"/>
  <c r="C11" i="25" s="1"/>
  <c r="E11" i="25"/>
  <c r="F11" i="25" s="1"/>
  <c r="H11" i="25"/>
  <c r="I11" i="25" s="1"/>
  <c r="K11" i="25"/>
  <c r="L11" i="25" s="1"/>
  <c r="N11" i="25"/>
  <c r="M43" i="24"/>
  <c r="I11" i="28"/>
  <c r="M9" i="24"/>
  <c r="M68" i="24" s="1"/>
  <c r="C48" i="24"/>
  <c r="I9" i="24"/>
  <c r="I68" i="24" s="1"/>
  <c r="C26" i="24"/>
  <c r="C38" i="24"/>
  <c r="C13" i="24"/>
  <c r="C41" i="24"/>
  <c r="C44" i="24"/>
  <c r="C43" i="24"/>
  <c r="C47" i="24"/>
  <c r="C40" i="24"/>
  <c r="C42" i="24"/>
  <c r="C39" i="24"/>
  <c r="B68" i="24"/>
  <c r="G9" i="24"/>
  <c r="G68" i="24" s="1"/>
  <c r="C50" i="24"/>
  <c r="C49" i="24"/>
  <c r="C19" i="24"/>
  <c r="C36" i="24"/>
  <c r="H11" i="28"/>
  <c r="C13" i="26"/>
  <c r="B67" i="26"/>
  <c r="G9" i="26"/>
  <c r="G67" i="26" s="1"/>
  <c r="O50" i="24"/>
  <c r="O49" i="24"/>
  <c r="O19" i="24"/>
  <c r="O13" i="24"/>
  <c r="O36" i="24"/>
  <c r="O48" i="24"/>
  <c r="O9" i="24"/>
  <c r="O68" i="24" s="1"/>
  <c r="O38" i="24"/>
  <c r="O39" i="24"/>
  <c r="N68" i="24"/>
  <c r="O40" i="24"/>
  <c r="O26" i="24"/>
  <c r="O41" i="24"/>
  <c r="O43" i="24"/>
  <c r="O44" i="24"/>
  <c r="O42" i="24"/>
  <c r="O47" i="24"/>
  <c r="G77" i="24"/>
  <c r="D13" i="26"/>
  <c r="E13" i="26" s="1"/>
  <c r="I13" i="26"/>
  <c r="I9" i="26"/>
  <c r="I67" i="26" s="1"/>
  <c r="H67" i="26"/>
  <c r="M9" i="26"/>
  <c r="M67" i="26" s="1"/>
  <c r="L67" i="26"/>
  <c r="M13" i="26"/>
  <c r="K44" i="24"/>
  <c r="K39" i="24"/>
  <c r="K40" i="24"/>
  <c r="K50" i="24"/>
  <c r="K26" i="24"/>
  <c r="J68" i="24"/>
  <c r="K41" i="24"/>
  <c r="K43" i="24"/>
  <c r="K48" i="24"/>
  <c r="K38" i="24"/>
  <c r="K9" i="24"/>
  <c r="K68" i="24" s="1"/>
  <c r="K49" i="24"/>
  <c r="K19" i="24"/>
  <c r="K47" i="24"/>
  <c r="K13" i="24"/>
  <c r="K36" i="24"/>
  <c r="K42" i="24"/>
  <c r="K13" i="26"/>
  <c r="K9" i="26"/>
  <c r="K67" i="26" s="1"/>
  <c r="J67" i="26"/>
  <c r="M71" i="24"/>
  <c r="O91" i="24" l="1"/>
  <c r="O83" i="24"/>
  <c r="O75" i="24"/>
  <c r="O87" i="24"/>
  <c r="O79" i="24"/>
  <c r="O72" i="24"/>
  <c r="O100" i="24"/>
  <c r="O73" i="24"/>
  <c r="O84" i="24"/>
  <c r="O89" i="24"/>
  <c r="O104" i="24"/>
  <c r="O108" i="24"/>
  <c r="O78" i="24"/>
  <c r="O86" i="24"/>
  <c r="O94" i="24"/>
  <c r="O99" i="24"/>
  <c r="O101" i="24"/>
  <c r="O103" i="24"/>
  <c r="O105" i="24"/>
  <c r="O107" i="24"/>
  <c r="O109" i="24"/>
  <c r="O76" i="24"/>
  <c r="O81" i="24"/>
  <c r="O92" i="24"/>
  <c r="O77" i="24"/>
  <c r="O80" i="24"/>
  <c r="O85" i="24"/>
  <c r="O88" i="24"/>
  <c r="O93" i="24"/>
  <c r="O98" i="24"/>
  <c r="O102" i="24"/>
  <c r="O106" i="24"/>
  <c r="O74" i="24"/>
  <c r="O82" i="24"/>
  <c r="O90" i="24"/>
  <c r="C84" i="24"/>
  <c r="C88" i="24"/>
  <c r="C92" i="24"/>
  <c r="C90" i="24"/>
  <c r="C82" i="24"/>
  <c r="C91" i="24"/>
  <c r="C87" i="24"/>
  <c r="C83" i="24"/>
  <c r="C98" i="24"/>
  <c r="C102" i="24"/>
  <c r="C106" i="24"/>
  <c r="C94" i="24"/>
  <c r="C86" i="24"/>
  <c r="C93" i="24"/>
  <c r="C89" i="24"/>
  <c r="C85" i="24"/>
  <c r="C81" i="24"/>
  <c r="C100" i="24"/>
  <c r="C104" i="24"/>
  <c r="C108" i="24"/>
  <c r="C99" i="24"/>
  <c r="C101" i="24"/>
  <c r="C103" i="24"/>
  <c r="C105" i="24"/>
  <c r="C107" i="24"/>
  <c r="C109" i="24"/>
  <c r="K91" i="24"/>
  <c r="K83" i="24"/>
  <c r="K75" i="24"/>
  <c r="K87" i="24"/>
  <c r="K79" i="24"/>
  <c r="K76" i="24"/>
  <c r="K81" i="24"/>
  <c r="K92" i="24"/>
  <c r="K77" i="24"/>
  <c r="K80" i="24"/>
  <c r="K85" i="24"/>
  <c r="K88" i="24"/>
  <c r="K93" i="24"/>
  <c r="K98" i="24"/>
  <c r="K102" i="24"/>
  <c r="K106" i="24"/>
  <c r="K74" i="24"/>
  <c r="K82" i="24"/>
  <c r="K90" i="24"/>
  <c r="K72" i="24"/>
  <c r="K100" i="24"/>
  <c r="K73" i="24"/>
  <c r="K84" i="24"/>
  <c r="K89" i="24"/>
  <c r="K104" i="24"/>
  <c r="K108" i="24"/>
  <c r="K78" i="24"/>
  <c r="K86" i="24"/>
  <c r="K94" i="24"/>
  <c r="K99" i="24"/>
  <c r="K101" i="24"/>
  <c r="K103" i="24"/>
  <c r="K105" i="24"/>
  <c r="K107" i="24"/>
  <c r="K109" i="24"/>
  <c r="N9" i="26"/>
  <c r="O12" i="26" s="1"/>
  <c r="O67" i="26"/>
  <c r="L8" i="21"/>
  <c r="F8" i="29" s="1"/>
  <c r="I8" i="25"/>
  <c r="C8" i="30" s="1"/>
  <c r="I8" i="21"/>
  <c r="C8" i="29" s="1"/>
  <c r="C8" i="21"/>
  <c r="F8" i="21"/>
  <c r="Q11" i="25"/>
  <c r="L8" i="25"/>
  <c r="F8" i="30" s="1"/>
  <c r="D12" i="24"/>
  <c r="E12" i="24" s="1"/>
  <c r="C8" i="25"/>
  <c r="Q11" i="21"/>
  <c r="O11" i="25"/>
  <c r="O8" i="25" s="1"/>
  <c r="I8" i="30" s="1"/>
  <c r="F8" i="25"/>
  <c r="G37" i="24"/>
  <c r="D37" i="24"/>
  <c r="E37" i="24" s="1"/>
  <c r="D12" i="26"/>
  <c r="E12" i="26" s="1"/>
  <c r="C80" i="24"/>
  <c r="C76" i="24"/>
  <c r="C77" i="24"/>
  <c r="C75" i="24"/>
  <c r="C71" i="24"/>
  <c r="C79" i="24"/>
  <c r="C73" i="24"/>
  <c r="C72" i="24"/>
  <c r="C97" i="24"/>
  <c r="C78" i="24"/>
  <c r="C74" i="24"/>
  <c r="O8" i="21"/>
  <c r="I8" i="29" s="1"/>
  <c r="O71" i="24"/>
  <c r="O97" i="24"/>
  <c r="E42" i="24"/>
  <c r="E49" i="24"/>
  <c r="E47" i="24"/>
  <c r="E38" i="24"/>
  <c r="E44" i="24"/>
  <c r="E9" i="24"/>
  <c r="E13" i="24"/>
  <c r="E41" i="24"/>
  <c r="E43" i="24"/>
  <c r="E40" i="24"/>
  <c r="E36" i="24"/>
  <c r="E26" i="24"/>
  <c r="E19" i="24"/>
  <c r="D68" i="24"/>
  <c r="E39" i="24"/>
  <c r="E48" i="24"/>
  <c r="E50" i="24"/>
  <c r="E9" i="26"/>
  <c r="D67" i="26"/>
  <c r="K71" i="24"/>
  <c r="K97" i="24"/>
  <c r="O108" i="26" l="1"/>
  <c r="O107" i="26"/>
  <c r="O97" i="26"/>
  <c r="O98" i="26"/>
  <c r="O99" i="26"/>
  <c r="O100" i="26"/>
  <c r="O101" i="26"/>
  <c r="O102" i="26"/>
  <c r="O103" i="26"/>
  <c r="O104" i="26"/>
  <c r="O105" i="26"/>
  <c r="O106" i="26"/>
  <c r="O96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72" i="26"/>
  <c r="O76" i="26"/>
  <c r="O80" i="26"/>
  <c r="O73" i="26"/>
  <c r="O77" i="26"/>
  <c r="O70" i="26"/>
  <c r="O74" i="26"/>
  <c r="O78" i="26"/>
  <c r="O71" i="26"/>
  <c r="O75" i="26"/>
  <c r="O79" i="26"/>
  <c r="O38" i="26"/>
  <c r="O36" i="26"/>
  <c r="O19" i="26"/>
  <c r="O39" i="26"/>
  <c r="O43" i="26"/>
  <c r="O49" i="26"/>
  <c r="O26" i="26"/>
  <c r="O34" i="26"/>
  <c r="O41" i="26"/>
  <c r="O22" i="26"/>
  <c r="O28" i="26"/>
  <c r="O32" i="26"/>
  <c r="O20" i="26"/>
  <c r="O30" i="26"/>
  <c r="O47" i="26"/>
  <c r="O21" i="26"/>
  <c r="O23" i="26"/>
  <c r="O27" i="26"/>
  <c r="O29" i="26"/>
  <c r="O31" i="26"/>
  <c r="O33" i="26"/>
  <c r="O40" i="26"/>
  <c r="O42" i="26"/>
  <c r="O44" i="26"/>
  <c r="O48" i="26"/>
  <c r="O50" i="26"/>
  <c r="O37" i="26"/>
  <c r="O15" i="26"/>
  <c r="O16" i="26"/>
  <c r="O14" i="26"/>
  <c r="O9" i="26"/>
  <c r="C9" i="26" s="1"/>
  <c r="C67" i="26" s="1"/>
  <c r="E94" i="24"/>
  <c r="E90" i="24"/>
  <c r="E86" i="24"/>
  <c r="E82" i="24"/>
  <c r="E93" i="24"/>
  <c r="E85" i="24"/>
  <c r="E99" i="24"/>
  <c r="E103" i="24"/>
  <c r="E107" i="24"/>
  <c r="E92" i="24"/>
  <c r="E88" i="24"/>
  <c r="E84" i="24"/>
  <c r="E101" i="24"/>
  <c r="E105" i="24"/>
  <c r="E109" i="24"/>
  <c r="E91" i="24"/>
  <c r="E87" i="24"/>
  <c r="E83" i="24"/>
  <c r="E102" i="24"/>
  <c r="E81" i="24"/>
  <c r="E108" i="24"/>
  <c r="E100" i="24"/>
  <c r="E106" i="24"/>
  <c r="E98" i="24"/>
  <c r="E89" i="24"/>
  <c r="E104" i="24"/>
  <c r="O13" i="26"/>
  <c r="E76" i="24"/>
  <c r="E72" i="24"/>
  <c r="E97" i="24"/>
  <c r="E79" i="24"/>
  <c r="E74" i="24"/>
  <c r="E75" i="24"/>
  <c r="E73" i="24"/>
  <c r="E80" i="24"/>
  <c r="E78" i="24"/>
  <c r="E71" i="24"/>
  <c r="E77" i="24"/>
  <c r="E67" i="26"/>
  <c r="C9" i="24"/>
  <c r="C68" i="24" s="1"/>
  <c r="E68" i="24"/>
</calcChain>
</file>

<file path=xl/sharedStrings.xml><?xml version="1.0" encoding="utf-8"?>
<sst xmlns="http://schemas.openxmlformats.org/spreadsheetml/2006/main" count="973" uniqueCount="147">
  <si>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</si>
  <si>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</si>
  <si>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</si>
  <si>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</si>
  <si>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</si>
  <si>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</si>
  <si>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</si>
  <si>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</si>
  <si>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</si>
  <si>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</si>
  <si>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</si>
  <si>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</si>
  <si>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</si>
  <si>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</si>
  <si>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</si>
  <si>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</si>
  <si>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</si>
  <si>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</si>
  <si>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</si>
  <si>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</si>
  <si>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</si>
  <si>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</si>
  <si>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</si>
  <si>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</si>
  <si>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</si>
  <si>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</si>
  <si>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</si>
  <si>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</si>
  <si>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</si>
  <si>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</si>
  <si>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</si>
  <si>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</si>
  <si>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</si>
  <si>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</si>
  <si>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</si>
  <si>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</si>
  <si>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</si>
  <si>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</si>
  <si>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</si>
  <si>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</si>
  <si>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</si>
  <si>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</si>
  <si>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</si>
  <si>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</si>
  <si>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</si>
  <si>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</si>
  <si>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</si>
  <si>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</si>
  <si>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</si>
  <si>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</si>
  <si>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</si>
  <si>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</si>
  <si>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</si>
  <si>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</si>
  <si>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Industria manufacturera</t>
  </si>
  <si>
    <t xml:space="preserve"> Urbano</t>
  </si>
  <si>
    <t>Urbano</t>
  </si>
  <si>
    <t>Nivel educativo /2</t>
  </si>
  <si>
    <t>Total Nacional</t>
  </si>
  <si>
    <t xml:space="preserve">Total Nacional 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</si>
  <si>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</si>
  <si>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</si>
  <si>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</si>
  <si>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</si>
  <si>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</si>
  <si>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</si>
  <si>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</si>
  <si>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</si>
  <si>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</si>
  <si>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</si>
  <si>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</si>
  <si>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</si>
  <si>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</si>
  <si>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</si>
  <si>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</si>
  <si>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</si>
  <si>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</si>
  <si>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</si>
  <si>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</si>
  <si>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</si>
  <si>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</si>
  <si>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</si>
  <si>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</si>
  <si>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</si>
  <si>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</si>
  <si>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</si>
  <si>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</si>
  <si>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</si>
  <si>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</si>
  <si>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</si>
  <si>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</si>
  <si>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</si>
  <si>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</si>
  <si>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</si>
  <si>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</si>
  <si>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</si>
  <si>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</si>
  <si>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</si>
  <si>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</si>
  <si>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</si>
  <si>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</si>
  <si>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</si>
  <si>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</si>
  <si>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</si>
  <si>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</si>
  <si>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</si>
  <si>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</si>
  <si>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 xml:space="preserve">Rama de Actividad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</si>
  <si>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</si>
  <si>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</si>
  <si>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</si>
  <si>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</si>
  <si>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</si>
  <si>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</si>
  <si>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</si>
  <si>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</si>
  <si>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</si>
  <si>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</si>
  <si>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</si>
  <si>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</si>
  <si>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</si>
  <si>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</si>
  <si>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</si>
  <si>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</si>
  <si>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</si>
  <si>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</si>
  <si>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</si>
  <si>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</si>
  <si>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</si>
  <si>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</si>
  <si>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</si>
  <si>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</si>
  <si>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</si>
  <si>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</si>
  <si>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</si>
  <si>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</si>
  <si>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</si>
  <si>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</si>
  <si>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</si>
  <si>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</si>
  <si>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</si>
  <si>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Clasificación industrial Internacional Uniforme  CIIU REV  IV)</t>
  </si>
  <si>
    <t>Clasificación internacional uniforme de ocupaciones  CIUO-08</t>
  </si>
  <si>
    <t xml:space="preserve">....... Continuación </t>
  </si>
  <si>
    <t>Actividades de los hogares como empleadores y actividades no diferenciadas de los hogares como productores de bienes y servicios</t>
  </si>
  <si>
    <t>|</t>
  </si>
  <si>
    <t>Fuente: Instituto Nacional de Estadística (INE). L Encuesta Permanente de Hogares de Propósitos Múltiples, Junio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</si>
</sst>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</cellStyleXfs>
  <cellXfs count="392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5" fillId="0" borderId="0" xfId="14" applyFont="1" applyAlignment="1">
      <alignment horizontal="center"/>
    </xf>
    <xf numFmtId="0" fontId="3" fillId="0" borderId="0" xfId="14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0" xfId="7" applyNumberFormat="1" applyFont="1" applyFill="1" applyBorder="1"/>
    <xf numFmtId="0" fontId="3" fillId="0" borderId="0" xfId="12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4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3" fillId="0" borderId="0" xfId="14" applyNumberFormat="1" applyFont="1" applyFill="1" applyBorder="1" applyAlignment="1">
      <alignment horizontal="left" inden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7" applyNumberFormat="1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2" applyFill="1"/>
    <xf numFmtId="0" fontId="2" fillId="0" borderId="1" xfId="12" applyFont="1" applyFill="1" applyBorder="1" applyAlignment="1">
      <alignment horizontal="center" vertical="justify"/>
    </xf>
    <xf numFmtId="169" fontId="2" fillId="0" borderId="1" xfId="12" applyNumberFormat="1" applyFont="1" applyFill="1" applyBorder="1" applyAlignment="1">
      <alignment horizontal="center" vertical="justify"/>
    </xf>
    <xf numFmtId="168" fontId="2" fillId="0" borderId="0" xfId="7" applyNumberFormat="1" applyFont="1" applyFill="1" applyBorder="1" applyAlignment="1">
      <alignment horizontal="left"/>
    </xf>
    <xf numFmtId="168" fontId="2" fillId="0" borderId="0" xfId="7" applyNumberFormat="1" applyFont="1" applyFill="1" applyBorder="1" applyAlignment="1">
      <alignment horizontal="left" indent="1"/>
    </xf>
    <xf numFmtId="0" fontId="2" fillId="0" borderId="0" xfId="12" applyFont="1" applyFill="1"/>
    <xf numFmtId="169" fontId="1" fillId="0" borderId="0" xfId="12" applyNumberFormat="1" applyFill="1"/>
    <xf numFmtId="168" fontId="2" fillId="0" borderId="0" xfId="10" applyNumberFormat="1" applyFont="1" applyFill="1" applyBorder="1"/>
    <xf numFmtId="168" fontId="1" fillId="0" borderId="0" xfId="7" applyNumberFormat="1" applyFill="1"/>
    <xf numFmtId="169" fontId="1" fillId="0" borderId="0" xfId="7" applyNumberFormat="1" applyFill="1"/>
    <xf numFmtId="167" fontId="1" fillId="0" borderId="0" xfId="7" applyNumberFormat="1" applyFill="1"/>
    <xf numFmtId="168" fontId="2" fillId="0" borderId="0" xfId="7" applyNumberFormat="1" applyFont="1" applyFill="1" applyAlignment="1">
      <alignment horizontal="center"/>
    </xf>
    <xf numFmtId="167" fontId="1" fillId="0" borderId="0" xfId="12" applyNumberFormat="1" applyFill="1"/>
    <xf numFmtId="0" fontId="2" fillId="0" borderId="0" xfId="12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4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2" applyFont="1" applyFill="1" applyBorder="1"/>
    <xf numFmtId="168" fontId="11" fillId="0" borderId="2" xfId="12" applyNumberFormat="1" applyFont="1" applyFill="1" applyBorder="1"/>
    <xf numFmtId="169" fontId="11" fillId="0" borderId="2" xfId="12" applyNumberFormat="1" applyFont="1" applyFill="1" applyBorder="1"/>
    <xf numFmtId="168" fontId="11" fillId="0" borderId="0" xfId="2" applyNumberFormat="1" applyFont="1" applyFill="1"/>
    <xf numFmtId="0" fontId="11" fillId="0" borderId="0" xfId="12" applyFont="1" applyFill="1"/>
    <xf numFmtId="169" fontId="11" fillId="0" borderId="0" xfId="7" applyNumberFormat="1" applyFont="1" applyFill="1" applyBorder="1"/>
    <xf numFmtId="168" fontId="11" fillId="0" borderId="0" xfId="7" applyNumberFormat="1" applyFont="1" applyFill="1" applyBorder="1"/>
    <xf numFmtId="167" fontId="11" fillId="0" borderId="0" xfId="7" applyNumberFormat="1" applyFont="1" applyFill="1" applyBorder="1"/>
    <xf numFmtId="168" fontId="11" fillId="0" borderId="0" xfId="7" applyNumberFormat="1" applyFont="1" applyFill="1"/>
    <xf numFmtId="169" fontId="11" fillId="0" borderId="0" xfId="7" applyNumberFormat="1" applyFont="1" applyFill="1"/>
    <xf numFmtId="167" fontId="11" fillId="0" borderId="0" xfId="7" applyNumberFormat="1" applyFont="1" applyFill="1"/>
    <xf numFmtId="169" fontId="11" fillId="0" borderId="0" xfId="12" applyNumberFormat="1" applyFont="1" applyFill="1"/>
    <xf numFmtId="168" fontId="11" fillId="0" borderId="2" xfId="7" applyNumberFormat="1" applyFont="1" applyFill="1" applyBorder="1"/>
    <xf numFmtId="169" fontId="11" fillId="0" borderId="2" xfId="7" applyNumberFormat="1" applyFont="1" applyFill="1" applyBorder="1"/>
    <xf numFmtId="167" fontId="11" fillId="0" borderId="0" xfId="12" applyNumberFormat="1" applyFont="1" applyFill="1"/>
    <xf numFmtId="167" fontId="2" fillId="0" borderId="1" xfId="5" applyNumberFormat="1" applyFont="1" applyBorder="1" applyAlignment="1">
      <alignment horizontal="center"/>
    </xf>
    <xf numFmtId="169" fontId="2" fillId="0" borderId="1" xfId="5" applyNumberFormat="1" applyFont="1" applyBorder="1" applyAlignment="1">
      <alignment horizontal="center"/>
    </xf>
    <xf numFmtId="167" fontId="2" fillId="0" borderId="1" xfId="5" applyNumberFormat="1" applyFont="1" applyFill="1" applyBorder="1" applyAlignment="1">
      <alignment horizontal="center"/>
    </xf>
    <xf numFmtId="169" fontId="2" fillId="0" borderId="1" xfId="5" applyNumberFormat="1" applyFont="1" applyFill="1" applyBorder="1" applyAlignment="1">
      <alignment horizontal="center"/>
    </xf>
    <xf numFmtId="167" fontId="0" fillId="0" borderId="2" xfId="5" applyNumberFormat="1" applyFont="1" applyBorder="1"/>
    <xf numFmtId="169" fontId="0" fillId="0" borderId="2" xfId="5" applyNumberFormat="1" applyFont="1" applyBorder="1"/>
    <xf numFmtId="169" fontId="0" fillId="0" borderId="2" xfId="5" applyNumberFormat="1" applyFont="1" applyFill="1" applyBorder="1"/>
    <xf numFmtId="167" fontId="2" fillId="0" borderId="0" xfId="5" applyNumberFormat="1" applyFont="1" applyFill="1" applyBorder="1" applyAlignment="1">
      <alignment horizontal="left" indent="1"/>
    </xf>
    <xf numFmtId="168" fontId="2" fillId="0" borderId="0" xfId="5" applyNumberFormat="1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168" fontId="2" fillId="0" borderId="0" xfId="5" applyNumberFormat="1" applyFont="1" applyFill="1" applyBorder="1"/>
    <xf numFmtId="167" fontId="2" fillId="0" borderId="0" xfId="5" applyNumberFormat="1" applyFont="1" applyFill="1" applyBorder="1"/>
    <xf numFmtId="168" fontId="0" fillId="0" borderId="0" xfId="5" applyNumberFormat="1" applyFont="1"/>
    <xf numFmtId="168" fontId="0" fillId="0" borderId="0" xfId="5" applyNumberFormat="1" applyFont="1" applyFill="1"/>
    <xf numFmtId="167" fontId="0" fillId="0" borderId="0" xfId="5" applyNumberFormat="1" applyFont="1" applyFill="1"/>
    <xf numFmtId="168" fontId="0" fillId="0" borderId="0" xfId="5" applyNumberFormat="1" applyFont="1" applyFill="1" applyBorder="1" applyAlignment="1">
      <alignment horizontal="left" indent="2"/>
    </xf>
    <xf numFmtId="168" fontId="4" fillId="0" borderId="0" xfId="5" applyNumberFormat="1" applyFont="1" applyFill="1" applyBorder="1" applyAlignment="1">
      <alignment horizontal="right"/>
    </xf>
    <xf numFmtId="167" fontId="0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/>
    </xf>
    <xf numFmtId="168" fontId="0" fillId="0" borderId="0" xfId="5" applyNumberFormat="1" applyFont="1" applyBorder="1" applyAlignment="1">
      <alignment horizontal="left" indent="2"/>
    </xf>
    <xf numFmtId="168" fontId="4" fillId="0" borderId="0" xfId="5" applyNumberFormat="1" applyFont="1" applyFill="1" applyBorder="1"/>
    <xf numFmtId="167" fontId="0" fillId="0" borderId="0" xfId="5" applyNumberFormat="1" applyFont="1" applyFill="1" applyBorder="1"/>
    <xf numFmtId="168" fontId="0" fillId="0" borderId="0" xfId="5" applyNumberFormat="1" applyFont="1" applyFill="1" applyBorder="1" applyAlignment="1">
      <alignment horizontal="left" indent="3"/>
    </xf>
    <xf numFmtId="168" fontId="4" fillId="0" borderId="0" xfId="5" applyNumberFormat="1" applyFont="1"/>
    <xf numFmtId="168" fontId="0" fillId="0" borderId="0" xfId="5" applyNumberFormat="1" applyFont="1" applyFill="1" applyBorder="1"/>
    <xf numFmtId="167" fontId="0" fillId="0" borderId="0" xfId="5" applyNumberFormat="1" applyFont="1" applyFill="1" applyAlignment="1">
      <alignment horizontal="right"/>
    </xf>
    <xf numFmtId="168" fontId="0" fillId="0" borderId="0" xfId="5" applyNumberFormat="1" applyFont="1" applyFill="1" applyBorder="1" applyAlignment="1">
      <alignment horizontal="left" indent="1"/>
    </xf>
    <xf numFmtId="0" fontId="3" fillId="0" borderId="0" xfId="15" applyFont="1" applyFill="1" applyBorder="1" applyAlignment="1">
      <alignment horizontal="left" indent="1"/>
    </xf>
    <xf numFmtId="168" fontId="9" fillId="2" borderId="0" xfId="5" applyNumberFormat="1" applyFont="1" applyFill="1" applyBorder="1" applyAlignment="1">
      <alignment horizontal="right"/>
    </xf>
    <xf numFmtId="167" fontId="9" fillId="2" borderId="0" xfId="5" applyNumberFormat="1" applyFont="1" applyFill="1" applyBorder="1" applyAlignment="1">
      <alignment horizontal="right"/>
    </xf>
    <xf numFmtId="169" fontId="0" fillId="0" borderId="0" xfId="5" applyNumberFormat="1" applyFont="1" applyBorder="1"/>
    <xf numFmtId="0" fontId="2" fillId="0" borderId="0" xfId="13" applyFont="1" applyFill="1" applyAlignment="1">
      <alignment horizontal="center"/>
    </xf>
    <xf numFmtId="0" fontId="1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2" fillId="0" borderId="0" xfId="5" applyNumberFormat="1" applyFont="1" applyFill="1" applyBorder="1" applyAlignment="1">
      <alignment horizontal="left" indent="1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/>
    <xf numFmtId="168" fontId="2" fillId="0" borderId="0" xfId="5" applyNumberFormat="1" applyFont="1" applyFill="1"/>
    <xf numFmtId="168" fontId="11" fillId="0" borderId="0" xfId="5" applyNumberFormat="1" applyFont="1" applyFill="1"/>
    <xf numFmtId="0" fontId="2" fillId="0" borderId="0" xfId="13" applyFont="1" applyFill="1"/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1"/>
    </xf>
    <xf numFmtId="167" fontId="4" fillId="0" borderId="0" xfId="5" applyNumberFormat="1" applyFont="1" applyFill="1" applyBorder="1"/>
    <xf numFmtId="168" fontId="11" fillId="0" borderId="0" xfId="9" applyNumberFormat="1" applyFont="1" applyFill="1" applyBorder="1" applyAlignment="1">
      <alignment horizontal="left" indent="2"/>
    </xf>
    <xf numFmtId="168" fontId="4" fillId="0" borderId="0" xfId="5" applyNumberFormat="1" applyFont="1" applyFill="1"/>
    <xf numFmtId="0" fontId="11" fillId="0" borderId="0" xfId="13" applyFont="1" applyFill="1"/>
    <xf numFmtId="167" fontId="4" fillId="0" borderId="0" xfId="5" applyNumberFormat="1" applyFont="1" applyFill="1"/>
    <xf numFmtId="167" fontId="2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9" fontId="11" fillId="0" borderId="0" xfId="9" applyNumberFormat="1" applyFont="1" applyFill="1" applyBorder="1"/>
    <xf numFmtId="168" fontId="11" fillId="0" borderId="0" xfId="9" applyNumberFormat="1" applyFont="1" applyFill="1" applyBorder="1"/>
    <xf numFmtId="167" fontId="11" fillId="0" borderId="0" xfId="9" applyNumberFormat="1" applyFont="1" applyFill="1" applyBorder="1"/>
    <xf numFmtId="168" fontId="11" fillId="0" borderId="0" xfId="9" applyNumberFormat="1" applyFont="1" applyFill="1"/>
    <xf numFmtId="169" fontId="11" fillId="0" borderId="0" xfId="9" applyNumberFormat="1" applyFont="1" applyFill="1"/>
    <xf numFmtId="167" fontId="11" fillId="0" borderId="0" xfId="9" applyNumberFormat="1" applyFont="1" applyFill="1"/>
    <xf numFmtId="169" fontId="11" fillId="0" borderId="0" xfId="13" applyNumberFormat="1" applyFont="1" applyFill="1"/>
    <xf numFmtId="0" fontId="3" fillId="0" borderId="0" xfId="13" applyFont="1" applyFill="1" applyBorder="1" applyAlignment="1">
      <alignment horizontal="left" indent="1"/>
    </xf>
    <xf numFmtId="168" fontId="2" fillId="0" borderId="0" xfId="9" applyNumberFormat="1" applyFont="1" applyFill="1" applyAlignment="1">
      <alignment horizontal="center"/>
    </xf>
    <xf numFmtId="168" fontId="11" fillId="0" borderId="2" xfId="9" applyNumberFormat="1" applyFont="1" applyFill="1" applyBorder="1"/>
    <xf numFmtId="169" fontId="11" fillId="0" borderId="2" xfId="9" applyNumberFormat="1" applyFont="1" applyFill="1" applyBorder="1"/>
    <xf numFmtId="167" fontId="11" fillId="0" borderId="0" xfId="13" applyNumberFormat="1" applyFont="1" applyFill="1"/>
    <xf numFmtId="167" fontId="11" fillId="0" borderId="0" xfId="9" applyNumberFormat="1" applyFill="1"/>
    <xf numFmtId="169" fontId="11" fillId="0" borderId="0" xfId="9" applyNumberFormat="1" applyFill="1"/>
    <xf numFmtId="167" fontId="11" fillId="0" borderId="0" xfId="13" applyNumberFormat="1" applyFill="1"/>
    <xf numFmtId="169" fontId="11" fillId="0" borderId="0" xfId="13" applyNumberFormat="1" applyFill="1"/>
    <xf numFmtId="168" fontId="11" fillId="0" borderId="0" xfId="9" applyNumberFormat="1" applyFill="1"/>
    <xf numFmtId="0" fontId="2" fillId="0" borderId="0" xfId="15" applyFont="1" applyAlignment="1">
      <alignment horizontal="center"/>
    </xf>
    <xf numFmtId="0" fontId="11" fillId="0" borderId="0" xfId="15" applyFont="1"/>
    <xf numFmtId="0" fontId="5" fillId="0" borderId="0" xfId="15" applyFont="1" applyAlignment="1">
      <alignment horizontal="center"/>
    </xf>
    <xf numFmtId="168" fontId="2" fillId="0" borderId="0" xfId="5" applyNumberFormat="1" applyFont="1" applyBorder="1" applyAlignment="1">
      <alignment horizontal="center"/>
    </xf>
    <xf numFmtId="168" fontId="2" fillId="0" borderId="0" xfId="5" applyNumberFormat="1" applyFont="1" applyBorder="1" applyAlignment="1">
      <alignment horizontal="center" vertical="center" wrapText="1"/>
    </xf>
    <xf numFmtId="0" fontId="11" fillId="0" borderId="2" xfId="15" applyFont="1" applyBorder="1"/>
    <xf numFmtId="168" fontId="11" fillId="0" borderId="0" xfId="5" applyNumberFormat="1" applyFont="1" applyBorder="1"/>
    <xf numFmtId="169" fontId="2" fillId="0" borderId="0" xfId="5" applyNumberFormat="1" applyFont="1" applyFill="1" applyBorder="1" applyAlignment="1">
      <alignment horizontal="center"/>
    </xf>
    <xf numFmtId="169" fontId="0" fillId="0" borderId="0" xfId="5" applyNumberFormat="1" applyFont="1" applyFill="1" applyBorder="1" applyAlignment="1">
      <alignment horizontal="center"/>
    </xf>
    <xf numFmtId="168" fontId="11" fillId="0" borderId="0" xfId="5" applyNumberFormat="1" applyFont="1"/>
    <xf numFmtId="168" fontId="2" fillId="0" borderId="1" xfId="5" applyNumberFormat="1" applyFont="1" applyBorder="1" applyAlignment="1">
      <alignment horizontal="center" vertical="center" wrapText="1"/>
    </xf>
    <xf numFmtId="0" fontId="11" fillId="0" borderId="0" xfId="15" applyFont="1" applyBorder="1"/>
    <xf numFmtId="168" fontId="2" fillId="0" borderId="0" xfId="5" applyNumberFormat="1" applyFont="1" applyBorder="1" applyAlignment="1">
      <alignment horizontal="left" vertical="justify"/>
    </xf>
    <xf numFmtId="168" fontId="2" fillId="0" borderId="0" xfId="5" applyNumberFormat="1" applyFont="1" applyBorder="1" applyAlignment="1">
      <alignment horizontal="right" vertical="justify"/>
    </xf>
    <xf numFmtId="168" fontId="2" fillId="0" borderId="0" xfId="5" applyNumberFormat="1" applyFont="1" applyBorder="1"/>
    <xf numFmtId="168" fontId="2" fillId="0" borderId="0" xfId="5" applyNumberFormat="1" applyFont="1" applyBorder="1" applyAlignment="1">
      <alignment horizontal="right"/>
    </xf>
    <xf numFmtId="170" fontId="2" fillId="0" borderId="2" xfId="5" applyNumberFormat="1" applyFont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/>
    </xf>
    <xf numFmtId="167" fontId="11" fillId="0" borderId="2" xfId="5" applyNumberFormat="1" applyFont="1" applyBorder="1"/>
    <xf numFmtId="167" fontId="2" fillId="0" borderId="2" xfId="5" applyNumberFormat="1" applyFont="1" applyBorder="1" applyAlignment="1">
      <alignment horizontal="center" vertical="center" wrapText="1"/>
    </xf>
    <xf numFmtId="170" fontId="2" fillId="0" borderId="0" xfId="15" applyNumberFormat="1" applyFont="1" applyBorder="1"/>
    <xf numFmtId="167" fontId="2" fillId="0" borderId="0" xfId="5" applyNumberFormat="1" applyFont="1" applyBorder="1" applyAlignment="1">
      <alignment horizontal="right"/>
    </xf>
    <xf numFmtId="0" fontId="2" fillId="0" borderId="0" xfId="15" applyFont="1" applyBorder="1"/>
    <xf numFmtId="170" fontId="11" fillId="0" borderId="0" xfId="15" applyNumberFormat="1" applyFont="1" applyBorder="1"/>
    <xf numFmtId="170" fontId="2" fillId="0" borderId="0" xfId="15" applyNumberFormat="1" applyFont="1" applyBorder="1" applyAlignment="1">
      <alignment horizontal="left" indent="1"/>
    </xf>
    <xf numFmtId="170" fontId="11" fillId="0" borderId="0" xfId="5" applyNumberFormat="1" applyFont="1" applyBorder="1" applyAlignment="1">
      <alignment horizontal="left" indent="2"/>
    </xf>
    <xf numFmtId="167" fontId="4" fillId="0" borderId="0" xfId="5" applyNumberFormat="1" applyFont="1" applyBorder="1" applyAlignment="1">
      <alignment horizontal="right"/>
    </xf>
    <xf numFmtId="170" fontId="11" fillId="0" borderId="0" xfId="5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 applyBorder="1" applyAlignment="1">
      <alignment horizontal="left" indent="1"/>
    </xf>
    <xf numFmtId="170" fontId="4" fillId="0" borderId="0" xfId="9" applyNumberFormat="1" applyFont="1" applyBorder="1" applyAlignment="1">
      <alignment horizontal="left" indent="2"/>
    </xf>
    <xf numFmtId="170" fontId="4" fillId="0" borderId="0" xfId="9" applyNumberFormat="1" applyFont="1" applyBorder="1" applyAlignment="1">
      <alignment horizontal="left" indent="3"/>
    </xf>
    <xf numFmtId="170" fontId="0" fillId="0" borderId="0" xfId="5" applyNumberFormat="1" applyFont="1" applyBorder="1" applyAlignment="1">
      <alignment horizontal="left" indent="2"/>
    </xf>
    <xf numFmtId="170" fontId="11" fillId="0" borderId="0" xfId="15" applyNumberFormat="1" applyFont="1"/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/>
    </xf>
    <xf numFmtId="170" fontId="2" fillId="0" borderId="0" xfId="5" applyNumberFormat="1" applyFont="1" applyBorder="1" applyAlignment="1">
      <alignment horizontal="left" vertical="justify"/>
    </xf>
    <xf numFmtId="170" fontId="2" fillId="0" borderId="0" xfId="5" applyNumberFormat="1" applyFont="1" applyBorder="1"/>
    <xf numFmtId="170" fontId="2" fillId="0" borderId="0" xfId="5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6" applyNumberFormat="1" applyFont="1" applyFill="1" applyBorder="1" applyAlignment="1">
      <alignment horizontal="left" indent="2"/>
    </xf>
    <xf numFmtId="168" fontId="0" fillId="0" borderId="0" xfId="6" applyNumberFormat="1" applyFont="1" applyFill="1" applyBorder="1" applyAlignment="1">
      <alignment horizontal="left" indent="1"/>
    </xf>
    <xf numFmtId="167" fontId="2" fillId="0" borderId="0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7" applyNumberFormat="1" applyFont="1" applyFill="1" applyBorder="1" applyAlignment="1">
      <alignment horizontal="left" indent="2"/>
    </xf>
    <xf numFmtId="168" fontId="4" fillId="0" borderId="1" xfId="7" applyNumberFormat="1" applyFont="1" applyFill="1" applyBorder="1" applyAlignment="1">
      <alignment horizontal="left" indent="1"/>
    </xf>
    <xf numFmtId="168" fontId="2" fillId="0" borderId="0" xfId="8" applyNumberFormat="1" applyFont="1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2"/>
    </xf>
    <xf numFmtId="168" fontId="11" fillId="0" borderId="0" xfId="8" applyNumberForma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1"/>
    </xf>
    <xf numFmtId="167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3"/>
    </xf>
    <xf numFmtId="169" fontId="11" fillId="0" borderId="1" xfId="7" applyNumberFormat="1" applyFont="1" applyFill="1" applyBorder="1"/>
    <xf numFmtId="167" fontId="11" fillId="0" borderId="1" xfId="7" applyNumberFormat="1" applyFont="1" applyFill="1" applyBorder="1"/>
    <xf numFmtId="170" fontId="0" fillId="0" borderId="1" xfId="2" applyNumberFormat="1" applyFont="1" applyBorder="1" applyAlignment="1">
      <alignment horizontal="left" indent="2"/>
    </xf>
    <xf numFmtId="168" fontId="0" fillId="0" borderId="1" xfId="5" applyNumberFormat="1" applyFont="1" applyFill="1" applyBorder="1" applyAlignment="1">
      <alignment horizontal="left" indent="2"/>
    </xf>
    <xf numFmtId="168" fontId="0" fillId="0" borderId="1" xfId="5" applyNumberFormat="1" applyFont="1" applyFill="1" applyBorder="1"/>
    <xf numFmtId="169" fontId="0" fillId="0" borderId="1" xfId="5" applyNumberFormat="1" applyFont="1" applyFill="1" applyBorder="1"/>
    <xf numFmtId="167" fontId="0" fillId="0" borderId="1" xfId="5" applyNumberFormat="1" applyFont="1" applyFill="1" applyBorder="1"/>
    <xf numFmtId="168" fontId="0" fillId="0" borderId="1" xfId="5" applyNumberFormat="1" applyFont="1" applyFill="1" applyBorder="1" applyAlignment="1">
      <alignment horizontal="left" indent="1"/>
    </xf>
    <xf numFmtId="168" fontId="4" fillId="0" borderId="1" xfId="5" applyNumberFormat="1" applyFont="1" applyFill="1" applyBorder="1"/>
    <xf numFmtId="168" fontId="4" fillId="0" borderId="1" xfId="9" applyNumberFormat="1" applyFont="1" applyFill="1" applyBorder="1" applyAlignment="1">
      <alignment horizontal="left" indent="2"/>
    </xf>
    <xf numFmtId="168" fontId="4" fillId="0" borderId="1" xfId="9" applyNumberFormat="1" applyFont="1" applyFill="1" applyBorder="1" applyAlignment="1">
      <alignment horizontal="left" indent="1"/>
    </xf>
    <xf numFmtId="169" fontId="11" fillId="0" borderId="1" xfId="9" applyNumberFormat="1" applyFont="1" applyFill="1" applyBorder="1"/>
    <xf numFmtId="167" fontId="11" fillId="0" borderId="1" xfId="9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70" fontId="0" fillId="0" borderId="1" xfId="5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0" fontId="2" fillId="0" borderId="0" xfId="14" applyFont="1" applyAlignment="1"/>
    <xf numFmtId="170" fontId="2" fillId="0" borderId="0" xfId="14" applyNumberFormat="1" applyFont="1" applyAlignment="1"/>
    <xf numFmtId="0" fontId="2" fillId="0" borderId="0" xfId="15" applyFont="1" applyAlignment="1"/>
    <xf numFmtId="170" fontId="2" fillId="0" borderId="0" xfId="15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167" fontId="2" fillId="0" borderId="0" xfId="2" applyNumberFormat="1" applyFont="1" applyFill="1"/>
    <xf numFmtId="168" fontId="2" fillId="0" borderId="0" xfId="5" applyNumberFormat="1" applyFont="1" applyFill="1" applyBorder="1" applyAlignment="1">
      <alignment horizontal="right" vertical="justify"/>
    </xf>
    <xf numFmtId="167" fontId="11" fillId="0" borderId="0" xfId="5" applyNumberFormat="1" applyFont="1" applyFill="1" applyBorder="1" applyAlignment="1">
      <alignment horizontal="right"/>
    </xf>
    <xf numFmtId="0" fontId="11" fillId="0" borderId="0" xfId="15" applyFont="1" applyFill="1"/>
    <xf numFmtId="167" fontId="2" fillId="0" borderId="0" xfId="5" applyNumberFormat="1" applyFont="1" applyFill="1"/>
    <xf numFmtId="167" fontId="11" fillId="0" borderId="0" xfId="5" applyNumberFormat="1" applyFont="1" applyFill="1"/>
    <xf numFmtId="167" fontId="1" fillId="0" borderId="0" xfId="5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6" applyFont="1" applyFill="1" applyBorder="1" applyAlignment="1">
      <alignment horizontal="left" indent="1"/>
    </xf>
    <xf numFmtId="168" fontId="1" fillId="0" borderId="0" xfId="5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0" fontId="0" fillId="0" borderId="0" xfId="0"/>
    <xf numFmtId="168" fontId="0" fillId="0" borderId="1" xfId="2" applyNumberFormat="1" applyFont="1" applyBorder="1" applyAlignment="1">
      <alignment horizontal="left" indent="2"/>
    </xf>
    <xf numFmtId="169" fontId="0" fillId="0" borderId="1" xfId="0" applyNumberFormat="1" applyFill="1" applyBorder="1"/>
    <xf numFmtId="168" fontId="1" fillId="0" borderId="0" xfId="17" applyNumberFormat="1" applyFont="1" applyFill="1" applyBorder="1" applyAlignment="1">
      <alignment horizontal="left" indent="2"/>
    </xf>
    <xf numFmtId="168" fontId="1" fillId="0" borderId="1" xfId="5" applyNumberFormat="1" applyFont="1" applyFill="1" applyBorder="1" applyAlignment="1">
      <alignment horizontal="right"/>
    </xf>
    <xf numFmtId="0" fontId="12" fillId="0" borderId="1" xfId="0" applyFont="1" applyBorder="1" applyAlignment="1"/>
    <xf numFmtId="168" fontId="0" fillId="0" borderId="0" xfId="2" applyNumberFormat="1" applyFont="1" applyBorder="1" applyAlignment="1">
      <alignment horizontal="left" wrapText="1" indent="2"/>
    </xf>
    <xf numFmtId="0" fontId="1" fillId="0" borderId="0" xfId="0" applyFont="1" applyFill="1"/>
    <xf numFmtId="168" fontId="1" fillId="0" borderId="0" xfId="17" applyNumberFormat="1" applyFont="1" applyFill="1" applyBorder="1" applyAlignment="1">
      <alignment horizontal="left" wrapText="1" indent="2"/>
    </xf>
    <xf numFmtId="168" fontId="1" fillId="0" borderId="0" xfId="2" applyNumberFormat="1" applyFont="1" applyBorder="1" applyAlignment="1">
      <alignment horizontal="left" wrapText="1" indent="2"/>
    </xf>
    <xf numFmtId="168" fontId="0" fillId="0" borderId="0" xfId="5" applyNumberFormat="1" applyFont="1" applyBorder="1" applyAlignment="1">
      <alignment horizontal="left" wrapText="1" indent="2"/>
    </xf>
    <xf numFmtId="168" fontId="0" fillId="0" borderId="1" xfId="5" applyNumberFormat="1" applyFont="1" applyBorder="1" applyAlignment="1">
      <alignment horizontal="left" wrapText="1" indent="2"/>
    </xf>
    <xf numFmtId="170" fontId="0" fillId="0" borderId="0" xfId="5" applyNumberFormat="1" applyFont="1" applyBorder="1" applyAlignment="1">
      <alignment horizontal="left" wrapText="1" indent="2"/>
    </xf>
    <xf numFmtId="0" fontId="1" fillId="0" borderId="0" xfId="13" applyFont="1" applyFill="1"/>
    <xf numFmtId="0" fontId="0" fillId="0" borderId="0" xfId="0"/>
    <xf numFmtId="0" fontId="2" fillId="0" borderId="0" xfId="14" applyFont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0" fontId="1" fillId="0" borderId="0" xfId="14" applyFont="1"/>
    <xf numFmtId="168" fontId="1" fillId="0" borderId="0" xfId="2" applyNumberFormat="1" applyFont="1"/>
    <xf numFmtId="168" fontId="1" fillId="0" borderId="1" xfId="2" applyNumberFormat="1" applyFont="1" applyBorder="1" applyAlignment="1">
      <alignment horizontal="left" indent="2"/>
    </xf>
    <xf numFmtId="168" fontId="1" fillId="0" borderId="0" xfId="2" applyNumberFormat="1" applyFont="1" applyFill="1"/>
    <xf numFmtId="168" fontId="1" fillId="0" borderId="0" xfId="2" applyNumberFormat="1" applyFont="1" applyBorder="1"/>
    <xf numFmtId="0" fontId="1" fillId="0" borderId="0" xfId="14" applyFont="1" applyBorder="1"/>
    <xf numFmtId="168" fontId="1" fillId="0" borderId="1" xfId="2" applyNumberFormat="1" applyFont="1" applyBorder="1"/>
    <xf numFmtId="0" fontId="1" fillId="0" borderId="1" xfId="14" applyFont="1" applyBorder="1"/>
    <xf numFmtId="168" fontId="1" fillId="0" borderId="0" xfId="7" applyNumberFormat="1" applyFont="1" applyFill="1" applyBorder="1" applyAlignment="1">
      <alignment horizontal="left" indent="2"/>
    </xf>
    <xf numFmtId="168" fontId="1" fillId="0" borderId="0" xfId="7" applyNumberFormat="1" applyFont="1" applyFill="1" applyBorder="1" applyAlignment="1">
      <alignment horizontal="left" indent="3"/>
    </xf>
    <xf numFmtId="0" fontId="1" fillId="0" borderId="2" xfId="14" applyFont="1" applyBorder="1"/>
    <xf numFmtId="170" fontId="1" fillId="0" borderId="0" xfId="14" applyNumberFormat="1" applyFont="1"/>
    <xf numFmtId="170" fontId="1" fillId="0" borderId="1" xfId="14" applyNumberFormat="1" applyFont="1" applyBorder="1"/>
    <xf numFmtId="0" fontId="1" fillId="0" borderId="0" xfId="14" applyFont="1" applyFill="1"/>
    <xf numFmtId="167" fontId="1" fillId="0" borderId="0" xfId="2" applyNumberFormat="1" applyFont="1" applyFill="1" applyBorder="1" applyAlignment="1">
      <alignment horizontal="right"/>
    </xf>
    <xf numFmtId="167" fontId="1" fillId="0" borderId="0" xfId="2" applyNumberFormat="1" applyFont="1" applyFill="1"/>
    <xf numFmtId="170" fontId="1" fillId="0" borderId="0" xfId="2" applyNumberFormat="1" applyFont="1" applyBorder="1" applyAlignment="1">
      <alignment horizontal="left" indent="2"/>
    </xf>
    <xf numFmtId="167" fontId="1" fillId="0" borderId="0" xfId="2" applyNumberFormat="1" applyFont="1"/>
    <xf numFmtId="170" fontId="1" fillId="0" borderId="0" xfId="14" applyNumberFormat="1" applyFont="1" applyAlignment="1">
      <alignment horizontal="left" indent="1"/>
    </xf>
    <xf numFmtId="170" fontId="1" fillId="0" borderId="0" xfId="7" applyNumberFormat="1" applyFont="1" applyBorder="1" applyAlignment="1">
      <alignment horizontal="left" indent="2"/>
    </xf>
    <xf numFmtId="170" fontId="1" fillId="0" borderId="0" xfId="7" applyNumberFormat="1" applyFont="1" applyBorder="1" applyAlignment="1">
      <alignment horizontal="left" indent="3"/>
    </xf>
    <xf numFmtId="170" fontId="1" fillId="0" borderId="0" xfId="2" applyNumberFormat="1" applyFont="1" applyBorder="1" applyAlignment="1">
      <alignment horizontal="left" indent="3"/>
    </xf>
    <xf numFmtId="170" fontId="1" fillId="0" borderId="0" xfId="14" applyNumberFormat="1" applyFont="1" applyBorder="1"/>
    <xf numFmtId="167" fontId="1" fillId="0" borderId="2" xfId="2" applyNumberFormat="1" applyFont="1" applyBorder="1"/>
    <xf numFmtId="0" fontId="2" fillId="0" borderId="0" xfId="0" applyFont="1" applyAlignment="1">
      <alignment horizont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0" fontId="2" fillId="0" borderId="0" xfId="14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1" fillId="0" borderId="1" xfId="14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0" fontId="2" fillId="0" borderId="1" xfId="12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12" applyFont="1" applyFill="1" applyAlignment="1">
      <alignment horizontal="center"/>
    </xf>
    <xf numFmtId="0" fontId="2" fillId="0" borderId="3" xfId="12" applyFont="1" applyFill="1" applyBorder="1" applyAlignment="1">
      <alignment horizontal="center"/>
    </xf>
    <xf numFmtId="168" fontId="2" fillId="0" borderId="2" xfId="7" applyNumberFormat="1" applyFont="1" applyFill="1" applyBorder="1" applyAlignment="1">
      <alignment horizontal="center" vertical="center"/>
    </xf>
    <xf numFmtId="168" fontId="2" fillId="0" borderId="0" xfId="7" applyNumberFormat="1" applyFont="1" applyFill="1" applyBorder="1" applyAlignment="1">
      <alignment horizontal="center" vertical="center"/>
    </xf>
    <xf numFmtId="168" fontId="2" fillId="0" borderId="1" xfId="7" applyNumberFormat="1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center"/>
    </xf>
    <xf numFmtId="0" fontId="7" fillId="0" borderId="0" xfId="12" applyFont="1" applyFill="1" applyBorder="1" applyAlignment="1">
      <alignment horizontal="center"/>
    </xf>
    <xf numFmtId="168" fontId="6" fillId="0" borderId="2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/>
    </xf>
    <xf numFmtId="167" fontId="2" fillId="0" borderId="2" xfId="5" applyNumberFormat="1" applyFont="1" applyBorder="1" applyAlignment="1">
      <alignment horizontal="center" vertical="center"/>
    </xf>
    <xf numFmtId="167" fontId="2" fillId="0" borderId="0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horizontal="center" vertical="center"/>
    </xf>
    <xf numFmtId="167" fontId="6" fillId="0" borderId="2" xfId="5" applyNumberFormat="1" applyFont="1" applyBorder="1" applyAlignment="1">
      <alignment horizontal="center"/>
    </xf>
    <xf numFmtId="167" fontId="6" fillId="0" borderId="2" xfId="5" applyNumberFormat="1" applyFont="1" applyBorder="1" applyAlignment="1">
      <alignment horizontal="center" wrapText="1"/>
    </xf>
    <xf numFmtId="167" fontId="2" fillId="0" borderId="3" xfId="5" applyNumberFormat="1" applyFont="1" applyBorder="1" applyAlignment="1">
      <alignment horizontal="center"/>
    </xf>
    <xf numFmtId="167" fontId="6" fillId="0" borderId="2" xfId="5" applyNumberFormat="1" applyFont="1" applyFill="1" applyBorder="1" applyAlignment="1">
      <alignment horizontal="center"/>
    </xf>
    <xf numFmtId="167" fontId="2" fillId="0" borderId="2" xfId="5" applyNumberFormat="1" applyFont="1" applyFill="1" applyBorder="1" applyAlignment="1">
      <alignment horizontal="center" vertical="center"/>
    </xf>
    <xf numFmtId="167" fontId="2" fillId="0" borderId="0" xfId="5" applyNumberFormat="1" applyFont="1" applyFill="1" applyBorder="1" applyAlignment="1">
      <alignment horizontal="center" vertical="center"/>
    </xf>
    <xf numFmtId="167" fontId="2" fillId="0" borderId="1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9" applyNumberFormat="1" applyFont="1" applyFill="1" applyBorder="1" applyAlignment="1">
      <alignment horizontal="center" vertical="center"/>
    </xf>
    <xf numFmtId="168" fontId="2" fillId="0" borderId="0" xfId="9" applyNumberFormat="1" applyFont="1" applyFill="1" applyBorder="1" applyAlignment="1">
      <alignment horizontal="center" vertical="center"/>
    </xf>
    <xf numFmtId="168" fontId="2" fillId="0" borderId="1" xfId="9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6" fillId="0" borderId="2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5" applyNumberFormat="1" applyFont="1" applyBorder="1" applyAlignment="1">
      <alignment horizontal="center" vertical="center" wrapText="1"/>
    </xf>
    <xf numFmtId="168" fontId="2" fillId="0" borderId="0" xfId="5" applyNumberFormat="1" applyFont="1" applyBorder="1" applyAlignment="1">
      <alignment horizontal="center" vertical="center" wrapText="1"/>
    </xf>
    <xf numFmtId="168" fontId="2" fillId="0" borderId="1" xfId="5" applyNumberFormat="1" applyFont="1" applyBorder="1" applyAlignment="1">
      <alignment horizontal="center" vertical="center" wrapText="1"/>
    </xf>
    <xf numFmtId="168" fontId="2" fillId="0" borderId="3" xfId="5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5" applyNumberFormat="1" applyFont="1" applyBorder="1" applyAlignment="1">
      <alignment horizontal="center"/>
    </xf>
  </cellXfs>
  <cellStyles count="18">
    <cellStyle name="Euro" xfId="1"/>
    <cellStyle name="Millares" xfId="2" builtinId="3"/>
    <cellStyle name="Millares [0] 2" xfId="3"/>
    <cellStyle name="Millares 2" xfId="4"/>
    <cellStyle name="Millares 3" xfId="5"/>
    <cellStyle name="Millares 6" xfId="6"/>
    <cellStyle name="Millares_05. Mercado Laboral" xfId="7"/>
    <cellStyle name="Millares_05. Mercado Laboral 10" xfId="8"/>
    <cellStyle name="Millares_05. Mercado Laboral 15" xfId="17"/>
    <cellStyle name="Millares_05. Mercado Laboral 2" xfId="9"/>
    <cellStyle name="Millares_cruces de mercado laboral" xfId="10"/>
    <cellStyle name="Normal" xfId="0" builtinId="0"/>
    <cellStyle name="Normal 2" xfId="11"/>
    <cellStyle name="Normal_05. Mercado Laboral" xfId="12"/>
    <cellStyle name="Normal_05. Mercado Laboral 2" xfId="13"/>
    <cellStyle name="Normal_Mercado Laboral" xfId="14"/>
    <cellStyle name="Normal_Mercado Laboral 17" xfId="16"/>
    <cellStyle name="Normal_Mercado Laboral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AppData/Local/Temp/Rar$DIa0.397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AppData/Local/Temp/Rar$DIa0.397/Vinculos/parche%20urba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AppData/Local/Temp/Rar$DIa0.397/1.%20Cuadro%20Resum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AppData/Local/Temp/Rar$DIa0.397/Vinculos/C5Y6M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 refreshError="1">
        <row r="7">
          <cell r="C7">
            <v>6748693.4576632427</v>
          </cell>
        </row>
        <row r="48">
          <cell r="N48">
            <v>4102079.2495975979</v>
          </cell>
          <cell r="O48">
            <v>6.4605909674352695</v>
          </cell>
          <cell r="P48">
            <v>3169731.3555271723</v>
          </cell>
          <cell r="Q48">
            <v>7.1010038566779183</v>
          </cell>
          <cell r="R48">
            <v>2358246.7988586593</v>
          </cell>
          <cell r="S48">
            <v>7.1582724082419631</v>
          </cell>
          <cell r="T48">
            <v>2255445.8710220074</v>
          </cell>
          <cell r="U48">
            <v>7.0681845623176773</v>
          </cell>
          <cell r="V48">
            <v>102800.92783661379</v>
          </cell>
          <cell r="W48">
            <v>9.0002626997693458</v>
          </cell>
          <cell r="X48">
            <v>2.9197151258234322</v>
          </cell>
          <cell r="Y48">
            <v>4468074.2872830518</v>
          </cell>
          <cell r="Z48">
            <v>6.9823287151939812</v>
          </cell>
          <cell r="AA48">
            <v>3578962.102138713</v>
          </cell>
          <cell r="AB48">
            <v>7.5813037347032468</v>
          </cell>
          <cell r="AC48">
            <v>1577088.5749461234</v>
          </cell>
          <cell r="AD48">
            <v>8.4271869284428629</v>
          </cell>
          <cell r="AE48">
            <v>1392191.1610828545</v>
          </cell>
          <cell r="AF48">
            <v>8.3160621118519522</v>
          </cell>
          <cell r="AG48">
            <v>184897.41386331065</v>
          </cell>
          <cell r="AH48">
            <v>9.2258931482479305</v>
          </cell>
          <cell r="AI48">
            <v>2.9523085092924113</v>
          </cell>
        </row>
        <row r="49">
          <cell r="N49">
            <v>492322.98798307159</v>
          </cell>
          <cell r="O49">
            <v>8.8279692035844946</v>
          </cell>
          <cell r="P49">
            <v>393979.95161805913</v>
          </cell>
          <cell r="Q49">
            <v>9.4822883295194522</v>
          </cell>
          <cell r="R49">
            <v>263093.236964504</v>
          </cell>
          <cell r="S49">
            <v>9.9309515630367429</v>
          </cell>
          <cell r="T49">
            <v>239753.48049715773</v>
          </cell>
          <cell r="U49">
            <v>9.8624641833810944</v>
          </cell>
          <cell r="V49">
            <v>23339.756467345913</v>
          </cell>
          <cell r="W49">
            <v>10.633410672853827</v>
          </cell>
          <cell r="X49">
            <v>3.6857431080814251</v>
          </cell>
          <cell r="Y49">
            <v>590995.97626243148</v>
          </cell>
          <cell r="Z49">
            <v>9.0964574312114266</v>
          </cell>
          <cell r="AA49">
            <v>493903.28399388172</v>
          </cell>
          <cell r="AB49">
            <v>9.7100110415899969</v>
          </cell>
          <cell r="AC49">
            <v>233779.61425849202</v>
          </cell>
          <cell r="AD49">
            <v>10.540407156076483</v>
          </cell>
          <cell r="AE49">
            <v>202156.32815206514</v>
          </cell>
          <cell r="AF49">
            <v>10.411654303333627</v>
          </cell>
          <cell r="AG49">
            <v>31623.286106426265</v>
          </cell>
          <cell r="AH49">
            <v>11.350196739741424</v>
          </cell>
          <cell r="AI49">
            <v>3.8523051520580189</v>
          </cell>
        </row>
        <row r="50">
          <cell r="N50">
            <v>334141.16284974548</v>
          </cell>
          <cell r="O50">
            <v>7.8837013669821365</v>
          </cell>
          <cell r="P50">
            <v>262414.62979479646</v>
          </cell>
          <cell r="Q50">
            <v>8.7456299928814527</v>
          </cell>
          <cell r="R50">
            <v>182007.81566949643</v>
          </cell>
          <cell r="S50">
            <v>9.122101656196465</v>
          </cell>
          <cell r="T50">
            <v>169911.03953256266</v>
          </cell>
          <cell r="U50">
            <v>9.0910985777341917</v>
          </cell>
          <cell r="V50">
            <v>12096.7761369336</v>
          </cell>
          <cell r="W50">
            <v>9.5442404006677748</v>
          </cell>
          <cell r="X50">
            <v>2.6050124935604719</v>
          </cell>
          <cell r="Y50">
            <v>366180.73577071883</v>
          </cell>
          <cell r="Z50">
            <v>8.4453009571529574</v>
          </cell>
          <cell r="AA50">
            <v>310325.01410067768</v>
          </cell>
          <cell r="AB50">
            <v>8.9052401448384391</v>
          </cell>
          <cell r="AC50">
            <v>166176.73097140741</v>
          </cell>
          <cell r="AD50">
            <v>9.6074933095450561</v>
          </cell>
          <cell r="AE50">
            <v>153623.09793603432</v>
          </cell>
          <cell r="AF50">
            <v>9.4577962577962644</v>
          </cell>
          <cell r="AG50">
            <v>12553.633035372806</v>
          </cell>
          <cell r="AH50">
            <v>11.316455696202535</v>
          </cell>
          <cell r="AI50">
            <v>3.4628510442598208</v>
          </cell>
        </row>
        <row r="51">
          <cell r="N51">
            <v>1301703.1457612177</v>
          </cell>
          <cell r="O51">
            <v>6.917441572676152</v>
          </cell>
          <cell r="P51">
            <v>1006396.6138955693</v>
          </cell>
          <cell r="Q51">
            <v>7.6062013657297118</v>
          </cell>
          <cell r="R51">
            <v>689818.47490299353</v>
          </cell>
          <cell r="S51">
            <v>7.8915627718179202</v>
          </cell>
          <cell r="T51">
            <v>645673.37079541641</v>
          </cell>
          <cell r="U51">
            <v>7.8159463487332337</v>
          </cell>
          <cell r="V51">
            <v>44145.104107580082</v>
          </cell>
          <cell r="W51">
            <v>8.9588080631025395</v>
          </cell>
          <cell r="X51">
            <v>2.8564847814299235</v>
          </cell>
          <cell r="Y51">
            <v>1532412.5379454051</v>
          </cell>
          <cell r="Z51">
            <v>7.5405525319450923</v>
          </cell>
          <cell r="AA51">
            <v>1249474.0858803482</v>
          </cell>
          <cell r="AB51">
            <v>8.0955510453915664</v>
          </cell>
          <cell r="AC51">
            <v>586850.48523772275</v>
          </cell>
          <cell r="AD51">
            <v>9.0121175196317385</v>
          </cell>
          <cell r="AE51">
            <v>523817.98215753434</v>
          </cell>
          <cell r="AF51">
            <v>8.8848207475209655</v>
          </cell>
          <cell r="AG51">
            <v>63032.50308019029</v>
          </cell>
          <cell r="AH51">
            <v>10.016245487364625</v>
          </cell>
          <cell r="AI51">
            <v>2.994130892541774</v>
          </cell>
        </row>
        <row r="52">
          <cell r="N52">
            <v>1973911.9530027395</v>
          </cell>
          <cell r="O52">
            <v>5.1786249812565703</v>
          </cell>
          <cell r="P52">
            <v>1506940.1602183974</v>
          </cell>
          <cell r="Q52">
            <v>5.7045111983865882</v>
          </cell>
          <cell r="R52">
            <v>1223327.2713218604</v>
          </cell>
          <cell r="S52">
            <v>5.6971170271477778</v>
          </cell>
          <cell r="T52">
            <v>1200107.9801971128</v>
          </cell>
          <cell r="U52">
            <v>5.6685985671737846</v>
          </cell>
          <cell r="V52">
            <v>23219.291124754047</v>
          </cell>
          <cell r="W52">
            <v>7.0562659846547335</v>
          </cell>
          <cell r="X52">
            <v>2.3761145029728277</v>
          </cell>
          <cell r="Y52">
            <v>1978485.0373039825</v>
          </cell>
          <cell r="Z52">
            <v>5.4808664127728131</v>
          </cell>
          <cell r="AA52">
            <v>1525259.7181632451</v>
          </cell>
          <cell r="AB52">
            <v>6.0633148664972714</v>
          </cell>
          <cell r="AC52">
            <v>590281.7444786597</v>
          </cell>
          <cell r="AD52">
            <v>6.5322334892029561</v>
          </cell>
          <cell r="AE52">
            <v>512593.75283733453</v>
          </cell>
          <cell r="AF52">
            <v>6.4151829268292708</v>
          </cell>
          <cell r="AG52">
            <v>77687.991641322602</v>
          </cell>
          <cell r="AH52">
            <v>7.261298898594756</v>
          </cell>
          <cell r="AI52">
            <v>1.7977517899641258</v>
          </cell>
        </row>
        <row r="54">
          <cell r="N54">
            <v>884137.26686115097</v>
          </cell>
          <cell r="O54">
            <v>0</v>
          </cell>
          <cell r="P54">
            <v>302679.63744749443</v>
          </cell>
          <cell r="Q54">
            <v>0</v>
          </cell>
          <cell r="R54">
            <v>241443.08496732757</v>
          </cell>
          <cell r="S54">
            <v>0</v>
          </cell>
          <cell r="T54">
            <v>237403.67727445386</v>
          </cell>
          <cell r="U54">
            <v>0</v>
          </cell>
          <cell r="V54">
            <v>4039.4076928737995</v>
          </cell>
          <cell r="W54">
            <v>0</v>
          </cell>
          <cell r="X54">
            <v>2.9293317493729822</v>
          </cell>
          <cell r="Y54">
            <v>897793.49547910888</v>
          </cell>
          <cell r="Z54">
            <v>0</v>
          </cell>
          <cell r="AA54">
            <v>347438.25087533396</v>
          </cell>
          <cell r="AB54">
            <v>0</v>
          </cell>
          <cell r="AC54">
            <v>124676.67793500164</v>
          </cell>
          <cell r="AD54">
            <v>0</v>
          </cell>
          <cell r="AE54">
            <v>117161.24726230373</v>
          </cell>
          <cell r="AF54">
            <v>0</v>
          </cell>
          <cell r="AG54">
            <v>7515.4306726978994</v>
          </cell>
          <cell r="AH54">
            <v>0</v>
          </cell>
          <cell r="AI54">
            <v>0.81861317833136449</v>
          </cell>
        </row>
        <row r="55">
          <cell r="N55">
            <v>2097718.1495422088</v>
          </cell>
          <cell r="O55">
            <v>4.1451561010192641</v>
          </cell>
          <cell r="P55">
            <v>1746827.8848858618</v>
          </cell>
          <cell r="Q55">
            <v>4.725319923471619</v>
          </cell>
          <cell r="R55">
            <v>1331601.7527191541</v>
          </cell>
          <cell r="S55">
            <v>4.7656272970531113</v>
          </cell>
          <cell r="T55">
            <v>1292565.091016758</v>
          </cell>
          <cell r="U55">
            <v>4.7516033234261856</v>
          </cell>
          <cell r="V55">
            <v>39036.661702411337</v>
          </cell>
          <cell r="W55">
            <v>5.229983057945689</v>
          </cell>
          <cell r="X55">
            <v>1.9930301939188537</v>
          </cell>
          <cell r="Y55">
            <v>2140743.2314944356</v>
          </cell>
          <cell r="Z55">
            <v>4.2311551364715232</v>
          </cell>
          <cell r="AA55">
            <v>1801986.2909537947</v>
          </cell>
          <cell r="AB55">
            <v>4.7862480550178397</v>
          </cell>
          <cell r="AC55">
            <v>703826.5791689473</v>
          </cell>
          <cell r="AD55">
            <v>4.7908265674642783</v>
          </cell>
          <cell r="AE55">
            <v>635303.48061312886</v>
          </cell>
          <cell r="AF55">
            <v>4.7347231117104345</v>
          </cell>
          <cell r="AG55">
            <v>68523.098555819131</v>
          </cell>
          <cell r="AH55">
            <v>5.3109828573291411</v>
          </cell>
          <cell r="AI55">
            <v>2.0593054264046002</v>
          </cell>
        </row>
        <row r="56">
          <cell r="N56">
            <v>862583.31169956247</v>
          </cell>
          <cell r="O56">
            <v>9.6892135879172958</v>
          </cell>
          <cell r="P56">
            <v>862583.31169956247</v>
          </cell>
          <cell r="Q56">
            <v>9.6892135879172958</v>
          </cell>
          <cell r="R56">
            <v>597475.64935144538</v>
          </cell>
          <cell r="S56">
            <v>10.103125222195084</v>
          </cell>
          <cell r="T56">
            <v>552860.58424706059</v>
          </cell>
          <cell r="U56">
            <v>10.070689712557311</v>
          </cell>
          <cell r="V56">
            <v>44615.065104385743</v>
          </cell>
          <cell r="W56">
            <v>10.505059294615148</v>
          </cell>
          <cell r="X56">
            <v>3.5966031506676819</v>
          </cell>
          <cell r="Y56">
            <v>1101912.8065833822</v>
          </cell>
          <cell r="Z56">
            <v>10.016533558238473</v>
          </cell>
          <cell r="AA56">
            <v>1101912.8065833822</v>
          </cell>
          <cell r="AB56">
            <v>10.016533558238473</v>
          </cell>
          <cell r="AC56">
            <v>533066.67798928113</v>
          </cell>
          <cell r="AD56">
            <v>10.555854074296438</v>
          </cell>
          <cell r="AE56">
            <v>448632.82906271552</v>
          </cell>
          <cell r="AF56">
            <v>10.507559903171485</v>
          </cell>
          <cell r="AG56">
            <v>84433.848926565959</v>
          </cell>
          <cell r="AH56">
            <v>10.812461476357033</v>
          </cell>
          <cell r="AI56">
            <v>3.1889598661866025</v>
          </cell>
        </row>
        <row r="57">
          <cell r="N57">
            <v>241733.62982882292</v>
          </cell>
          <cell r="O57">
            <v>15.032727796837795</v>
          </cell>
          <cell r="P57">
            <v>241733.62982882292</v>
          </cell>
          <cell r="Q57">
            <v>15.032727796837795</v>
          </cell>
          <cell r="R57">
            <v>175795.41309267652</v>
          </cell>
          <cell r="S57">
            <v>15.27323144691263</v>
          </cell>
          <cell r="T57">
            <v>161302.32153680321</v>
          </cell>
          <cell r="U57">
            <v>15.340633933265224</v>
          </cell>
          <cell r="V57">
            <v>14493.091555873556</v>
          </cell>
          <cell r="W57">
            <v>14.523068689428404</v>
          </cell>
          <cell r="X57">
            <v>3.4962816725942001</v>
          </cell>
          <cell r="Y57">
            <v>322026.71057673189</v>
          </cell>
          <cell r="Z57">
            <v>14.888899690032888</v>
          </cell>
          <cell r="AA57">
            <v>322026.71057673189</v>
          </cell>
          <cell r="AB57">
            <v>14.888899690032888</v>
          </cell>
          <cell r="AC57">
            <v>212572.64998556464</v>
          </cell>
          <cell r="AD57">
            <v>15.129110010292015</v>
          </cell>
          <cell r="AE57">
            <v>188494.93208190944</v>
          </cell>
          <cell r="AF57">
            <v>15.170672279724359</v>
          </cell>
          <cell r="AG57">
            <v>24077.717903655484</v>
          </cell>
          <cell r="AH57">
            <v>14.803735438450611</v>
          </cell>
          <cell r="AI57">
            <v>3.6494201250535894</v>
          </cell>
        </row>
        <row r="58">
          <cell r="N58">
            <v>15906.891664999241</v>
          </cell>
          <cell r="O58">
            <v>0</v>
          </cell>
          <cell r="P58">
            <v>15906.891664999241</v>
          </cell>
          <cell r="Q58">
            <v>0</v>
          </cell>
          <cell r="R58">
            <v>11930.898728217042</v>
          </cell>
          <cell r="S58">
            <v>0</v>
          </cell>
          <cell r="T58">
            <v>11314.196947147782</v>
          </cell>
          <cell r="U58">
            <v>0</v>
          </cell>
          <cell r="V58">
            <v>616.70178106925994</v>
          </cell>
          <cell r="W58">
            <v>0</v>
          </cell>
          <cell r="X58">
            <v>0.23094688221709006</v>
          </cell>
          <cell r="Y58">
            <v>5598.0431488079194</v>
          </cell>
          <cell r="Z58">
            <v>0</v>
          </cell>
          <cell r="AA58">
            <v>5598.0431488079194</v>
          </cell>
          <cell r="AB58">
            <v>0</v>
          </cell>
          <cell r="AC58">
            <v>2945.9898674841197</v>
          </cell>
          <cell r="AD58">
            <v>0</v>
          </cell>
          <cell r="AE58">
            <v>2598.6720629105198</v>
          </cell>
          <cell r="AF58">
            <v>0</v>
          </cell>
          <cell r="AG58">
            <v>347.31780457360003</v>
          </cell>
          <cell r="AH58">
            <v>0</v>
          </cell>
          <cell r="AI58">
            <v>1</v>
          </cell>
        </row>
        <row r="60">
          <cell r="N60">
            <v>185519.47321776609</v>
          </cell>
          <cell r="O60">
            <v>3.747273728898362</v>
          </cell>
          <cell r="P60">
            <v>185519.47321776609</v>
          </cell>
          <cell r="Q60">
            <v>3.747273728898362</v>
          </cell>
          <cell r="R60">
            <v>17542.370881621388</v>
          </cell>
          <cell r="S60">
            <v>3.3847026265259683</v>
          </cell>
          <cell r="T60">
            <v>17215.722002961305</v>
          </cell>
          <cell r="U60">
            <v>3.3727168195667034</v>
          </cell>
          <cell r="V60">
            <v>326.64887866008002</v>
          </cell>
          <cell r="W60">
            <v>4</v>
          </cell>
          <cell r="X60">
            <v>0</v>
          </cell>
          <cell r="Y60">
            <v>179236.07505354096</v>
          </cell>
          <cell r="Z60">
            <v>3.8503580775422064</v>
          </cell>
          <cell r="AA60">
            <v>179236.07505354096</v>
          </cell>
          <cell r="AB60">
            <v>3.8503580775422064</v>
          </cell>
          <cell r="AC60">
            <v>8141.1222292046214</v>
          </cell>
          <cell r="AD60">
            <v>4.0126053156823378</v>
          </cell>
          <cell r="AE60">
            <v>8141.1222292046214</v>
          </cell>
          <cell r="AF60">
            <v>4.0126053156823378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310166.93774469127</v>
          </cell>
          <cell r="O61">
            <v>5.659151294386211</v>
          </cell>
          <cell r="P61">
            <v>310166.93774469127</v>
          </cell>
          <cell r="Q61">
            <v>5.659151294386211</v>
          </cell>
          <cell r="R61">
            <v>101560.67642658303</v>
          </cell>
          <cell r="S61">
            <v>5.3130947832250204</v>
          </cell>
          <cell r="T61">
            <v>97193.089252098696</v>
          </cell>
          <cell r="U61">
            <v>5.3181766117012623</v>
          </cell>
          <cell r="V61">
            <v>4367.5871744843198</v>
          </cell>
          <cell r="W61">
            <v>5.2054668680658436</v>
          </cell>
          <cell r="X61">
            <v>0.49512797136848907</v>
          </cell>
          <cell r="Y61">
            <v>294577.36312339583</v>
          </cell>
          <cell r="Z61">
            <v>5.9240469250359915</v>
          </cell>
          <cell r="AA61">
            <v>294577.36312339583</v>
          </cell>
          <cell r="AB61">
            <v>5.9240469250359915</v>
          </cell>
          <cell r="AC61">
            <v>38335.724956009297</v>
          </cell>
          <cell r="AD61">
            <v>5.6898840206733565</v>
          </cell>
          <cell r="AE61">
            <v>32619.369579457867</v>
          </cell>
          <cell r="AF61">
            <v>5.7996869153461565</v>
          </cell>
          <cell r="AG61">
            <v>5716.3553765513998</v>
          </cell>
          <cell r="AH61">
            <v>5.0952380952380967</v>
          </cell>
          <cell r="AI61">
            <v>0.23094688221709003</v>
          </cell>
        </row>
        <row r="62">
          <cell r="N62">
            <v>452981.14455042296</v>
          </cell>
          <cell r="O62">
            <v>7.4354789827286734</v>
          </cell>
          <cell r="P62">
            <v>452981.14455042296</v>
          </cell>
          <cell r="Q62">
            <v>7.4354789827286734</v>
          </cell>
          <cell r="R62">
            <v>268286.60559573525</v>
          </cell>
          <cell r="S62">
            <v>6.6788238638808526</v>
          </cell>
          <cell r="T62">
            <v>252532.29978168703</v>
          </cell>
          <cell r="U62">
            <v>6.5790819418674387</v>
          </cell>
          <cell r="V62">
            <v>15754.305814048141</v>
          </cell>
          <cell r="W62">
            <v>8.2400787724041269</v>
          </cell>
          <cell r="X62">
            <v>1.7017214666204843</v>
          </cell>
          <cell r="Y62">
            <v>414181.9284114404</v>
          </cell>
          <cell r="Z62">
            <v>8.0452754181907888</v>
          </cell>
          <cell r="AA62">
            <v>414181.9284114404</v>
          </cell>
          <cell r="AB62">
            <v>8.0452754181907888</v>
          </cell>
          <cell r="AC62">
            <v>130372.03882687274</v>
          </cell>
          <cell r="AD62">
            <v>7.8505260636729659</v>
          </cell>
          <cell r="AE62">
            <v>98197.548875481618</v>
          </cell>
          <cell r="AF62">
            <v>7.7864208088949241</v>
          </cell>
          <cell r="AG62">
            <v>32174.489951391086</v>
          </cell>
          <cell r="AH62">
            <v>8.0473141173469855</v>
          </cell>
          <cell r="AI62">
            <v>1.5062978561833382</v>
          </cell>
        </row>
        <row r="63">
          <cell r="N63">
            <v>485812.81935053854</v>
          </cell>
          <cell r="O63">
            <v>8.6871020602167004</v>
          </cell>
          <cell r="P63">
            <v>485812.81935053854</v>
          </cell>
          <cell r="Q63">
            <v>8.6871020602167004</v>
          </cell>
          <cell r="R63">
            <v>412646.43355989124</v>
          </cell>
          <cell r="S63">
            <v>8.2731727254704293</v>
          </cell>
          <cell r="T63">
            <v>377003.74580694985</v>
          </cell>
          <cell r="U63">
            <v>8.0861692481796581</v>
          </cell>
          <cell r="V63">
            <v>35642.687752940299</v>
          </cell>
          <cell r="W63">
            <v>10.225264700707051</v>
          </cell>
          <cell r="X63">
            <v>3.3217642865903545</v>
          </cell>
          <cell r="Y63">
            <v>545583.78640919121</v>
          </cell>
          <cell r="Z63">
            <v>9.4839105365947685</v>
          </cell>
          <cell r="AA63">
            <v>545583.78640919121</v>
          </cell>
          <cell r="AB63">
            <v>9.4839105365947685</v>
          </cell>
          <cell r="AC63">
            <v>263095.6384073529</v>
          </cell>
          <cell r="AD63">
            <v>10.03920205869432</v>
          </cell>
          <cell r="AE63">
            <v>194386.37200009893</v>
          </cell>
          <cell r="AF63">
            <v>9.8427354197881396</v>
          </cell>
          <cell r="AG63">
            <v>68709.266407255156</v>
          </cell>
          <cell r="AH63">
            <v>10.599706894096235</v>
          </cell>
          <cell r="AI63">
            <v>3.1821242465707105</v>
          </cell>
        </row>
        <row r="64">
          <cell r="N64">
            <v>291692.7097947406</v>
          </cell>
          <cell r="O64">
            <v>8.5008117535044168</v>
          </cell>
          <cell r="P64">
            <v>291692.7097947406</v>
          </cell>
          <cell r="Q64">
            <v>8.5008117535044168</v>
          </cell>
          <cell r="R64">
            <v>271482.45473035611</v>
          </cell>
          <cell r="S64">
            <v>8.3036427008608893</v>
          </cell>
          <cell r="T64">
            <v>257733.05138599529</v>
          </cell>
          <cell r="U64">
            <v>8.2036836443473682</v>
          </cell>
          <cell r="V64">
            <v>13749.40334436072</v>
          </cell>
          <cell r="W64">
            <v>10.089035570576733</v>
          </cell>
          <cell r="X64">
            <v>3.9187568859332189</v>
          </cell>
          <cell r="Y64">
            <v>341343.63233319612</v>
          </cell>
          <cell r="Z64">
            <v>9.2696889054449532</v>
          </cell>
          <cell r="AA64">
            <v>341343.63233319612</v>
          </cell>
          <cell r="AB64">
            <v>9.2696889054449532</v>
          </cell>
          <cell r="AC64">
            <v>191696.75270457522</v>
          </cell>
          <cell r="AD64">
            <v>9.9955013437048965</v>
          </cell>
          <cell r="AE64">
            <v>167777.91252067426</v>
          </cell>
          <cell r="AF64">
            <v>10.03507111134445</v>
          </cell>
          <cell r="AG64">
            <v>23918.840183901593</v>
          </cell>
          <cell r="AH64">
            <v>9.7193372746995799</v>
          </cell>
          <cell r="AI64">
            <v>2.5600692464812815</v>
          </cell>
        </row>
        <row r="65">
          <cell r="N65">
            <v>280076.53393105225</v>
          </cell>
          <cell r="O65">
            <v>7.4235699890009714</v>
          </cell>
          <cell r="P65">
            <v>280076.53393105225</v>
          </cell>
          <cell r="Q65">
            <v>7.4235699890009714</v>
          </cell>
          <cell r="R65">
            <v>267356.89435199584</v>
          </cell>
          <cell r="S65">
            <v>7.3829432357399165</v>
          </cell>
          <cell r="T65">
            <v>257410.32829393915</v>
          </cell>
          <cell r="U65">
            <v>7.3179986461863233</v>
          </cell>
          <cell r="V65">
            <v>9946.5660580566037</v>
          </cell>
          <cell r="W65">
            <v>8.9797525168692296</v>
          </cell>
          <cell r="X65">
            <v>2.9778542679301392</v>
          </cell>
          <cell r="Y65">
            <v>385265.15738018492</v>
          </cell>
          <cell r="Z65">
            <v>8.300231097543449</v>
          </cell>
          <cell r="AA65">
            <v>385265.15738018492</v>
          </cell>
          <cell r="AB65">
            <v>8.300231097543449</v>
          </cell>
          <cell r="AC65">
            <v>221198.80304738664</v>
          </cell>
          <cell r="AD65">
            <v>9.0382416016455878</v>
          </cell>
          <cell r="AE65">
            <v>206105.70456353863</v>
          </cell>
          <cell r="AF65">
            <v>8.9719146357926114</v>
          </cell>
          <cell r="AG65">
            <v>15093.098483848204</v>
          </cell>
          <cell r="AH65">
            <v>9.9367761305730831</v>
          </cell>
          <cell r="AI65">
            <v>3.3847355617901052</v>
          </cell>
        </row>
        <row r="66">
          <cell r="N66">
            <v>372892.73903384054</v>
          </cell>
          <cell r="O66">
            <v>6.9530010941519462</v>
          </cell>
          <cell r="P66">
            <v>372892.73903384054</v>
          </cell>
          <cell r="Q66">
            <v>6.9530010941519462</v>
          </cell>
          <cell r="R66">
            <v>361213.00136226095</v>
          </cell>
          <cell r="S66">
            <v>6.9342727857461286</v>
          </cell>
          <cell r="T66">
            <v>354234.18866589456</v>
          </cell>
          <cell r="U66">
            <v>6.9164475785887651</v>
          </cell>
          <cell r="V66">
            <v>6978.8126963657605</v>
          </cell>
          <cell r="W66">
            <v>7.8486194195647512</v>
          </cell>
          <cell r="X66">
            <v>1.599059177438779</v>
          </cell>
          <cell r="Y66">
            <v>470022.22031727573</v>
          </cell>
          <cell r="Z66">
            <v>7.5196461576309881</v>
          </cell>
          <cell r="AA66">
            <v>470022.22031727573</v>
          </cell>
          <cell r="AB66">
            <v>7.5196461576309881</v>
          </cell>
          <cell r="AC66">
            <v>294290.19123668637</v>
          </cell>
          <cell r="AD66">
            <v>8.2319005126197471</v>
          </cell>
          <cell r="AE66">
            <v>277774.66658198059</v>
          </cell>
          <cell r="AF66">
            <v>8.21791381791998</v>
          </cell>
          <cell r="AG66">
            <v>16515.524654704925</v>
          </cell>
          <cell r="AH66">
            <v>8.4681297389077166</v>
          </cell>
          <cell r="AI66">
            <v>2.9655703556961215</v>
          </cell>
        </row>
        <row r="67">
          <cell r="N67">
            <v>439501.19604063081</v>
          </cell>
          <cell r="O67">
            <v>6.9819898459026035</v>
          </cell>
          <cell r="P67">
            <v>439501.19604063081</v>
          </cell>
          <cell r="Q67">
            <v>6.9819898459026035</v>
          </cell>
          <cell r="R67">
            <v>407328.53446437622</v>
          </cell>
          <cell r="S67">
            <v>6.9086825407552803</v>
          </cell>
          <cell r="T67">
            <v>396389.07064081152</v>
          </cell>
          <cell r="U67">
            <v>6.8735651065484404</v>
          </cell>
          <cell r="V67">
            <v>10939.463823564623</v>
          </cell>
          <cell r="W67">
            <v>8.0392529990365595</v>
          </cell>
          <cell r="X67">
            <v>2.3185302400331098</v>
          </cell>
          <cell r="Y67">
            <v>538802.56863216427</v>
          </cell>
          <cell r="Z67">
            <v>6.6786926076898565</v>
          </cell>
          <cell r="AA67">
            <v>538802.56863216427</v>
          </cell>
          <cell r="AB67">
            <v>6.6786926076898565</v>
          </cell>
          <cell r="AC67">
            <v>305831.88994330779</v>
          </cell>
          <cell r="AD67">
            <v>7.2614632905822081</v>
          </cell>
          <cell r="AE67">
            <v>285420.21968599496</v>
          </cell>
          <cell r="AF67">
            <v>7.2642808982126885</v>
          </cell>
          <cell r="AG67">
            <v>20411.670257311889</v>
          </cell>
          <cell r="AH67">
            <v>7.2238196369734089</v>
          </cell>
          <cell r="AI67">
            <v>3.8007195520884443</v>
          </cell>
        </row>
        <row r="68">
          <cell r="N68">
            <v>351087.80186326976</v>
          </cell>
          <cell r="O68">
            <v>6.2129737936062099</v>
          </cell>
          <cell r="P68">
            <v>351087.80186326976</v>
          </cell>
          <cell r="Q68">
            <v>6.2129737936062099</v>
          </cell>
          <cell r="R68">
            <v>239310.32684285677</v>
          </cell>
          <cell r="S68">
            <v>5.8534199040107042</v>
          </cell>
          <cell r="T68">
            <v>234661.91357766121</v>
          </cell>
          <cell r="U68">
            <v>5.8429087843919767</v>
          </cell>
          <cell r="V68">
            <v>4648.4132651955997</v>
          </cell>
          <cell r="W68">
            <v>6.303476316476913</v>
          </cell>
          <cell r="X68">
            <v>3.6595679624947501</v>
          </cell>
          <cell r="Y68">
            <v>409949.37047790701</v>
          </cell>
          <cell r="Z68">
            <v>5.8456838588880569</v>
          </cell>
          <cell r="AA68">
            <v>409949.37047790701</v>
          </cell>
          <cell r="AB68">
            <v>5.8456838588880569</v>
          </cell>
          <cell r="AC68">
            <v>119014.29358207584</v>
          </cell>
          <cell r="AD68">
            <v>5.3440003910997618</v>
          </cell>
          <cell r="AE68">
            <v>116656.12503372814</v>
          </cell>
          <cell r="AF68">
            <v>5.3402398063958509</v>
          </cell>
          <cell r="AG68">
            <v>2358.1685483476795</v>
          </cell>
          <cell r="AH68">
            <v>5.5405523656918652</v>
          </cell>
          <cell r="AI68">
            <v>0</v>
          </cell>
        </row>
        <row r="73">
          <cell r="N73">
            <v>988187.78833028104</v>
          </cell>
          <cell r="O73">
            <v>5.2824215011853779</v>
          </cell>
          <cell r="P73">
            <v>981686.23785540799</v>
          </cell>
          <cell r="Q73">
            <v>5.3067066502348537</v>
          </cell>
          <cell r="R73">
            <v>988187.78833028104</v>
          </cell>
          <cell r="S73">
            <v>5.2824215011853779</v>
          </cell>
          <cell r="T73">
            <v>988187.78833028104</v>
          </cell>
          <cell r="U73">
            <v>5.2824215011853779</v>
          </cell>
          <cell r="V73">
            <v>0</v>
          </cell>
          <cell r="W73">
            <v>0</v>
          </cell>
          <cell r="X73">
            <v>0</v>
          </cell>
          <cell r="Y73">
            <v>113010.25421445887</v>
          </cell>
          <cell r="Z73">
            <v>5.3829607389298664</v>
          </cell>
          <cell r="AA73">
            <v>112057.52831836697</v>
          </cell>
          <cell r="AB73">
            <v>5.4069520294358551</v>
          </cell>
          <cell r="AC73">
            <v>113010.25421445887</v>
          </cell>
          <cell r="AD73">
            <v>5.3829607389298664</v>
          </cell>
          <cell r="AE73">
            <v>113010.25421445887</v>
          </cell>
          <cell r="AF73">
            <v>5.3829607389298664</v>
          </cell>
          <cell r="AG73">
            <v>0</v>
          </cell>
          <cell r="AH73">
            <v>0</v>
          </cell>
          <cell r="AI73">
            <v>0</v>
          </cell>
        </row>
        <row r="74">
          <cell r="N74">
            <v>256543.58449226918</v>
          </cell>
          <cell r="O74">
            <v>7.91442423188309</v>
          </cell>
          <cell r="P74">
            <v>254988.99336489663</v>
          </cell>
          <cell r="Q74">
            <v>7.953536651336246</v>
          </cell>
          <cell r="R74">
            <v>256543.58449226918</v>
          </cell>
          <cell r="S74">
            <v>7.91442423188309</v>
          </cell>
          <cell r="T74">
            <v>256543.58449226918</v>
          </cell>
          <cell r="U74">
            <v>7.91442423188309</v>
          </cell>
          <cell r="V74">
            <v>0</v>
          </cell>
          <cell r="W74">
            <v>0</v>
          </cell>
          <cell r="X74">
            <v>0</v>
          </cell>
          <cell r="Y74">
            <v>284461.74082998972</v>
          </cell>
          <cell r="Z74">
            <v>7.5016197168150205</v>
          </cell>
          <cell r="AA74">
            <v>284189.53343110636</v>
          </cell>
          <cell r="AB74">
            <v>7.50858906529451</v>
          </cell>
          <cell r="AC74">
            <v>284461.74082998972</v>
          </cell>
          <cell r="AD74">
            <v>7.5016197168150205</v>
          </cell>
          <cell r="AE74">
            <v>284461.74082998972</v>
          </cell>
          <cell r="AF74">
            <v>7.5016197168150205</v>
          </cell>
          <cell r="AG74">
            <v>0</v>
          </cell>
          <cell r="AH74">
            <v>0</v>
          </cell>
          <cell r="AI74">
            <v>0</v>
          </cell>
        </row>
        <row r="75">
          <cell r="N75">
            <v>1010127.3609676285</v>
          </cell>
          <cell r="O75">
            <v>8.3739301238837562</v>
          </cell>
          <cell r="P75">
            <v>1007111.0409556042</v>
          </cell>
          <cell r="Q75">
            <v>8.3937157718484343</v>
          </cell>
          <cell r="R75">
            <v>1010127.3609676285</v>
          </cell>
          <cell r="S75">
            <v>8.3739301238837562</v>
          </cell>
          <cell r="T75">
            <v>1010127.3609676285</v>
          </cell>
          <cell r="U75">
            <v>8.3739301238837562</v>
          </cell>
          <cell r="V75">
            <v>0</v>
          </cell>
          <cell r="W75">
            <v>0</v>
          </cell>
          <cell r="X75">
            <v>0</v>
          </cell>
          <cell r="Y75">
            <v>994392.51715984789</v>
          </cell>
          <cell r="Z75">
            <v>8.8184722971777028</v>
          </cell>
          <cell r="AA75">
            <v>990505.33044202277</v>
          </cell>
          <cell r="AB75">
            <v>8.84682229368196</v>
          </cell>
          <cell r="AC75">
            <v>994392.51715984789</v>
          </cell>
          <cell r="AD75">
            <v>8.8184722971777028</v>
          </cell>
          <cell r="AE75">
            <v>994392.51715984789</v>
          </cell>
          <cell r="AF75">
            <v>8.8184722971777028</v>
          </cell>
          <cell r="AG75">
            <v>0</v>
          </cell>
          <cell r="AH75">
            <v>0</v>
          </cell>
          <cell r="AI75">
            <v>0</v>
          </cell>
        </row>
        <row r="76">
          <cell r="N76">
            <v>587.13723209028001</v>
          </cell>
          <cell r="O76">
            <v>11.443658380346328</v>
          </cell>
          <cell r="P76">
            <v>587.13723209028001</v>
          </cell>
          <cell r="Q76">
            <v>11.443658380346328</v>
          </cell>
          <cell r="R76">
            <v>587.13723209028001</v>
          </cell>
          <cell r="S76">
            <v>11.443658380346328</v>
          </cell>
          <cell r="T76">
            <v>587.13723209028001</v>
          </cell>
          <cell r="U76">
            <v>11.443658380346328</v>
          </cell>
          <cell r="V76">
            <v>0</v>
          </cell>
          <cell r="W76">
            <v>0</v>
          </cell>
          <cell r="X76">
            <v>0</v>
          </cell>
          <cell r="Y76">
            <v>326.64887866008002</v>
          </cell>
          <cell r="Z76">
            <v>9</v>
          </cell>
          <cell r="AA76">
            <v>326.64887866008002</v>
          </cell>
          <cell r="AB76">
            <v>9</v>
          </cell>
          <cell r="AC76">
            <v>326.64887866008002</v>
          </cell>
          <cell r="AD76">
            <v>9</v>
          </cell>
          <cell r="AE76">
            <v>326.64887866008002</v>
          </cell>
          <cell r="AF76">
            <v>9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37514.681801847801</v>
          </cell>
          <cell r="O77">
            <v>8.9533842608609095</v>
          </cell>
          <cell r="P77">
            <v>37067.64277291028</v>
          </cell>
          <cell r="Q77">
            <v>8.9533842608609095</v>
          </cell>
          <cell r="R77">
            <v>37514.681801847801</v>
          </cell>
          <cell r="S77">
            <v>8.9533842608609095</v>
          </cell>
          <cell r="T77">
            <v>0</v>
          </cell>
          <cell r="U77">
            <v>0</v>
          </cell>
          <cell r="V77">
            <v>37514.681801847801</v>
          </cell>
          <cell r="W77">
            <v>8.9533842608609095</v>
          </cell>
          <cell r="X77">
            <v>4.0656711619319035</v>
          </cell>
          <cell r="Y77">
            <v>121256.6193741926</v>
          </cell>
          <cell r="Z77">
            <v>8.6514116213068011</v>
          </cell>
          <cell r="AA77">
            <v>121256.6193741926</v>
          </cell>
          <cell r="AB77">
            <v>8.6514116213068011</v>
          </cell>
          <cell r="AC77">
            <v>121256.6193741926</v>
          </cell>
          <cell r="AD77">
            <v>8.6514116213068011</v>
          </cell>
          <cell r="AE77">
            <v>0</v>
          </cell>
          <cell r="AF77">
            <v>0</v>
          </cell>
          <cell r="AG77">
            <v>121256.6193741926</v>
          </cell>
          <cell r="AH77">
            <v>8.6514116213068011</v>
          </cell>
          <cell r="AI77">
            <v>3.3582919893426331</v>
          </cell>
        </row>
        <row r="79">
          <cell r="R79">
            <v>987319.26530923566</v>
          </cell>
          <cell r="S79">
            <v>5.3111771805775208</v>
          </cell>
          <cell r="T79">
            <v>980505.49914441211</v>
          </cell>
          <cell r="U79">
            <v>5.2833929272501763</v>
          </cell>
          <cell r="V79">
            <v>6813.7661648243602</v>
          </cell>
          <cell r="W79">
            <v>9.5404926400844943</v>
          </cell>
          <cell r="X79">
            <v>1.89726575352185</v>
          </cell>
          <cell r="AC79">
            <v>113392.51730066295</v>
          </cell>
          <cell r="AD79">
            <v>5.4046490330648016</v>
          </cell>
          <cell r="AE79">
            <v>111747.76571663846</v>
          </cell>
          <cell r="AF79">
            <v>5.393939508197759</v>
          </cell>
          <cell r="AG79">
            <v>1644.7515840244801</v>
          </cell>
          <cell r="AH79">
            <v>6.30131284267478</v>
          </cell>
          <cell r="AI79">
            <v>1.5956516097741751</v>
          </cell>
        </row>
        <row r="80">
          <cell r="R80">
            <v>8476.6460193806397</v>
          </cell>
          <cell r="S80">
            <v>5.4239684994912913</v>
          </cell>
          <cell r="T80">
            <v>7682.2891858695202</v>
          </cell>
          <cell r="U80">
            <v>5.1544706013356683</v>
          </cell>
          <cell r="V80">
            <v>794.35683351111993</v>
          </cell>
          <cell r="W80">
            <v>7.4978517454270808</v>
          </cell>
          <cell r="X80">
            <v>0.78138426591080745</v>
          </cell>
          <cell r="AC80">
            <v>1262.4884978204</v>
          </cell>
          <cell r="AD80">
            <v>4.5</v>
          </cell>
          <cell r="AE80">
            <v>1262.4884978204</v>
          </cell>
          <cell r="AF80">
            <v>4.5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268155.1774754895</v>
          </cell>
          <cell r="S81">
            <v>7.9861553133132324</v>
          </cell>
          <cell r="T81">
            <v>256543.58449226918</v>
          </cell>
          <cell r="U81">
            <v>7.91442423188309</v>
          </cell>
          <cell r="V81">
            <v>11611.592983220582</v>
          </cell>
          <cell r="W81">
            <v>9.5193573779462586</v>
          </cell>
          <cell r="X81">
            <v>2.8871183622601446</v>
          </cell>
          <cell r="AC81">
            <v>293410.24369708489</v>
          </cell>
          <cell r="AD81">
            <v>7.5347994632709963</v>
          </cell>
          <cell r="AE81">
            <v>284461.74082998972</v>
          </cell>
          <cell r="AF81">
            <v>7.5016197168150205</v>
          </cell>
          <cell r="AG81">
            <v>8948.5028670946031</v>
          </cell>
          <cell r="AH81">
            <v>8.5331975182445401</v>
          </cell>
          <cell r="AI81">
            <v>2.4142127482120634</v>
          </cell>
        </row>
        <row r="82">
          <cell r="R82">
            <v>9711.4835733598211</v>
          </cell>
          <cell r="S82">
            <v>10.544626480214106</v>
          </cell>
          <cell r="T82">
            <v>8817.4055154847811</v>
          </cell>
          <cell r="U82">
            <v>10.447752348745919</v>
          </cell>
          <cell r="V82">
            <v>894.07805787503992</v>
          </cell>
          <cell r="W82">
            <v>11.5</v>
          </cell>
          <cell r="X82">
            <v>6</v>
          </cell>
          <cell r="AC82">
            <v>3365.6641644130395</v>
          </cell>
          <cell r="AD82">
            <v>12.361862989663079</v>
          </cell>
          <cell r="AE82">
            <v>3192.0052621262394</v>
          </cell>
          <cell r="AF82">
            <v>12.131796380301061</v>
          </cell>
          <cell r="AG82">
            <v>173.65890228680001</v>
          </cell>
          <cell r="AH82">
            <v>16</v>
          </cell>
          <cell r="AI82">
            <v>5.9999999999999991</v>
          </cell>
        </row>
        <row r="83">
          <cell r="R83">
            <v>18301.440880208385</v>
          </cell>
          <cell r="S83">
            <v>6.7116917861078482</v>
          </cell>
          <cell r="T83">
            <v>17516.889332882183</v>
          </cell>
          <cell r="U83">
            <v>6.586436924424965</v>
          </cell>
          <cell r="V83">
            <v>784.55154732619997</v>
          </cell>
          <cell r="W83">
            <v>9.150990075406412</v>
          </cell>
          <cell r="X83">
            <v>1.9175309527353483</v>
          </cell>
          <cell r="AC83">
            <v>3375.3392045533992</v>
          </cell>
          <cell r="AD83">
            <v>6.5896707845043681</v>
          </cell>
          <cell r="AE83">
            <v>3176.7057704493996</v>
          </cell>
          <cell r="AF83">
            <v>5.9931413957671413</v>
          </cell>
          <cell r="AG83">
            <v>198.63343410399997</v>
          </cell>
          <cell r="AH83">
            <v>14</v>
          </cell>
          <cell r="AI83">
            <v>0.46189376443418012</v>
          </cell>
        </row>
        <row r="84">
          <cell r="R84">
            <v>214995.14166112171</v>
          </cell>
          <cell r="S84">
            <v>6.5754026656364335</v>
          </cell>
          <cell r="T84">
            <v>201101.05110125418</v>
          </cell>
          <cell r="U84">
            <v>6.5899247616193106</v>
          </cell>
          <cell r="V84">
            <v>13894.090559867742</v>
          </cell>
          <cell r="W84">
            <v>6.3704237182598646</v>
          </cell>
          <cell r="X84">
            <v>2.2204739656991244</v>
          </cell>
          <cell r="AC84">
            <v>2891.04068025178</v>
          </cell>
          <cell r="AD84">
            <v>11.728281388830066</v>
          </cell>
          <cell r="AE84">
            <v>2183.5132978840602</v>
          </cell>
          <cell r="AF84">
            <v>12.356022820131537</v>
          </cell>
          <cell r="AG84">
            <v>707.52738236771995</v>
          </cell>
          <cell r="AH84">
            <v>9.7909969853733436</v>
          </cell>
          <cell r="AI84">
            <v>7.5942662097168361</v>
          </cell>
        </row>
        <row r="85">
          <cell r="R85">
            <v>338081.16050336685</v>
          </cell>
          <cell r="S85">
            <v>8.0253865968224751</v>
          </cell>
          <cell r="T85">
            <v>325520.45221205172</v>
          </cell>
          <cell r="U85">
            <v>7.9729684758337314</v>
          </cell>
          <cell r="V85">
            <v>12560.708291314899</v>
          </cell>
          <cell r="W85">
            <v>9.3556989123800918</v>
          </cell>
          <cell r="X85">
            <v>3.1472903427453001</v>
          </cell>
          <cell r="AC85">
            <v>388190.67724139948</v>
          </cell>
          <cell r="AD85">
            <v>7.9239932548053726</v>
          </cell>
          <cell r="AE85">
            <v>374610.59771694924</v>
          </cell>
          <cell r="AF85">
            <v>7.8192351556036392</v>
          </cell>
          <cell r="AG85">
            <v>13580.07952444958</v>
          </cell>
          <cell r="AH85">
            <v>10.64106369184759</v>
          </cell>
          <cell r="AI85">
            <v>3.0772967318491098</v>
          </cell>
        </row>
        <row r="86">
          <cell r="R86">
            <v>103964.62247087961</v>
          </cell>
          <cell r="S86">
            <v>7.1918710529129815</v>
          </cell>
          <cell r="T86">
            <v>100678.56075242213</v>
          </cell>
          <cell r="U86">
            <v>7.1581458050988758</v>
          </cell>
          <cell r="V86">
            <v>3286.0617184574803</v>
          </cell>
          <cell r="W86">
            <v>8.2828582667353814</v>
          </cell>
          <cell r="X86">
            <v>3.1397847777202328</v>
          </cell>
          <cell r="AC86">
            <v>6310.6852738461603</v>
          </cell>
          <cell r="AD86">
            <v>11.751299876098606</v>
          </cell>
          <cell r="AE86">
            <v>4103.6290384679596</v>
          </cell>
          <cell r="AF86">
            <v>9.9717940167048997</v>
          </cell>
          <cell r="AG86">
            <v>2207.0562353781997</v>
          </cell>
          <cell r="AH86">
            <v>15.059974934611812</v>
          </cell>
          <cell r="AI86">
            <v>7.6453896119734113</v>
          </cell>
        </row>
        <row r="87">
          <cell r="R87">
            <v>37618.783604317752</v>
          </cell>
          <cell r="S87">
            <v>8.4188834723232002</v>
          </cell>
          <cell r="T87">
            <v>36764.720458532072</v>
          </cell>
          <cell r="U87">
            <v>8.357379256409839</v>
          </cell>
          <cell r="V87">
            <v>854.06314578567992</v>
          </cell>
          <cell r="W87">
            <v>11.034273514862361</v>
          </cell>
          <cell r="X87">
            <v>7.9205614573093106</v>
          </cell>
          <cell r="AC87">
            <v>132919.01831384146</v>
          </cell>
          <cell r="AD87">
            <v>7.693704877539763</v>
          </cell>
          <cell r="AE87">
            <v>127659.45963256592</v>
          </cell>
          <cell r="AF87">
            <v>7.6772709587131533</v>
          </cell>
          <cell r="AG87">
            <v>5259.558681275561</v>
          </cell>
          <cell r="AH87">
            <v>8.0699722075000437</v>
          </cell>
          <cell r="AI87">
            <v>3.1137993772624593</v>
          </cell>
        </row>
        <row r="88">
          <cell r="R88">
            <v>17269.529990834755</v>
          </cell>
          <cell r="S88">
            <v>12.966130914125523</v>
          </cell>
          <cell r="T88">
            <v>15816.937560237833</v>
          </cell>
          <cell r="U88">
            <v>13.025069722801</v>
          </cell>
          <cell r="V88">
            <v>1452.5924305969199</v>
          </cell>
          <cell r="W88">
            <v>12.33241961332571</v>
          </cell>
          <cell r="X88">
            <v>5.5904464512879164</v>
          </cell>
          <cell r="AC88">
            <v>7881.8902003677813</v>
          </cell>
          <cell r="AD88">
            <v>12.324712156553359</v>
          </cell>
          <cell r="AE88">
            <v>5928.1199736408007</v>
          </cell>
          <cell r="AF88">
            <v>11.912307442001225</v>
          </cell>
          <cell r="AG88">
            <v>1953.7702267269799</v>
          </cell>
          <cell r="AH88">
            <v>13.576028504871205</v>
          </cell>
          <cell r="AI88">
            <v>6.2466952479323012</v>
          </cell>
        </row>
        <row r="89">
          <cell r="R89">
            <v>25773.226678889838</v>
          </cell>
          <cell r="S89">
            <v>12.436646286978942</v>
          </cell>
          <cell r="T89">
            <v>24879.717447914838</v>
          </cell>
          <cell r="U89">
            <v>12.460200273779854</v>
          </cell>
          <cell r="V89">
            <v>893.50923097500004</v>
          </cell>
          <cell r="W89">
            <v>11.789942484306968</v>
          </cell>
          <cell r="X89">
            <v>1.5515896794193569</v>
          </cell>
          <cell r="AC89">
            <v>23348.58004499639</v>
          </cell>
          <cell r="AD89">
            <v>13.691731130108144</v>
          </cell>
          <cell r="AE89">
            <v>20930.645086827008</v>
          </cell>
          <cell r="AF89">
            <v>13.558320981982796</v>
          </cell>
          <cell r="AG89">
            <v>2417.93495816938</v>
          </cell>
          <cell r="AH89">
            <v>14.816448307922752</v>
          </cell>
          <cell r="AI89">
            <v>3.7089359967466673</v>
          </cell>
        </row>
        <row r="90">
          <cell r="R90">
            <v>4788.0744365253995</v>
          </cell>
          <cell r="S90">
            <v>10.441863265882898</v>
          </cell>
          <cell r="T90">
            <v>4788.0744365253995</v>
          </cell>
          <cell r="U90">
            <v>10.441863265882898</v>
          </cell>
          <cell r="V90">
            <v>0</v>
          </cell>
          <cell r="W90">
            <v>0</v>
          </cell>
          <cell r="X90">
            <v>0</v>
          </cell>
          <cell r="AC90">
            <v>1136.6316941765201</v>
          </cell>
          <cell r="AD90">
            <v>13.899956685291251</v>
          </cell>
          <cell r="AE90">
            <v>1136.6316941765201</v>
          </cell>
          <cell r="AF90">
            <v>13.899956685291251</v>
          </cell>
          <cell r="AG90">
            <v>0</v>
          </cell>
          <cell r="AH90">
            <v>0</v>
          </cell>
          <cell r="AI90">
            <v>0</v>
          </cell>
        </row>
        <row r="91">
          <cell r="R91">
            <v>23128.816374073842</v>
          </cell>
          <cell r="S91">
            <v>12.793788967793363</v>
          </cell>
          <cell r="T91">
            <v>21252.602537116229</v>
          </cell>
          <cell r="U91">
            <v>12.8515299437772</v>
          </cell>
          <cell r="V91">
            <v>1876.2138369575998</v>
          </cell>
          <cell r="W91">
            <v>12.139734515940638</v>
          </cell>
          <cell r="X91">
            <v>2.3357476520537115</v>
          </cell>
          <cell r="AC91">
            <v>17560.87876673312</v>
          </cell>
          <cell r="AD91">
            <v>13.998717631665064</v>
          </cell>
          <cell r="AE91">
            <v>16436.570018877079</v>
          </cell>
          <cell r="AF91">
            <v>13.94873261916273</v>
          </cell>
          <cell r="AG91">
            <v>1124.3087478560399</v>
          </cell>
          <cell r="AH91">
            <v>14.7294618862622</v>
          </cell>
          <cell r="AI91">
            <v>6.0657627880810079</v>
          </cell>
        </row>
        <row r="92">
          <cell r="R92">
            <v>50273.930007083298</v>
          </cell>
          <cell r="S92">
            <v>7.5811097111731929</v>
          </cell>
          <cell r="T92">
            <v>48564.921241346914</v>
          </cell>
          <cell r="U92">
            <v>7.601725032339024</v>
          </cell>
          <cell r="V92">
            <v>1709.0087657363799</v>
          </cell>
          <cell r="W92">
            <v>6.9927580992556404</v>
          </cell>
          <cell r="X92">
            <v>4.052362128092434</v>
          </cell>
          <cell r="AC92">
            <v>27466.082480338951</v>
          </cell>
          <cell r="AD92">
            <v>10.036428012845471</v>
          </cell>
          <cell r="AE92">
            <v>24502.162975919819</v>
          </cell>
          <cell r="AF92">
            <v>10.17160975726955</v>
          </cell>
          <cell r="AG92">
            <v>2963.9195044191397</v>
          </cell>
          <cell r="AH92">
            <v>8.9713948724898192</v>
          </cell>
          <cell r="AI92">
            <v>1.4630896908881246</v>
          </cell>
        </row>
        <row r="93">
          <cell r="R93">
            <v>53125.388474807907</v>
          </cell>
          <cell r="S93">
            <v>10.332683019520898</v>
          </cell>
          <cell r="T93">
            <v>51680.885061247114</v>
          </cell>
          <cell r="U93">
            <v>10.403186195658153</v>
          </cell>
          <cell r="V93">
            <v>1444.5034135608</v>
          </cell>
          <cell r="W93">
            <v>7.9809079865546195</v>
          </cell>
          <cell r="X93">
            <v>1.9810380802432075</v>
          </cell>
          <cell r="AC93">
            <v>45025.229982871409</v>
          </cell>
          <cell r="AD93">
            <v>11.888232890152562</v>
          </cell>
          <cell r="AE93">
            <v>41892.904730550705</v>
          </cell>
          <cell r="AF93">
            <v>11.856757648973051</v>
          </cell>
          <cell r="AG93">
            <v>3132.3252523207002</v>
          </cell>
          <cell r="AH93">
            <v>12.295355889971129</v>
          </cell>
          <cell r="AI93">
            <v>4.370498384875968</v>
          </cell>
        </row>
        <row r="94">
          <cell r="R94">
            <v>44434.976892269377</v>
          </cell>
          <cell r="S94">
            <v>13.691380996544254</v>
          </cell>
          <cell r="T94">
            <v>42523.866575005537</v>
          </cell>
          <cell r="U94">
            <v>13.641631593743963</v>
          </cell>
          <cell r="V94">
            <v>1911.1103172638398</v>
          </cell>
          <cell r="W94">
            <v>14.777013653543326</v>
          </cell>
          <cell r="X94">
            <v>4.6609673300972041</v>
          </cell>
          <cell r="AC94">
            <v>87129.80121799036</v>
          </cell>
          <cell r="AD94">
            <v>14.137647408105579</v>
          </cell>
          <cell r="AE94">
            <v>83298.405125300065</v>
          </cell>
          <cell r="AF94">
            <v>14.133897289230196</v>
          </cell>
          <cell r="AG94">
            <v>3831.3960926902801</v>
          </cell>
          <cell r="AH94">
            <v>14.218595505581142</v>
          </cell>
          <cell r="AI94">
            <v>2.295869230397241</v>
          </cell>
        </row>
        <row r="95">
          <cell r="R95">
            <v>19923.47823483574</v>
          </cell>
          <cell r="S95">
            <v>11.16891147236201</v>
          </cell>
          <cell r="T95">
            <v>19204.231807014818</v>
          </cell>
          <cell r="U95">
            <v>11.281773351168153</v>
          </cell>
          <cell r="V95">
            <v>719.24642782091996</v>
          </cell>
          <cell r="W95">
            <v>8.2707716439393284</v>
          </cell>
          <cell r="X95">
            <v>2.2430761186868904</v>
          </cell>
          <cell r="AC95">
            <v>43600.83757258892</v>
          </cell>
          <cell r="AD95">
            <v>11.428970131390329</v>
          </cell>
          <cell r="AE95">
            <v>41820.069856281676</v>
          </cell>
          <cell r="AF95">
            <v>11.530067408735034</v>
          </cell>
          <cell r="AG95">
            <v>1780.7677163072399</v>
          </cell>
          <cell r="AH95">
            <v>9.0660488683164484</v>
          </cell>
          <cell r="AI95">
            <v>1.961487522519286</v>
          </cell>
        </row>
        <row r="96">
          <cell r="R96">
            <v>13709.046070121964</v>
          </cell>
          <cell r="S96">
            <v>9.1433175680739947</v>
          </cell>
          <cell r="T96">
            <v>12170.512502698943</v>
          </cell>
          <cell r="U96">
            <v>8.571001033313367</v>
          </cell>
          <cell r="V96">
            <v>1538.53356742302</v>
          </cell>
          <cell r="W96">
            <v>13.458139136084263</v>
          </cell>
          <cell r="X96">
            <v>1.679873507085176</v>
          </cell>
          <cell r="AC96">
            <v>10652.119448760021</v>
          </cell>
          <cell r="AD96">
            <v>9.7093463150238861</v>
          </cell>
          <cell r="AE96">
            <v>9373.4703338999207</v>
          </cell>
          <cell r="AF96">
            <v>9.5124794391942586</v>
          </cell>
          <cell r="AG96">
            <v>1278.6491148601001</v>
          </cell>
          <cell r="AH96">
            <v>11.049299528791678</v>
          </cell>
          <cell r="AI96">
            <v>2.2018580953183777</v>
          </cell>
        </row>
        <row r="97">
          <cell r="R97">
            <v>67330.883839503513</v>
          </cell>
          <cell r="S97">
            <v>7.7050114726652739</v>
          </cell>
          <cell r="T97">
            <v>65354.832496138639</v>
          </cell>
          <cell r="U97">
            <v>7.7169928426191383</v>
          </cell>
          <cell r="V97">
            <v>1976.0513433648798</v>
          </cell>
          <cell r="W97">
            <v>7.3390982254844941</v>
          </cell>
          <cell r="X97">
            <v>3.1093583022566293</v>
          </cell>
          <cell r="AC97">
            <v>124223.38273997611</v>
          </cell>
          <cell r="AD97">
            <v>6.8603369036835309</v>
          </cell>
          <cell r="AE97">
            <v>119061.9033577503</v>
          </cell>
          <cell r="AF97">
            <v>6.7727977045694807</v>
          </cell>
          <cell r="AG97">
            <v>5161.4793822257598</v>
          </cell>
          <cell r="AH97">
            <v>8.6581354041936436</v>
          </cell>
          <cell r="AI97">
            <v>1.9064718107657177</v>
          </cell>
        </row>
        <row r="98">
          <cell r="R98">
            <v>11175.964328677743</v>
          </cell>
          <cell r="S98">
            <v>5.5070032777853077</v>
          </cell>
          <cell r="T98">
            <v>10903.756929794343</v>
          </cell>
          <cell r="U98">
            <v>5.4890053943834562</v>
          </cell>
          <cell r="V98">
            <v>272.2073988834</v>
          </cell>
          <cell r="W98">
            <v>6</v>
          </cell>
          <cell r="X98">
            <v>0.69284064665127021</v>
          </cell>
          <cell r="AC98">
            <v>121915.15914181648</v>
          </cell>
          <cell r="AD98">
            <v>6.595554596738868</v>
          </cell>
          <cell r="AE98">
            <v>114638.68425925354</v>
          </cell>
          <cell r="AF98">
            <v>6.5065641556935079</v>
          </cell>
          <cell r="AG98">
            <v>7276.4748825628803</v>
          </cell>
          <cell r="AH98">
            <v>7.9345727981945995</v>
          </cell>
          <cell r="AI98">
            <v>1.4020497418951827</v>
          </cell>
        </row>
        <row r="99">
          <cell r="R99">
            <v>2043.5282022087597</v>
          </cell>
          <cell r="S99">
            <v>18.489704069462725</v>
          </cell>
          <cell r="T99">
            <v>2043.5282022087597</v>
          </cell>
          <cell r="U99">
            <v>18.489704069462725</v>
          </cell>
          <cell r="V99">
            <v>0</v>
          </cell>
          <cell r="W99">
            <v>0</v>
          </cell>
          <cell r="X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R100">
            <v>544.41479776680001</v>
          </cell>
          <cell r="S100">
            <v>6</v>
          </cell>
          <cell r="T100">
            <v>544.41479776680001</v>
          </cell>
          <cell r="U100">
            <v>6</v>
          </cell>
          <cell r="V100">
            <v>0</v>
          </cell>
          <cell r="W100">
            <v>0</v>
          </cell>
          <cell r="X100">
            <v>0</v>
          </cell>
          <cell r="AC100">
            <v>447.03902893751996</v>
          </cell>
          <cell r="AD100">
            <v>12</v>
          </cell>
          <cell r="AE100">
            <v>447.03902893751996</v>
          </cell>
          <cell r="AF100">
            <v>12</v>
          </cell>
          <cell r="AG100">
            <v>0</v>
          </cell>
          <cell r="AH100">
            <v>0</v>
          </cell>
          <cell r="AI100">
            <v>0</v>
          </cell>
        </row>
        <row r="101">
          <cell r="R101">
            <v>37514.681801847801</v>
          </cell>
          <cell r="S101">
            <v>8.9533842608609095</v>
          </cell>
          <cell r="T101">
            <v>0</v>
          </cell>
          <cell r="U101">
            <v>0</v>
          </cell>
          <cell r="V101">
            <v>37514.681801847801</v>
          </cell>
          <cell r="W101">
            <v>8.9533842608609095</v>
          </cell>
          <cell r="X101">
            <v>4.0656711619319035</v>
          </cell>
          <cell r="AC101">
            <v>121256.6193741926</v>
          </cell>
          <cell r="AD101">
            <v>8.6514116213068011</v>
          </cell>
          <cell r="AE101">
            <v>0</v>
          </cell>
          <cell r="AF101">
            <v>0</v>
          </cell>
          <cell r="AG101">
            <v>121256.6193741926</v>
          </cell>
          <cell r="AH101">
            <v>8.6514116213068011</v>
          </cell>
          <cell r="AI101">
            <v>3.3582919893426331</v>
          </cell>
        </row>
        <row r="102">
          <cell r="R102">
            <v>587.13723209028001</v>
          </cell>
          <cell r="S102">
            <v>11.443658380346328</v>
          </cell>
          <cell r="T102">
            <v>587.13723209028001</v>
          </cell>
          <cell r="U102">
            <v>11.443658380346328</v>
          </cell>
          <cell r="V102">
            <v>0</v>
          </cell>
          <cell r="W102">
            <v>0</v>
          </cell>
          <cell r="X102">
            <v>0</v>
          </cell>
          <cell r="AC102">
            <v>326.64887866008002</v>
          </cell>
          <cell r="AD102">
            <v>9</v>
          </cell>
          <cell r="AE102">
            <v>326.64887866008002</v>
          </cell>
          <cell r="AF102">
            <v>9</v>
          </cell>
          <cell r="AG102">
            <v>0</v>
          </cell>
          <cell r="AH102">
            <v>0</v>
          </cell>
          <cell r="AI102">
            <v>0</v>
          </cell>
        </row>
        <row r="104">
          <cell r="R104">
            <v>50883.455846008961</v>
          </cell>
          <cell r="S104">
            <v>13.351451403877087</v>
          </cell>
          <cell r="T104">
            <v>48899.668143556577</v>
          </cell>
          <cell r="U104">
            <v>13.369991143991871</v>
          </cell>
          <cell r="V104">
            <v>1983.78770245238</v>
          </cell>
          <cell r="W104">
            <v>12.898269263308217</v>
          </cell>
          <cell r="X104">
            <v>3.5625643639294329</v>
          </cell>
          <cell r="AC104">
            <v>51066.911122120728</v>
          </cell>
          <cell r="AD104">
            <v>12.277800631788129</v>
          </cell>
          <cell r="AE104">
            <v>47254.438588858065</v>
          </cell>
          <cell r="AF104">
            <v>12.244704554588536</v>
          </cell>
          <cell r="AG104">
            <v>3812.4725332626599</v>
          </cell>
          <cell r="AH104">
            <v>12.681548541779735</v>
          </cell>
          <cell r="AI104">
            <v>2.7227796006271587</v>
          </cell>
        </row>
        <row r="105">
          <cell r="R105">
            <v>55126.699118229131</v>
          </cell>
          <cell r="S105">
            <v>15.358564973689568</v>
          </cell>
          <cell r="T105">
            <v>52595.699884364818</v>
          </cell>
          <cell r="U105">
            <v>15.383028720208799</v>
          </cell>
          <cell r="V105">
            <v>2530.9992338643196</v>
          </cell>
          <cell r="W105">
            <v>14.850193476473251</v>
          </cell>
          <cell r="X105">
            <v>4.0061875281864836</v>
          </cell>
          <cell r="AC105">
            <v>74381.215457730767</v>
          </cell>
          <cell r="AD105">
            <v>15.425028489231778</v>
          </cell>
          <cell r="AE105">
            <v>70850.36304446774</v>
          </cell>
          <cell r="AF105">
            <v>15.428039479922317</v>
          </cell>
          <cell r="AG105">
            <v>3530.85241326304</v>
          </cell>
          <cell r="AH105">
            <v>15.364609712522974</v>
          </cell>
          <cell r="AI105">
            <v>3.611059219272255</v>
          </cell>
        </row>
        <row r="106">
          <cell r="R106">
            <v>133574.8813522069</v>
          </cell>
          <cell r="S106">
            <v>10.574184859939512</v>
          </cell>
          <cell r="T106">
            <v>126665.76618625858</v>
          </cell>
          <cell r="U106">
            <v>10.525061667014553</v>
          </cell>
          <cell r="V106">
            <v>6909.1151659483603</v>
          </cell>
          <cell r="W106">
            <v>11.460692987991557</v>
          </cell>
          <cell r="X106">
            <v>3.5199327114377885</v>
          </cell>
          <cell r="AC106">
            <v>98540.533536000672</v>
          </cell>
          <cell r="AD106">
            <v>12.479165912128225</v>
          </cell>
          <cell r="AE106">
            <v>91971.662041544929</v>
          </cell>
          <cell r="AF106">
            <v>12.351739446650628</v>
          </cell>
          <cell r="AG106">
            <v>6568.8714944557396</v>
          </cell>
          <cell r="AH106">
            <v>14.258000739571459</v>
          </cell>
          <cell r="AI106">
            <v>4.968262408080995</v>
          </cell>
        </row>
        <row r="107">
          <cell r="R107">
            <v>55892.614207200611</v>
          </cell>
          <cell r="S107">
            <v>10.973643430095814</v>
          </cell>
          <cell r="T107">
            <v>52845.309231967047</v>
          </cell>
          <cell r="U107">
            <v>10.930836123497309</v>
          </cell>
          <cell r="V107">
            <v>3047.3049752335596</v>
          </cell>
          <cell r="W107">
            <v>11.691754545555387</v>
          </cell>
          <cell r="X107">
            <v>4.5517568103482349</v>
          </cell>
          <cell r="AC107">
            <v>64847.657660225952</v>
          </cell>
          <cell r="AD107">
            <v>12.643352623730287</v>
          </cell>
          <cell r="AE107">
            <v>59372.099916556377</v>
          </cell>
          <cell r="AF107">
            <v>12.664085139440804</v>
          </cell>
          <cell r="AG107">
            <v>5475.5577436695803</v>
          </cell>
          <cell r="AH107">
            <v>12.419205118430812</v>
          </cell>
          <cell r="AI107">
            <v>5.1363640337504197</v>
          </cell>
        </row>
        <row r="108">
          <cell r="R108">
            <v>309887.03748902737</v>
          </cell>
          <cell r="S108">
            <v>7.4910193319626783</v>
          </cell>
          <cell r="T108">
            <v>299849.55001213745</v>
          </cell>
          <cell r="U108">
            <v>7.4011731339175117</v>
          </cell>
          <cell r="V108">
            <v>10037.487476889761</v>
          </cell>
          <cell r="W108">
            <v>10.118185771766308</v>
          </cell>
          <cell r="X108">
            <v>3.7558236551143911</v>
          </cell>
          <cell r="AC108">
            <v>523273.88804302987</v>
          </cell>
          <cell r="AD108">
            <v>7.7520475334333518</v>
          </cell>
          <cell r="AE108">
            <v>501409.3962732986</v>
          </cell>
          <cell r="AF108">
            <v>7.6470048504270336</v>
          </cell>
          <cell r="AG108">
            <v>21864.49176973151</v>
          </cell>
          <cell r="AH108">
            <v>10.009186370583958</v>
          </cell>
          <cell r="AI108">
            <v>2.8225911025023622</v>
          </cell>
        </row>
        <row r="109">
          <cell r="R109">
            <v>572230.9301080904</v>
          </cell>
          <cell r="S109">
            <v>5.10211327827259</v>
          </cell>
          <cell r="T109">
            <v>570299.58713677723</v>
          </cell>
          <cell r="U109">
            <v>5.0816329229045802</v>
          </cell>
          <cell r="V109">
            <v>1931.3429713129801</v>
          </cell>
          <cell r="W109">
            <v>12.032384537434462</v>
          </cell>
          <cell r="X109">
            <v>1.550869161008916</v>
          </cell>
          <cell r="AC109">
            <v>66332.499817171483</v>
          </cell>
          <cell r="AD109">
            <v>5.0651464017678904</v>
          </cell>
          <cell r="AE109">
            <v>66005.850938511401</v>
          </cell>
          <cell r="AF109">
            <v>5.0651464017678904</v>
          </cell>
          <cell r="AG109">
            <v>326.64887866008002</v>
          </cell>
          <cell r="AH109">
            <v>0</v>
          </cell>
          <cell r="AI109">
            <v>1</v>
          </cell>
        </row>
        <row r="110">
          <cell r="R110">
            <v>360217.51630549948</v>
          </cell>
          <cell r="S110">
            <v>7.2518416232947374</v>
          </cell>
          <cell r="T110">
            <v>340664.62099939212</v>
          </cell>
          <cell r="U110">
            <v>7.2382216566248463</v>
          </cell>
          <cell r="V110">
            <v>19552.895306107159</v>
          </cell>
          <cell r="W110">
            <v>7.4888833608783889</v>
          </cell>
          <cell r="X110">
            <v>2.6428312216947756</v>
          </cell>
          <cell r="AC110">
            <v>228006.73345129623</v>
          </cell>
          <cell r="AD110">
            <v>6.874917162568547</v>
          </cell>
          <cell r="AE110">
            <v>223886.00132750074</v>
          </cell>
          <cell r="AF110">
            <v>6.8345772833609786</v>
          </cell>
          <cell r="AG110">
            <v>4120.7321237955193</v>
          </cell>
          <cell r="AH110">
            <v>8.7921087978702221</v>
          </cell>
          <cell r="AI110">
            <v>2.3527197123972523</v>
          </cell>
        </row>
        <row r="111">
          <cell r="R111">
            <v>152642.33204514423</v>
          </cell>
          <cell r="S111">
            <v>7.3647391140161291</v>
          </cell>
          <cell r="T111">
            <v>146853.17045548171</v>
          </cell>
          <cell r="U111">
            <v>7.3180351586982839</v>
          </cell>
          <cell r="V111">
            <v>5789.1615896626599</v>
          </cell>
          <cell r="W111">
            <v>8.4807446873080519</v>
          </cell>
          <cell r="X111">
            <v>2.6436923599994238</v>
          </cell>
          <cell r="AC111">
            <v>37345.402619793873</v>
          </cell>
          <cell r="AD111">
            <v>8.0932875504021808</v>
          </cell>
          <cell r="AE111">
            <v>33380.572344019856</v>
          </cell>
          <cell r="AF111">
            <v>8.1244932155848986</v>
          </cell>
          <cell r="AG111">
            <v>3964.8302757739798</v>
          </cell>
          <cell r="AH111">
            <v>7.8363178241895177</v>
          </cell>
          <cell r="AI111">
            <v>2.5239429924796557</v>
          </cell>
        </row>
        <row r="112">
          <cell r="R112">
            <v>627599.10896952986</v>
          </cell>
          <cell r="S112">
            <v>5.8582673345334362</v>
          </cell>
          <cell r="T112">
            <v>614094.95735623641</v>
          </cell>
          <cell r="U112">
            <v>5.8413468927686925</v>
          </cell>
          <cell r="V112">
            <v>13504.151613294684</v>
          </cell>
          <cell r="W112">
            <v>6.598100773513627</v>
          </cell>
          <cell r="X112">
            <v>1.5884392588775493</v>
          </cell>
          <cell r="AC112">
            <v>311177.76923374133</v>
          </cell>
          <cell r="AD112">
            <v>6.2339658022057653</v>
          </cell>
          <cell r="AE112">
            <v>297201.43197723321</v>
          </cell>
          <cell r="AF112">
            <v>6.2010330806445486</v>
          </cell>
          <cell r="AG112">
            <v>13976.337256507322</v>
          </cell>
          <cell r="AH112">
            <v>6.9096669349274453</v>
          </cell>
          <cell r="AI112">
            <v>1.5245316013925367</v>
          </cell>
        </row>
        <row r="113">
          <cell r="R113">
            <v>555.70848731776005</v>
          </cell>
          <cell r="S113">
            <v>14.75</v>
          </cell>
          <cell r="T113">
            <v>555.70848731776005</v>
          </cell>
          <cell r="U113">
            <v>14.75</v>
          </cell>
          <cell r="V113">
            <v>0</v>
          </cell>
          <cell r="W113">
            <v>0</v>
          </cell>
          <cell r="X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</row>
        <row r="114">
          <cell r="R114">
            <v>1861.3447753638798</v>
          </cell>
          <cell r="S114">
            <v>5.7992095677701032</v>
          </cell>
          <cell r="T114">
            <v>1861.3447753638798</v>
          </cell>
          <cell r="U114">
            <v>5.7992095677701032</v>
          </cell>
          <cell r="V114">
            <v>0</v>
          </cell>
          <cell r="W114">
            <v>0</v>
          </cell>
          <cell r="X114">
            <v>0</v>
          </cell>
          <cell r="AC114">
            <v>859.34463097368007</v>
          </cell>
          <cell r="AD114">
            <v>2.5454545454545459</v>
          </cell>
          <cell r="AE114">
            <v>859.34463097368007</v>
          </cell>
          <cell r="AF114">
            <v>2.5454545454545459</v>
          </cell>
          <cell r="AG114">
            <v>0</v>
          </cell>
          <cell r="AH114">
            <v>0</v>
          </cell>
          <cell r="AI114">
            <v>0</v>
          </cell>
        </row>
        <row r="115">
          <cell r="R115">
            <v>37514.681801847801</v>
          </cell>
          <cell r="S115">
            <v>8.9533842608609095</v>
          </cell>
          <cell r="T115">
            <v>0</v>
          </cell>
          <cell r="U115">
            <v>0</v>
          </cell>
          <cell r="V115">
            <v>37514.681801847801</v>
          </cell>
          <cell r="W115">
            <v>8.9533842608609095</v>
          </cell>
          <cell r="X115">
            <v>4.0656711619319035</v>
          </cell>
          <cell r="AC115">
            <v>121256.6193741926</v>
          </cell>
          <cell r="AD115">
            <v>8.6514116213068011</v>
          </cell>
          <cell r="AE115">
            <v>0</v>
          </cell>
          <cell r="AF115">
            <v>0</v>
          </cell>
          <cell r="AG115">
            <v>121256.6193741926</v>
          </cell>
          <cell r="AH115">
            <v>8.6514116213068011</v>
          </cell>
          <cell r="AI115">
            <v>3.3582919893426331</v>
          </cell>
        </row>
        <row r="116">
          <cell r="R116">
            <v>260.48835343019999</v>
          </cell>
          <cell r="S116">
            <v>12</v>
          </cell>
          <cell r="T116">
            <v>260.48835343019999</v>
          </cell>
          <cell r="U116">
            <v>12</v>
          </cell>
          <cell r="V116">
            <v>0</v>
          </cell>
          <cell r="W116">
            <v>0</v>
          </cell>
          <cell r="X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</row>
        <row r="126">
          <cell r="J126">
            <v>2255445.8710220074</v>
          </cell>
          <cell r="K126">
            <v>106970.8858900598</v>
          </cell>
          <cell r="L126">
            <v>994177.21963461745</v>
          </cell>
          <cell r="M126">
            <v>7826.9749683568998</v>
          </cell>
          <cell r="N126">
            <v>862530.38444418169</v>
          </cell>
          <cell r="O126">
            <v>283940.40608506114</v>
          </cell>
          <cell r="Q126">
            <v>1392191.1610828545</v>
          </cell>
          <cell r="R126">
            <v>124699.69890479231</v>
          </cell>
          <cell r="S126">
            <v>370577.80428068421</v>
          </cell>
          <cell r="T126">
            <v>91538.983682904844</v>
          </cell>
          <cell r="U126">
            <v>605946.93709431065</v>
          </cell>
        </row>
        <row r="127">
          <cell r="J127">
            <v>239753.48049715773</v>
          </cell>
          <cell r="K127">
            <v>32161.628703515329</v>
          </cell>
          <cell r="L127">
            <v>120362.98517498061</v>
          </cell>
          <cell r="M127">
            <v>642.53793846115991</v>
          </cell>
          <cell r="N127">
            <v>74048.155935091403</v>
          </cell>
          <cell r="O127">
            <v>12538.172745106966</v>
          </cell>
          <cell r="Q127">
            <v>202156.32815206514</v>
          </cell>
          <cell r="R127">
            <v>33689.827043639176</v>
          </cell>
          <cell r="S127">
            <v>66632.920807445043</v>
          </cell>
          <cell r="T127">
            <v>19067.747471090639</v>
          </cell>
          <cell r="U127">
            <v>65313.113150065372</v>
          </cell>
          <cell r="V127">
            <v>17452.719679823407</v>
          </cell>
        </row>
        <row r="128">
          <cell r="J128">
            <v>169911.03953256266</v>
          </cell>
          <cell r="K128">
            <v>8143.9707982640002</v>
          </cell>
          <cell r="L128">
            <v>93159.08059477598</v>
          </cell>
          <cell r="M128">
            <v>2264.4211487855991</v>
          </cell>
          <cell r="N128">
            <v>53690.617238311104</v>
          </cell>
          <cell r="O128">
            <v>12652.949752424804</v>
          </cell>
          <cell r="Q128">
            <v>153623.09793603432</v>
          </cell>
          <cell r="R128">
            <v>8620.691040113601</v>
          </cell>
          <cell r="S128">
            <v>63781.195690794266</v>
          </cell>
          <cell r="T128">
            <v>9792.6283013271986</v>
          </cell>
          <cell r="U128">
            <v>52737.176754611937</v>
          </cell>
          <cell r="V128">
            <v>18691.406149186405</v>
          </cell>
        </row>
        <row r="129">
          <cell r="J129">
            <v>645673.37079541641</v>
          </cell>
          <cell r="K129">
            <v>44480.383379283245</v>
          </cell>
          <cell r="L129">
            <v>322911.19190253323</v>
          </cell>
          <cell r="M129">
            <v>2197.9418922761397</v>
          </cell>
          <cell r="N129">
            <v>230336.85966005662</v>
          </cell>
          <cell r="O129">
            <v>45746.993961272841</v>
          </cell>
          <cell r="Q129">
            <v>523817.98215753434</v>
          </cell>
          <cell r="R129">
            <v>61728.639245789207</v>
          </cell>
          <cell r="S129">
            <v>147858.158821085</v>
          </cell>
          <cell r="T129">
            <v>34831.791004715087</v>
          </cell>
          <cell r="U129">
            <v>216478.64976299353</v>
          </cell>
          <cell r="V129">
            <v>62920.743322955903</v>
          </cell>
        </row>
        <row r="130">
          <cell r="J130">
            <v>1200107.9801971128</v>
          </cell>
          <cell r="K130">
            <v>22184.903008997117</v>
          </cell>
          <cell r="L130">
            <v>457743.96196232788</v>
          </cell>
          <cell r="M130">
            <v>2722.0739888339999</v>
          </cell>
          <cell r="N130">
            <v>504454.7516107182</v>
          </cell>
          <cell r="O130">
            <v>213002.28962625892</v>
          </cell>
          <cell r="Q130">
            <v>512593.75283733453</v>
          </cell>
          <cell r="R130">
            <v>20660.541575250067</v>
          </cell>
          <cell r="S130">
            <v>92305.52896136124</v>
          </cell>
          <cell r="T130">
            <v>27846.816905771859</v>
          </cell>
          <cell r="U130">
            <v>271417.99742663489</v>
          </cell>
          <cell r="V130">
            <v>100362.86796830993</v>
          </cell>
        </row>
        <row r="132">
          <cell r="J132">
            <v>237403.67727445386</v>
          </cell>
          <cell r="K132">
            <v>3248.9760972408399</v>
          </cell>
          <cell r="L132">
            <v>84853.821504843654</v>
          </cell>
          <cell r="M132">
            <v>2454.3043497185599</v>
          </cell>
          <cell r="N132">
            <v>131008.05996020281</v>
          </cell>
          <cell r="O132">
            <v>15838.515362451564</v>
          </cell>
          <cell r="Q132">
            <v>117161.24726230373</v>
          </cell>
          <cell r="R132">
            <v>1377.1976114567001</v>
          </cell>
          <cell r="S132">
            <v>11304.210323884601</v>
          </cell>
          <cell r="T132">
            <v>7726.2943743451606</v>
          </cell>
          <cell r="U132">
            <v>86632.340898794297</v>
          </cell>
          <cell r="V132">
            <v>10121.204053822943</v>
          </cell>
        </row>
        <row r="133">
          <cell r="J133">
            <v>1292565.091016758</v>
          </cell>
          <cell r="K133">
            <v>20375.895220838342</v>
          </cell>
          <cell r="L133">
            <v>536705.27645706397</v>
          </cell>
          <cell r="M133">
            <v>3710.7039963630396</v>
          </cell>
          <cell r="N133">
            <v>533948.22487774084</v>
          </cell>
          <cell r="O133">
            <v>197824.99046480894</v>
          </cell>
          <cell r="Q133">
            <v>635303.48061312886</v>
          </cell>
          <cell r="R133">
            <v>12962.487557051723</v>
          </cell>
          <cell r="S133">
            <v>110600.33653118469</v>
          </cell>
          <cell r="T133">
            <v>55958.774942214113</v>
          </cell>
          <cell r="U133">
            <v>353345.16370204103</v>
          </cell>
          <cell r="V133">
            <v>102436.71788063702</v>
          </cell>
        </row>
        <row r="134">
          <cell r="J134">
            <v>552860.58424706059</v>
          </cell>
          <cell r="K134">
            <v>42846.119897420263</v>
          </cell>
          <cell r="L134">
            <v>291773.70633219421</v>
          </cell>
          <cell r="M134">
            <v>1066.0663199633</v>
          </cell>
          <cell r="N134">
            <v>155043.20474947142</v>
          </cell>
          <cell r="O134">
            <v>62131.486948011174</v>
          </cell>
          <cell r="Q134">
            <v>448632.82906271552</v>
          </cell>
          <cell r="R134">
            <v>43826.789996493251</v>
          </cell>
          <cell r="S134">
            <v>167581.04117812932</v>
          </cell>
          <cell r="T134">
            <v>25648.15274209424</v>
          </cell>
          <cell r="U134">
            <v>135296.2567265461</v>
          </cell>
          <cell r="V134">
            <v>76280.588419453095</v>
          </cell>
        </row>
        <row r="135">
          <cell r="J135">
            <v>161302.32153680321</v>
          </cell>
          <cell r="K135">
            <v>39457.94126083958</v>
          </cell>
          <cell r="L135">
            <v>76557.338627037185</v>
          </cell>
          <cell r="M135">
            <v>0</v>
          </cell>
          <cell r="N135">
            <v>37340.261773238351</v>
          </cell>
          <cell r="O135">
            <v>7946.7798756883813</v>
          </cell>
          <cell r="Q135">
            <v>188494.93208190944</v>
          </cell>
          <cell r="R135">
            <v>66533.223739790468</v>
          </cell>
          <cell r="S135">
            <v>79787.617481483292</v>
          </cell>
          <cell r="T135">
            <v>2007.1281901473599</v>
          </cell>
          <cell r="U135">
            <v>29776.369338230197</v>
          </cell>
          <cell r="V135">
            <v>10390.593332258701</v>
          </cell>
        </row>
        <row r="136">
          <cell r="J136">
            <v>11314.196947147782</v>
          </cell>
          <cell r="K136">
            <v>1041.9534137208002</v>
          </cell>
          <cell r="L136">
            <v>4287.07671348228</v>
          </cell>
          <cell r="M136">
            <v>595.90030231199989</v>
          </cell>
          <cell r="N136">
            <v>5190.6330835286999</v>
          </cell>
          <cell r="O136">
            <v>198.63343410399997</v>
          </cell>
          <cell r="Q136">
            <v>2598.6720629105198</v>
          </cell>
          <cell r="R136">
            <v>0</v>
          </cell>
          <cell r="S136">
            <v>1304.5987660030398</v>
          </cell>
          <cell r="T136">
            <v>198.63343410399997</v>
          </cell>
          <cell r="U136">
            <v>896.80642869947997</v>
          </cell>
          <cell r="V136">
            <v>198.63343410399997</v>
          </cell>
        </row>
        <row r="138">
          <cell r="J138">
            <v>17215.722002961305</v>
          </cell>
          <cell r="K138">
            <v>0</v>
          </cell>
          <cell r="L138">
            <v>1649.7069607737399</v>
          </cell>
          <cell r="M138">
            <v>0</v>
          </cell>
          <cell r="N138">
            <v>2368.2043702855799</v>
          </cell>
          <cell r="O138">
            <v>13197.81067190198</v>
          </cell>
          <cell r="Q138">
            <v>8141.1222292046214</v>
          </cell>
          <cell r="R138">
            <v>0</v>
          </cell>
          <cell r="S138">
            <v>0</v>
          </cell>
          <cell r="T138">
            <v>0</v>
          </cell>
          <cell r="U138">
            <v>916.94732188140006</v>
          </cell>
          <cell r="V138">
            <v>7224.1749073232204</v>
          </cell>
        </row>
        <row r="139">
          <cell r="J139">
            <v>97193.089252098696</v>
          </cell>
          <cell r="K139">
            <v>0</v>
          </cell>
          <cell r="L139">
            <v>22112.710262772256</v>
          </cell>
          <cell r="M139">
            <v>0</v>
          </cell>
          <cell r="N139">
            <v>6464.3697811825195</v>
          </cell>
          <cell r="O139">
            <v>68616.009208143863</v>
          </cell>
          <cell r="Q139">
            <v>32619.369579457867</v>
          </cell>
          <cell r="R139">
            <v>0</v>
          </cell>
          <cell r="S139">
            <v>3422.2571809583196</v>
          </cell>
          <cell r="T139">
            <v>2615.4681010839599</v>
          </cell>
          <cell r="U139">
            <v>1736.2306496649599</v>
          </cell>
          <cell r="V139">
            <v>24845.413647750596</v>
          </cell>
        </row>
        <row r="140">
          <cell r="J140">
            <v>252532.29978168703</v>
          </cell>
          <cell r="K140">
            <v>979.73478125112001</v>
          </cell>
          <cell r="L140">
            <v>113308.72436835078</v>
          </cell>
          <cell r="M140">
            <v>470.84083298739995</v>
          </cell>
          <cell r="N140">
            <v>34674.482439702173</v>
          </cell>
          <cell r="O140">
            <v>103098.51735940001</v>
          </cell>
          <cell r="Q140">
            <v>98197.548875481618</v>
          </cell>
          <cell r="R140">
            <v>1415.4784741936799</v>
          </cell>
          <cell r="S140">
            <v>19864.038197583362</v>
          </cell>
          <cell r="T140">
            <v>14361.850368465919</v>
          </cell>
          <cell r="U140">
            <v>15026.622806896925</v>
          </cell>
          <cell r="V140">
            <v>47529.559028341631</v>
          </cell>
        </row>
        <row r="141">
          <cell r="J141">
            <v>377003.74580694985</v>
          </cell>
          <cell r="K141">
            <v>8933.014013531043</v>
          </cell>
          <cell r="L141">
            <v>233687.02215939882</v>
          </cell>
          <cell r="M141">
            <v>470.84083298739995</v>
          </cell>
          <cell r="N141">
            <v>82480.527400006729</v>
          </cell>
          <cell r="O141">
            <v>51432.341401023135</v>
          </cell>
          <cell r="Q141">
            <v>194386.37200009893</v>
          </cell>
          <cell r="R141">
            <v>14176.25598820686</v>
          </cell>
          <cell r="S141">
            <v>89625.959581406583</v>
          </cell>
          <cell r="T141">
            <v>18936.643956855245</v>
          </cell>
          <cell r="U141">
            <v>33591.549454829874</v>
          </cell>
          <cell r="V141">
            <v>38055.963018801674</v>
          </cell>
        </row>
        <row r="142">
          <cell r="J142">
            <v>257733.05138599529</v>
          </cell>
          <cell r="K142">
            <v>13928.543889170356</v>
          </cell>
          <cell r="L142">
            <v>152002.97674261697</v>
          </cell>
          <cell r="M142">
            <v>408.31109832509998</v>
          </cell>
          <cell r="N142">
            <v>79362.706040014004</v>
          </cell>
          <cell r="O142">
            <v>12030.513615871663</v>
          </cell>
          <cell r="Q142">
            <v>167777.91252067426</v>
          </cell>
          <cell r="R142">
            <v>15447.494591042476</v>
          </cell>
          <cell r="S142">
            <v>75317.636704415956</v>
          </cell>
          <cell r="T142">
            <v>11064.870610897402</v>
          </cell>
          <cell r="U142">
            <v>49693.91603205404</v>
          </cell>
          <cell r="V142">
            <v>16253.994582265403</v>
          </cell>
        </row>
        <row r="143">
          <cell r="J143">
            <v>257410.32829393915</v>
          </cell>
          <cell r="K143">
            <v>13493.429015058759</v>
          </cell>
          <cell r="L143">
            <v>133059.60198001171</v>
          </cell>
          <cell r="M143">
            <v>707.52738236771995</v>
          </cell>
          <cell r="N143">
            <v>103844.72296460558</v>
          </cell>
          <cell r="O143">
            <v>6305.0469518990594</v>
          </cell>
          <cell r="Q143">
            <v>206105.70456353863</v>
          </cell>
          <cell r="R143">
            <v>18001.332831009044</v>
          </cell>
          <cell r="S143">
            <v>69254.170426662458</v>
          </cell>
          <cell r="T143">
            <v>10204.83577425984</v>
          </cell>
          <cell r="U143">
            <v>88243.741262752606</v>
          </cell>
          <cell r="V143">
            <v>20401.624268856478</v>
          </cell>
        </row>
        <row r="144">
          <cell r="J144">
            <v>354234.18866589456</v>
          </cell>
          <cell r="K144">
            <v>22879.707885769334</v>
          </cell>
          <cell r="L144">
            <v>166384.7095520313</v>
          </cell>
          <cell r="M144">
            <v>1203.5387091698999</v>
          </cell>
          <cell r="N144">
            <v>156772.02955553791</v>
          </cell>
          <cell r="O144">
            <v>6994.2029633839393</v>
          </cell>
          <cell r="Q144">
            <v>277774.66658198059</v>
          </cell>
          <cell r="R144">
            <v>34783.969505842564</v>
          </cell>
          <cell r="S144">
            <v>69847.397540593578</v>
          </cell>
          <cell r="T144">
            <v>15515.370245201821</v>
          </cell>
          <cell r="U144">
            <v>143671.79012846583</v>
          </cell>
          <cell r="V144">
            <v>13956.139161878722</v>
          </cell>
        </row>
        <row r="145">
          <cell r="J145">
            <v>396389.07064081152</v>
          </cell>
          <cell r="K145">
            <v>34028.749079462825</v>
          </cell>
          <cell r="L145">
            <v>127065.95850678034</v>
          </cell>
          <cell r="M145">
            <v>1921.8030372934597</v>
          </cell>
          <cell r="N145">
            <v>226891.26177885334</v>
          </cell>
          <cell r="O145">
            <v>6481.2982384168608</v>
          </cell>
          <cell r="Q145">
            <v>285420.21968599496</v>
          </cell>
          <cell r="R145">
            <v>37712.767977408417</v>
          </cell>
          <cell r="S145">
            <v>35924.207366934977</v>
          </cell>
          <cell r="T145">
            <v>13779.365937018621</v>
          </cell>
          <cell r="U145">
            <v>179914.66535075376</v>
          </cell>
          <cell r="V145">
            <v>18089.213053880288</v>
          </cell>
        </row>
        <row r="146">
          <cell r="J146">
            <v>234661.91357766121</v>
          </cell>
          <cell r="K146">
            <v>12727.707225816277</v>
          </cell>
          <cell r="L146">
            <v>44633.601702995802</v>
          </cell>
          <cell r="M146">
            <v>2644.1130752259196</v>
          </cell>
          <cell r="N146">
            <v>168654.80766687356</v>
          </cell>
          <cell r="O146">
            <v>6001.6839067515602</v>
          </cell>
          <cell r="Q146">
            <v>116656.12503372814</v>
          </cell>
          <cell r="R146">
            <v>3162.3995370890798</v>
          </cell>
          <cell r="S146">
            <v>7322.1372821302402</v>
          </cell>
          <cell r="T146">
            <v>5060.5786891219605</v>
          </cell>
          <cell r="U146">
            <v>92977.815184722916</v>
          </cell>
          <cell r="V146">
            <v>8133.1943406639402</v>
          </cell>
        </row>
        <row r="150">
          <cell r="J150">
            <v>1875012.0959796887</v>
          </cell>
          <cell r="K150">
            <v>105621.99329699823</v>
          </cell>
          <cell r="L150">
            <v>989388.62760039233</v>
          </cell>
          <cell r="M150">
            <v>7566.4866149266991</v>
          </cell>
          <cell r="N150">
            <v>772434.98846761149</v>
          </cell>
          <cell r="O150">
            <v>0</v>
          </cell>
          <cell r="Q150">
            <v>1165479.2106157537</v>
          </cell>
          <cell r="R150">
            <v>118822.5337395706</v>
          </cell>
          <cell r="S150">
            <v>366418.09221957828</v>
          </cell>
          <cell r="T150">
            <v>91538.983682904844</v>
          </cell>
          <cell r="U150">
            <v>588699.6009737422</v>
          </cell>
          <cell r="V150">
            <v>0</v>
          </cell>
        </row>
        <row r="151">
          <cell r="J151">
            <v>610594.47667643649</v>
          </cell>
          <cell r="K151">
            <v>10167.418863178384</v>
          </cell>
          <cell r="L151">
            <v>261600.22799981837</v>
          </cell>
          <cell r="M151">
            <v>1637.1262897458398</v>
          </cell>
          <cell r="N151">
            <v>337189.70352368354</v>
          </cell>
          <cell r="O151">
            <v>0</v>
          </cell>
          <cell r="Q151">
            <v>470680.37855948601</v>
          </cell>
          <cell r="R151">
            <v>20579.164941624815</v>
          </cell>
          <cell r="S151">
            <v>68038.836743989494</v>
          </cell>
          <cell r="T151">
            <v>22860.437426031724</v>
          </cell>
          <cell r="U151">
            <v>359201.93944783713</v>
          </cell>
          <cell r="V151">
            <v>0</v>
          </cell>
        </row>
        <row r="152">
          <cell r="J152">
            <v>824637.51178048213</v>
          </cell>
          <cell r="K152">
            <v>28819.148875519306</v>
          </cell>
          <cell r="L152">
            <v>519138.63358996739</v>
          </cell>
          <cell r="M152">
            <v>4215.9479706315597</v>
          </cell>
          <cell r="N152">
            <v>272463.7813443612</v>
          </cell>
          <cell r="O152">
            <v>0</v>
          </cell>
          <cell r="Q152">
            <v>461697.10414412041</v>
          </cell>
          <cell r="R152">
            <v>24718.759828945284</v>
          </cell>
          <cell r="S152">
            <v>200875.38029676053</v>
          </cell>
          <cell r="T152">
            <v>64890.517167015249</v>
          </cell>
          <cell r="U152">
            <v>171212.44685139754</v>
          </cell>
          <cell r="V152">
            <v>0</v>
          </cell>
        </row>
        <row r="153">
          <cell r="J153">
            <v>4325.2603405627196</v>
          </cell>
          <cell r="K153">
            <v>558.79878617190002</v>
          </cell>
          <cell r="L153">
            <v>1267.9997400841</v>
          </cell>
          <cell r="M153">
            <v>0</v>
          </cell>
          <cell r="N153">
            <v>2498.46181430672</v>
          </cell>
          <cell r="O153">
            <v>0</v>
          </cell>
          <cell r="Q153">
            <v>2003.9518544480998</v>
          </cell>
          <cell r="R153">
            <v>0</v>
          </cell>
          <cell r="S153">
            <v>1035.5190280214999</v>
          </cell>
          <cell r="T153">
            <v>0</v>
          </cell>
          <cell r="U153">
            <v>968.43282642659983</v>
          </cell>
          <cell r="V153">
            <v>0</v>
          </cell>
        </row>
        <row r="154">
          <cell r="J154">
            <v>326806.77886790445</v>
          </cell>
          <cell r="K154">
            <v>39912.424114320514</v>
          </cell>
          <cell r="L154">
            <v>175151.40038260605</v>
          </cell>
          <cell r="M154">
            <v>1713.4123545492996</v>
          </cell>
          <cell r="N154">
            <v>110029.54201642892</v>
          </cell>
          <cell r="O154">
            <v>0</v>
          </cell>
          <cell r="Q154">
            <v>180596.36406611028</v>
          </cell>
          <cell r="R154">
            <v>52673.987231139094</v>
          </cell>
          <cell r="S154">
            <v>82183.051736723151</v>
          </cell>
          <cell r="T154">
            <v>3788.0290898579201</v>
          </cell>
          <cell r="U154">
            <v>41951.296008390607</v>
          </cell>
          <cell r="V154">
            <v>0</v>
          </cell>
        </row>
        <row r="155">
          <cell r="J155">
            <v>65041.269417836163</v>
          </cell>
          <cell r="K155">
            <v>15997.795779109136</v>
          </cell>
          <cell r="L155">
            <v>18757.705947616396</v>
          </cell>
          <cell r="M155">
            <v>0</v>
          </cell>
          <cell r="N155">
            <v>30285.767691110574</v>
          </cell>
          <cell r="O155">
            <v>0</v>
          </cell>
          <cell r="Q155">
            <v>31799.945387854976</v>
          </cell>
          <cell r="R155">
            <v>13172.917269968297</v>
          </cell>
          <cell r="S155">
            <v>9255.0370196299609</v>
          </cell>
          <cell r="T155">
            <v>0</v>
          </cell>
          <cell r="U155">
            <v>9371.9910982567017</v>
          </cell>
          <cell r="V155">
            <v>0</v>
          </cell>
        </row>
        <row r="156">
          <cell r="J156">
            <v>19094.203584359162</v>
          </cell>
          <cell r="K156">
            <v>7648.3527955403615</v>
          </cell>
          <cell r="L156">
            <v>5082.020030828141</v>
          </cell>
          <cell r="M156">
            <v>0</v>
          </cell>
          <cell r="N156">
            <v>6363.8307579906605</v>
          </cell>
          <cell r="O156">
            <v>0</v>
          </cell>
          <cell r="Q156">
            <v>9072.9206761537225</v>
          </cell>
          <cell r="R156">
            <v>4774.8707824349804</v>
          </cell>
          <cell r="S156">
            <v>3213.9687947827606</v>
          </cell>
          <cell r="T156">
            <v>0</v>
          </cell>
          <cell r="U156">
            <v>1084.08109893598</v>
          </cell>
          <cell r="V156">
            <v>0</v>
          </cell>
        </row>
        <row r="157">
          <cell r="J157">
            <v>24512.595312348716</v>
          </cell>
          <cell r="K157">
            <v>2518.0540831586</v>
          </cell>
          <cell r="L157">
            <v>8390.6399094703811</v>
          </cell>
          <cell r="M157">
            <v>0</v>
          </cell>
          <cell r="N157">
            <v>13603.901319719722</v>
          </cell>
          <cell r="O157">
            <v>0</v>
          </cell>
          <cell r="Q157">
            <v>9628.5459276245638</v>
          </cell>
          <cell r="R157">
            <v>2902.8336854580002</v>
          </cell>
          <cell r="S157">
            <v>1816.2985996708801</v>
          </cell>
          <cell r="T157">
            <v>0</v>
          </cell>
          <cell r="U157">
            <v>4909.4136424956796</v>
          </cell>
          <cell r="V157">
            <v>0</v>
          </cell>
        </row>
        <row r="159">
          <cell r="J159">
            <v>988187.78833028104</v>
          </cell>
          <cell r="K159">
            <v>0</v>
          </cell>
          <cell r="L159">
            <v>322431.98600376834</v>
          </cell>
          <cell r="M159">
            <v>0</v>
          </cell>
          <cell r="N159">
            <v>466080.26742672006</v>
          </cell>
          <cell r="O159">
            <v>199675.53489977826</v>
          </cell>
          <cell r="Q159">
            <v>113010.25421445887</v>
          </cell>
          <cell r="R159">
            <v>0</v>
          </cell>
          <cell r="S159">
            <v>21039.794389198494</v>
          </cell>
          <cell r="T159">
            <v>0</v>
          </cell>
          <cell r="U159">
            <v>58748.920135879933</v>
          </cell>
          <cell r="V159">
            <v>33221.539689380406</v>
          </cell>
        </row>
        <row r="160">
          <cell r="J160">
            <v>256543.58449226918</v>
          </cell>
          <cell r="K160">
            <v>272.2073988834</v>
          </cell>
          <cell r="L160">
            <v>175342.69224490447</v>
          </cell>
          <cell r="M160">
            <v>0</v>
          </cell>
          <cell r="N160">
            <v>64689.158145374888</v>
          </cell>
          <cell r="O160">
            <v>16239.526703108082</v>
          </cell>
          <cell r="Q160">
            <v>284461.74082998972</v>
          </cell>
          <cell r="R160">
            <v>0</v>
          </cell>
          <cell r="S160">
            <v>102524.39520579755</v>
          </cell>
          <cell r="T160">
            <v>0</v>
          </cell>
          <cell r="U160">
            <v>141133.99518832957</v>
          </cell>
          <cell r="V160">
            <v>40803.350435865061</v>
          </cell>
        </row>
        <row r="161">
          <cell r="J161">
            <v>1010127.3609676285</v>
          </cell>
          <cell r="K161">
            <v>106698.6784911764</v>
          </cell>
          <cell r="L161">
            <v>496075.89250728075</v>
          </cell>
          <cell r="M161">
            <v>7826.9749683568998</v>
          </cell>
          <cell r="N161">
            <v>331500.47051865084</v>
          </cell>
          <cell r="O161">
            <v>68025.344482177825</v>
          </cell>
          <cell r="Q161">
            <v>994392.51715984789</v>
          </cell>
          <cell r="R161">
            <v>124699.69890479231</v>
          </cell>
          <cell r="S161">
            <v>246686.96580702794</v>
          </cell>
          <cell r="T161">
            <v>91538.983682904844</v>
          </cell>
          <cell r="U161">
            <v>406064.02177010162</v>
          </cell>
          <cell r="V161">
            <v>125402.84699503027</v>
          </cell>
        </row>
        <row r="162">
          <cell r="J162">
            <v>587.13723209028001</v>
          </cell>
          <cell r="K162">
            <v>0</v>
          </cell>
          <cell r="L162">
            <v>326.64887866008002</v>
          </cell>
          <cell r="M162">
            <v>0</v>
          </cell>
          <cell r="N162">
            <v>260.48835343019999</v>
          </cell>
          <cell r="O162">
            <v>0</v>
          </cell>
          <cell r="Q162">
            <v>326.64887866008002</v>
          </cell>
          <cell r="R162">
            <v>0</v>
          </cell>
          <cell r="S162">
            <v>326.64887866008002</v>
          </cell>
          <cell r="T162">
            <v>0</v>
          </cell>
          <cell r="U162">
            <v>0</v>
          </cell>
          <cell r="V162">
            <v>0</v>
          </cell>
        </row>
        <row r="165">
          <cell r="J165">
            <v>980505.49914441211</v>
          </cell>
          <cell r="K165">
            <v>0</v>
          </cell>
          <cell r="L165">
            <v>318335.59120115847</v>
          </cell>
          <cell r="M165">
            <v>0</v>
          </cell>
          <cell r="N165">
            <v>462494.37304345996</v>
          </cell>
          <cell r="O165">
            <v>199675.53489977826</v>
          </cell>
          <cell r="Q165">
            <v>111747.76571663846</v>
          </cell>
          <cell r="R165">
            <v>0</v>
          </cell>
          <cell r="S165">
            <v>21039.794389198494</v>
          </cell>
          <cell r="T165">
            <v>0</v>
          </cell>
          <cell r="U165">
            <v>57486.431638059519</v>
          </cell>
          <cell r="V165">
            <v>33221.539689380406</v>
          </cell>
        </row>
        <row r="166">
          <cell r="J166">
            <v>7682.2891858695202</v>
          </cell>
          <cell r="K166">
            <v>0</v>
          </cell>
          <cell r="L166">
            <v>4096.3948026096796</v>
          </cell>
          <cell r="M166">
            <v>0</v>
          </cell>
          <cell r="N166">
            <v>3585.8943832598397</v>
          </cell>
          <cell r="O166">
            <v>0</v>
          </cell>
          <cell r="Q166">
            <v>1262.4884978204</v>
          </cell>
          <cell r="R166">
            <v>0</v>
          </cell>
          <cell r="S166">
            <v>0</v>
          </cell>
          <cell r="T166">
            <v>0</v>
          </cell>
          <cell r="U166">
            <v>1262.4884978204</v>
          </cell>
          <cell r="V166">
            <v>0</v>
          </cell>
        </row>
        <row r="167">
          <cell r="J167">
            <v>256543.58449226918</v>
          </cell>
          <cell r="K167">
            <v>272.2073988834</v>
          </cell>
          <cell r="L167">
            <v>175342.69224490447</v>
          </cell>
          <cell r="M167">
            <v>0</v>
          </cell>
          <cell r="N167">
            <v>64689.158145374888</v>
          </cell>
          <cell r="O167">
            <v>16239.526703108082</v>
          </cell>
          <cell r="Q167">
            <v>284461.74082998972</v>
          </cell>
          <cell r="R167">
            <v>0</v>
          </cell>
          <cell r="S167">
            <v>102524.39520579755</v>
          </cell>
          <cell r="T167">
            <v>0</v>
          </cell>
          <cell r="U167">
            <v>141133.99518832957</v>
          </cell>
          <cell r="V167">
            <v>40803.350435865061</v>
          </cell>
        </row>
        <row r="168">
          <cell r="J168">
            <v>8817.4055154847811</v>
          </cell>
          <cell r="K168">
            <v>6406.9832421365018</v>
          </cell>
          <cell r="L168">
            <v>2211.7888392442801</v>
          </cell>
          <cell r="M168">
            <v>0</v>
          </cell>
          <cell r="N168">
            <v>198.63343410399997</v>
          </cell>
          <cell r="O168">
            <v>0</v>
          </cell>
          <cell r="Q168">
            <v>3192.0052621262394</v>
          </cell>
          <cell r="R168">
            <v>1092.3069846671199</v>
          </cell>
          <cell r="S168">
            <v>645.6724630415199</v>
          </cell>
          <cell r="T168">
            <v>0</v>
          </cell>
          <cell r="U168">
            <v>1454.0258144175998</v>
          </cell>
          <cell r="V168">
            <v>0</v>
          </cell>
        </row>
        <row r="169">
          <cell r="J169">
            <v>17516.889332882183</v>
          </cell>
          <cell r="K169">
            <v>3174.5130516098002</v>
          </cell>
          <cell r="L169">
            <v>6321.5949189648809</v>
          </cell>
          <cell r="M169">
            <v>0</v>
          </cell>
          <cell r="N169">
            <v>7165.4312350448809</v>
          </cell>
          <cell r="O169">
            <v>855.35012726261994</v>
          </cell>
          <cell r="Q169">
            <v>3176.7057704493996</v>
          </cell>
          <cell r="R169">
            <v>0</v>
          </cell>
          <cell r="S169">
            <v>272.2073988834</v>
          </cell>
          <cell r="T169">
            <v>0</v>
          </cell>
          <cell r="U169">
            <v>2705.8649374619995</v>
          </cell>
          <cell r="V169">
            <v>198.63343410399997</v>
          </cell>
        </row>
        <row r="170">
          <cell r="J170">
            <v>201101.05110125418</v>
          </cell>
          <cell r="K170">
            <v>272.2073988834</v>
          </cell>
          <cell r="L170">
            <v>154125.46266669</v>
          </cell>
          <cell r="M170">
            <v>0</v>
          </cell>
          <cell r="N170">
            <v>41003.204612741523</v>
          </cell>
          <cell r="O170">
            <v>5700.1764229401806</v>
          </cell>
          <cell r="Q170">
            <v>2183.5132978840602</v>
          </cell>
          <cell r="R170">
            <v>0</v>
          </cell>
          <cell r="S170">
            <v>1923.0249444538599</v>
          </cell>
          <cell r="T170">
            <v>0</v>
          </cell>
          <cell r="U170">
            <v>260.48835343019999</v>
          </cell>
          <cell r="V170">
            <v>0</v>
          </cell>
        </row>
        <row r="171">
          <cell r="J171">
            <v>325520.45221205172</v>
          </cell>
          <cell r="K171">
            <v>644.49973527420002</v>
          </cell>
          <cell r="L171">
            <v>139089.13540543566</v>
          </cell>
          <cell r="M171">
            <v>0</v>
          </cell>
          <cell r="N171">
            <v>139183.82736941511</v>
          </cell>
          <cell r="O171">
            <v>46602.989701927479</v>
          </cell>
          <cell r="Q171">
            <v>374610.59771694924</v>
          </cell>
          <cell r="R171">
            <v>272.2073988834</v>
          </cell>
          <cell r="S171">
            <v>79974.73368454662</v>
          </cell>
          <cell r="T171">
            <v>0</v>
          </cell>
          <cell r="U171">
            <v>211299.04911170705</v>
          </cell>
          <cell r="V171">
            <v>83064.60752180971</v>
          </cell>
        </row>
        <row r="172">
          <cell r="J172">
            <v>100678.56075242213</v>
          </cell>
          <cell r="K172">
            <v>581.97000061189999</v>
          </cell>
          <cell r="L172">
            <v>42117.82397456628</v>
          </cell>
          <cell r="M172">
            <v>0</v>
          </cell>
          <cell r="N172">
            <v>57978.766777243953</v>
          </cell>
          <cell r="O172">
            <v>0</v>
          </cell>
          <cell r="Q172">
            <v>4103.6290384679596</v>
          </cell>
          <cell r="R172">
            <v>0</v>
          </cell>
          <cell r="S172">
            <v>2691.9398342776999</v>
          </cell>
          <cell r="T172">
            <v>0</v>
          </cell>
          <cell r="U172">
            <v>1411.6892041902599</v>
          </cell>
          <cell r="V172">
            <v>0</v>
          </cell>
        </row>
        <row r="173">
          <cell r="J173">
            <v>36764.720458532072</v>
          </cell>
          <cell r="K173">
            <v>0</v>
          </cell>
          <cell r="L173">
            <v>17929.548604753334</v>
          </cell>
          <cell r="M173">
            <v>0</v>
          </cell>
          <cell r="N173">
            <v>11190.5676502035</v>
          </cell>
          <cell r="O173">
            <v>7644.6042035751998</v>
          </cell>
          <cell r="Q173">
            <v>127659.45963256592</v>
          </cell>
          <cell r="R173">
            <v>0</v>
          </cell>
          <cell r="S173">
            <v>42033.164343301927</v>
          </cell>
          <cell r="T173">
            <v>0</v>
          </cell>
          <cell r="U173">
            <v>58048.569817922114</v>
          </cell>
          <cell r="V173">
            <v>27577.725471341811</v>
          </cell>
        </row>
        <row r="174">
          <cell r="J174">
            <v>15816.937560237833</v>
          </cell>
          <cell r="K174">
            <v>1970.1944251531597</v>
          </cell>
          <cell r="L174">
            <v>12431.976595617796</v>
          </cell>
          <cell r="M174">
            <v>0</v>
          </cell>
          <cell r="N174">
            <v>1414.76653946688</v>
          </cell>
          <cell r="O174">
            <v>0</v>
          </cell>
          <cell r="Q174">
            <v>5928.1199736408007</v>
          </cell>
          <cell r="R174">
            <v>0</v>
          </cell>
          <cell r="S174">
            <v>5754.4610713539996</v>
          </cell>
          <cell r="T174">
            <v>0</v>
          </cell>
          <cell r="U174">
            <v>173.65890228680001</v>
          </cell>
          <cell r="V174">
            <v>0</v>
          </cell>
        </row>
        <row r="175">
          <cell r="J175">
            <v>24879.717447914838</v>
          </cell>
          <cell r="K175">
            <v>1992.6032592900401</v>
          </cell>
          <cell r="L175">
            <v>20993.006048446157</v>
          </cell>
          <cell r="M175">
            <v>0</v>
          </cell>
          <cell r="N175">
            <v>1313.18493331988</v>
          </cell>
          <cell r="O175">
            <v>580.92320685875995</v>
          </cell>
          <cell r="Q175">
            <v>20930.645086827008</v>
          </cell>
          <cell r="R175">
            <v>1250.3440964649599</v>
          </cell>
          <cell r="S175">
            <v>18608.587063472769</v>
          </cell>
          <cell r="T175">
            <v>0</v>
          </cell>
          <cell r="U175">
            <v>1071.7139268892799</v>
          </cell>
          <cell r="V175">
            <v>0</v>
          </cell>
        </row>
        <row r="176">
          <cell r="J176">
            <v>4788.0744365253995</v>
          </cell>
          <cell r="K176">
            <v>0</v>
          </cell>
          <cell r="L176">
            <v>3894.8053932741996</v>
          </cell>
          <cell r="M176">
            <v>0</v>
          </cell>
          <cell r="N176">
            <v>893.26904325120006</v>
          </cell>
          <cell r="O176">
            <v>0</v>
          </cell>
          <cell r="Q176">
            <v>1136.6316941765201</v>
          </cell>
          <cell r="R176">
            <v>0</v>
          </cell>
          <cell r="S176">
            <v>1136.6316941765201</v>
          </cell>
          <cell r="T176">
            <v>0</v>
          </cell>
          <cell r="U176">
            <v>0</v>
          </cell>
          <cell r="V176">
            <v>0</v>
          </cell>
        </row>
        <row r="177">
          <cell r="J177">
            <v>21252.602537116229</v>
          </cell>
          <cell r="K177">
            <v>544.41479776680001</v>
          </cell>
          <cell r="L177">
            <v>6724.2297967119612</v>
          </cell>
          <cell r="M177">
            <v>0</v>
          </cell>
          <cell r="N177">
            <v>13636.64013806388</v>
          </cell>
          <cell r="O177">
            <v>347.31780457360003</v>
          </cell>
          <cell r="Q177">
            <v>16436.570018877079</v>
          </cell>
          <cell r="R177">
            <v>0</v>
          </cell>
          <cell r="S177">
            <v>8187.2493376182811</v>
          </cell>
          <cell r="T177">
            <v>0</v>
          </cell>
          <cell r="U177">
            <v>6523.6325374611815</v>
          </cell>
          <cell r="V177">
            <v>1725.6881437976199</v>
          </cell>
        </row>
        <row r="178">
          <cell r="J178">
            <v>48564.921241346914</v>
          </cell>
          <cell r="K178">
            <v>0</v>
          </cell>
          <cell r="L178">
            <v>44537.045781495777</v>
          </cell>
          <cell r="M178">
            <v>0</v>
          </cell>
          <cell r="N178">
            <v>4027.8754598511196</v>
          </cell>
          <cell r="O178">
            <v>0</v>
          </cell>
          <cell r="Q178">
            <v>24502.162975919819</v>
          </cell>
          <cell r="R178">
            <v>0</v>
          </cell>
          <cell r="S178">
            <v>15740.810626340421</v>
          </cell>
          <cell r="T178">
            <v>0</v>
          </cell>
          <cell r="U178">
            <v>6696.319515898761</v>
          </cell>
          <cell r="V178">
            <v>2065.0328336806397</v>
          </cell>
        </row>
        <row r="179">
          <cell r="J179">
            <v>51680.885061247114</v>
          </cell>
          <cell r="K179">
            <v>51680.885061247114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Q179">
            <v>41892.904730550705</v>
          </cell>
          <cell r="R179">
            <v>41520.372206436106</v>
          </cell>
          <cell r="S179">
            <v>0</v>
          </cell>
          <cell r="T179">
            <v>0</v>
          </cell>
          <cell r="U179">
            <v>0</v>
          </cell>
          <cell r="V179">
            <v>372.53252411459999</v>
          </cell>
        </row>
        <row r="180">
          <cell r="J180">
            <v>42523.866575005537</v>
          </cell>
          <cell r="K180">
            <v>30186.841992849619</v>
          </cell>
          <cell r="L180">
            <v>9533.0531605105425</v>
          </cell>
          <cell r="M180">
            <v>0</v>
          </cell>
          <cell r="N180">
            <v>1698.9812090720397</v>
          </cell>
          <cell r="O180">
            <v>1104.9902125733001</v>
          </cell>
          <cell r="Q180">
            <v>83298.405125300065</v>
          </cell>
          <cell r="R180">
            <v>54242.443377417694</v>
          </cell>
          <cell r="S180">
            <v>26362.861769154122</v>
          </cell>
          <cell r="T180">
            <v>0</v>
          </cell>
          <cell r="U180">
            <v>1973.8535509073401</v>
          </cell>
          <cell r="V180">
            <v>719.24642782091996</v>
          </cell>
        </row>
        <row r="181">
          <cell r="J181">
            <v>19204.231807014818</v>
          </cell>
          <cell r="K181">
            <v>9243.5655263538429</v>
          </cell>
          <cell r="L181">
            <v>8069.7971253768619</v>
          </cell>
          <cell r="M181">
            <v>0</v>
          </cell>
          <cell r="N181">
            <v>685.39914986231997</v>
          </cell>
          <cell r="O181">
            <v>1205.4700054217999</v>
          </cell>
          <cell r="Q181">
            <v>41820.069856281676</v>
          </cell>
          <cell r="R181">
            <v>26049.817442039501</v>
          </cell>
          <cell r="S181">
            <v>11949.99407511036</v>
          </cell>
          <cell r="T181">
            <v>0</v>
          </cell>
          <cell r="U181">
            <v>2166.7107762928799</v>
          </cell>
          <cell r="V181">
            <v>1653.5475628388999</v>
          </cell>
        </row>
        <row r="182">
          <cell r="J182">
            <v>12170.512502698943</v>
          </cell>
          <cell r="K182">
            <v>0</v>
          </cell>
          <cell r="L182">
            <v>6956.9133350135817</v>
          </cell>
          <cell r="M182">
            <v>0</v>
          </cell>
          <cell r="N182">
            <v>4262.1602530704004</v>
          </cell>
          <cell r="O182">
            <v>951.43891461495991</v>
          </cell>
          <cell r="Q182">
            <v>9373.4703338999207</v>
          </cell>
          <cell r="R182">
            <v>0</v>
          </cell>
          <cell r="S182">
            <v>3931.62323939608</v>
          </cell>
          <cell r="T182">
            <v>0</v>
          </cell>
          <cell r="U182">
            <v>5115.1982158437604</v>
          </cell>
          <cell r="V182">
            <v>326.64887866008002</v>
          </cell>
        </row>
        <row r="183">
          <cell r="J183">
            <v>65354.832496138639</v>
          </cell>
          <cell r="K183">
            <v>0</v>
          </cell>
          <cell r="L183">
            <v>16019.400697534584</v>
          </cell>
          <cell r="M183">
            <v>0</v>
          </cell>
          <cell r="N183">
            <v>46303.347916174134</v>
          </cell>
          <cell r="O183">
            <v>3032.0838824298994</v>
          </cell>
          <cell r="Q183">
            <v>119061.9033577503</v>
          </cell>
          <cell r="R183">
            <v>272.2073988834</v>
          </cell>
          <cell r="S183">
            <v>15066.064039088822</v>
          </cell>
          <cell r="T183">
            <v>0</v>
          </cell>
          <cell r="U183">
            <v>97635.538581665794</v>
          </cell>
          <cell r="V183">
            <v>6088.0933381122613</v>
          </cell>
        </row>
        <row r="184">
          <cell r="J184">
            <v>10903.756929794343</v>
          </cell>
          <cell r="K184">
            <v>0</v>
          </cell>
          <cell r="L184">
            <v>3076.7819614374398</v>
          </cell>
          <cell r="M184">
            <v>7826.9749683568998</v>
          </cell>
          <cell r="N184">
            <v>0</v>
          </cell>
          <cell r="O184">
            <v>0</v>
          </cell>
          <cell r="Q184">
            <v>114638.68425925354</v>
          </cell>
          <cell r="R184">
            <v>0</v>
          </cell>
          <cell r="S184">
            <v>11960.901193875423</v>
          </cell>
          <cell r="T184">
            <v>91538.983682904844</v>
          </cell>
          <cell r="U184">
            <v>9527.7085237235206</v>
          </cell>
          <cell r="V184">
            <v>1611.0908587496599</v>
          </cell>
        </row>
        <row r="185">
          <cell r="J185">
            <v>2043.5282022087597</v>
          </cell>
          <cell r="K185">
            <v>0</v>
          </cell>
          <cell r="L185">
            <v>2043.5282022087597</v>
          </cell>
          <cell r="M185">
            <v>0</v>
          </cell>
          <cell r="N185">
            <v>0</v>
          </cell>
          <cell r="O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J186">
            <v>544.41479776680001</v>
          </cell>
          <cell r="K186">
            <v>0</v>
          </cell>
          <cell r="L186">
            <v>0</v>
          </cell>
          <cell r="M186">
            <v>0</v>
          </cell>
          <cell r="N186">
            <v>544.41479776680001</v>
          </cell>
          <cell r="O186">
            <v>0</v>
          </cell>
          <cell r="Q186">
            <v>447.03902893751996</v>
          </cell>
          <cell r="R186">
            <v>0</v>
          </cell>
          <cell r="S186">
            <v>447.03902893751996</v>
          </cell>
          <cell r="T186">
            <v>0</v>
          </cell>
          <cell r="U186">
            <v>0</v>
          </cell>
          <cell r="V186">
            <v>0</v>
          </cell>
        </row>
        <row r="187"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J188">
            <v>587.13723209028001</v>
          </cell>
          <cell r="K188">
            <v>0</v>
          </cell>
          <cell r="L188">
            <v>326.64887866008002</v>
          </cell>
          <cell r="M188">
            <v>0</v>
          </cell>
          <cell r="N188">
            <v>260.48835343019999</v>
          </cell>
          <cell r="O188">
            <v>0</v>
          </cell>
          <cell r="Q188">
            <v>326.64887866008002</v>
          </cell>
          <cell r="R188">
            <v>0</v>
          </cell>
          <cell r="S188">
            <v>326.64887866008002</v>
          </cell>
          <cell r="T188">
            <v>0</v>
          </cell>
          <cell r="U188">
            <v>0</v>
          </cell>
          <cell r="V188">
            <v>0</v>
          </cell>
        </row>
        <row r="190">
          <cell r="J190">
            <v>48899.668143556577</v>
          </cell>
          <cell r="K190">
            <v>7124.3931655220795</v>
          </cell>
          <cell r="L190">
            <v>20183.780155533233</v>
          </cell>
          <cell r="M190">
            <v>0</v>
          </cell>
          <cell r="N190">
            <v>21183.183724176077</v>
          </cell>
          <cell r="O190">
            <v>408.31109832509998</v>
          </cell>
          <cell r="Q190">
            <v>47254.438588858065</v>
          </cell>
          <cell r="R190">
            <v>9229.4283274123827</v>
          </cell>
          <cell r="S190">
            <v>17842.756372604035</v>
          </cell>
          <cell r="T190">
            <v>0</v>
          </cell>
          <cell r="U190">
            <v>18803.883549617578</v>
          </cell>
          <cell r="V190">
            <v>1378.37033922402</v>
          </cell>
        </row>
        <row r="191">
          <cell r="J191">
            <v>52595.699884364818</v>
          </cell>
          <cell r="K191">
            <v>21350.340227962406</v>
          </cell>
          <cell r="L191">
            <v>18712.061581926704</v>
          </cell>
          <cell r="M191">
            <v>0</v>
          </cell>
          <cell r="N191">
            <v>12185.9802699021</v>
          </cell>
          <cell r="O191">
            <v>347.31780457360003</v>
          </cell>
          <cell r="Q191">
            <v>70850.36304446774</v>
          </cell>
          <cell r="R191">
            <v>40678.073430673561</v>
          </cell>
          <cell r="S191">
            <v>21898.511116879214</v>
          </cell>
          <cell r="T191">
            <v>0</v>
          </cell>
          <cell r="U191">
            <v>8273.7784969149816</v>
          </cell>
          <cell r="V191">
            <v>0</v>
          </cell>
        </row>
        <row r="192">
          <cell r="J192">
            <v>126665.76618625858</v>
          </cell>
          <cell r="K192">
            <v>30564.529183281596</v>
          </cell>
          <cell r="L192">
            <v>69015.021853479571</v>
          </cell>
          <cell r="M192">
            <v>0</v>
          </cell>
          <cell r="N192">
            <v>24640.68430064846</v>
          </cell>
          <cell r="O192">
            <v>2445.5308488487399</v>
          </cell>
          <cell r="Q192">
            <v>91971.662041544929</v>
          </cell>
          <cell r="R192">
            <v>41158.129410515074</v>
          </cell>
          <cell r="S192">
            <v>40592.05267099812</v>
          </cell>
          <cell r="T192">
            <v>0</v>
          </cell>
          <cell r="U192">
            <v>3249.4774412298398</v>
          </cell>
          <cell r="V192">
            <v>6972.0025188019008</v>
          </cell>
        </row>
        <row r="193">
          <cell r="J193">
            <v>52845.309231967047</v>
          </cell>
          <cell r="K193">
            <v>10707.913600109259</v>
          </cell>
          <cell r="L193">
            <v>36432.45979416593</v>
          </cell>
          <cell r="M193">
            <v>0</v>
          </cell>
          <cell r="N193">
            <v>5133.7698794732605</v>
          </cell>
          <cell r="O193">
            <v>571.16595821859994</v>
          </cell>
          <cell r="Q193">
            <v>59372.099916556377</v>
          </cell>
          <cell r="R193">
            <v>16762.824177607879</v>
          </cell>
          <cell r="S193">
            <v>38636.056920826049</v>
          </cell>
          <cell r="T193">
            <v>0</v>
          </cell>
          <cell r="U193">
            <v>2880.50732614342</v>
          </cell>
          <cell r="V193">
            <v>1092.7114919790399</v>
          </cell>
        </row>
        <row r="194">
          <cell r="J194">
            <v>299849.55001213745</v>
          </cell>
          <cell r="K194">
            <v>12693.041036414077</v>
          </cell>
          <cell r="L194">
            <v>128680.82018152582</v>
          </cell>
          <cell r="M194">
            <v>5157.8873613137794</v>
          </cell>
          <cell r="N194">
            <v>110828.61904265538</v>
          </cell>
          <cell r="O194">
            <v>42489.182390229114</v>
          </cell>
          <cell r="Q194">
            <v>501409.3962732986</v>
          </cell>
          <cell r="R194">
            <v>3997.74907035654</v>
          </cell>
          <cell r="S194">
            <v>103502.91957211748</v>
          </cell>
          <cell r="T194">
            <v>13267.559212465458</v>
          </cell>
          <cell r="U194">
            <v>288213.66812376276</v>
          </cell>
          <cell r="V194">
            <v>92427.500294593745</v>
          </cell>
        </row>
        <row r="195">
          <cell r="J195">
            <v>570299.58713677723</v>
          </cell>
          <cell r="K195">
            <v>0</v>
          </cell>
          <cell r="L195">
            <v>99379.015134705391</v>
          </cell>
          <cell r="M195">
            <v>0</v>
          </cell>
          <cell r="N195">
            <v>429039.07026975328</v>
          </cell>
          <cell r="O195">
            <v>41881.5017323149</v>
          </cell>
          <cell r="Q195">
            <v>66005.850938511401</v>
          </cell>
          <cell r="R195">
            <v>0</v>
          </cell>
          <cell r="S195">
            <v>6335.4217965829193</v>
          </cell>
          <cell r="T195">
            <v>0</v>
          </cell>
          <cell r="U195">
            <v>51393.192261511496</v>
          </cell>
          <cell r="V195">
            <v>8277.23688041688</v>
          </cell>
        </row>
        <row r="196">
          <cell r="J196">
            <v>340664.62099939212</v>
          </cell>
          <cell r="K196">
            <v>6654.9258763630405</v>
          </cell>
          <cell r="L196">
            <v>178492.55569127234</v>
          </cell>
          <cell r="M196">
            <v>0</v>
          </cell>
          <cell r="N196">
            <v>136247.58100067469</v>
          </cell>
          <cell r="O196">
            <v>19269.558431081765</v>
          </cell>
          <cell r="Q196">
            <v>223886.00132750074</v>
          </cell>
          <cell r="R196">
            <v>0</v>
          </cell>
          <cell r="S196">
            <v>44741.261661371565</v>
          </cell>
          <cell r="T196">
            <v>0</v>
          </cell>
          <cell r="U196">
            <v>137785.42885839316</v>
          </cell>
          <cell r="V196">
            <v>41359.310807737958</v>
          </cell>
        </row>
        <row r="197">
          <cell r="J197">
            <v>146853.17045548171</v>
          </cell>
          <cell r="K197">
            <v>6324.0940163986807</v>
          </cell>
          <cell r="L197">
            <v>87227.183619483971</v>
          </cell>
          <cell r="M197">
            <v>0</v>
          </cell>
          <cell r="N197">
            <v>51671.380106538258</v>
          </cell>
          <cell r="O197">
            <v>1630.5127130611802</v>
          </cell>
          <cell r="Q197">
            <v>33380.572344019856</v>
          </cell>
          <cell r="R197">
            <v>0</v>
          </cell>
          <cell r="S197">
            <v>29005.213094844315</v>
          </cell>
          <cell r="T197">
            <v>0</v>
          </cell>
          <cell r="U197">
            <v>3722.0614918553792</v>
          </cell>
          <cell r="V197">
            <v>653.29775732016003</v>
          </cell>
        </row>
        <row r="198">
          <cell r="J198">
            <v>614094.95735623641</v>
          </cell>
          <cell r="K198">
            <v>10995.940296690822</v>
          </cell>
          <cell r="L198">
            <v>355455.465344981</v>
          </cell>
          <cell r="M198">
            <v>2669.08760704312</v>
          </cell>
          <cell r="N198">
            <v>70349.346397986752</v>
          </cell>
          <cell r="O198">
            <v>174625.11770952854</v>
          </cell>
          <cell r="Q198">
            <v>297201.43197723321</v>
          </cell>
          <cell r="R198">
            <v>12873.494488226723</v>
          </cell>
          <cell r="S198">
            <v>68023.611074461907</v>
          </cell>
          <cell r="T198">
            <v>78271.424470439379</v>
          </cell>
          <cell r="U198">
            <v>90765.594913905778</v>
          </cell>
          <cell r="V198">
            <v>47267.307030202042</v>
          </cell>
        </row>
        <row r="199">
          <cell r="J199">
            <v>555.70848731776005</v>
          </cell>
          <cell r="K199">
            <v>555.70848731776005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J200">
            <v>1861.3447753638798</v>
          </cell>
          <cell r="K200">
            <v>0</v>
          </cell>
          <cell r="L200">
            <v>598.85627754348002</v>
          </cell>
          <cell r="M200">
            <v>0</v>
          </cell>
          <cell r="N200">
            <v>990.28109893700002</v>
          </cell>
          <cell r="O200">
            <v>272.2073988834</v>
          </cell>
          <cell r="Q200">
            <v>859.34463097368007</v>
          </cell>
          <cell r="R200">
            <v>0</v>
          </cell>
          <cell r="S200">
            <v>0</v>
          </cell>
          <cell r="T200">
            <v>0</v>
          </cell>
          <cell r="U200">
            <v>859.34463097368007</v>
          </cell>
          <cell r="V200">
            <v>0</v>
          </cell>
        </row>
        <row r="201"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J202">
            <v>260.48835343019999</v>
          </cell>
          <cell r="K202">
            <v>0</v>
          </cell>
          <cell r="L202">
            <v>0</v>
          </cell>
          <cell r="M202">
            <v>0</v>
          </cell>
          <cell r="N202">
            <v>260.48835343019999</v>
          </cell>
          <cell r="O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335">
          <cell r="V335">
            <v>0</v>
          </cell>
          <cell r="W335">
            <v>0</v>
          </cell>
        </row>
        <row r="336">
          <cell r="V336">
            <v>0</v>
          </cell>
          <cell r="W336">
            <v>0</v>
          </cell>
        </row>
        <row r="337">
          <cell r="V337">
            <v>0</v>
          </cell>
          <cell r="W337">
            <v>0</v>
          </cell>
        </row>
        <row r="338">
          <cell r="V338">
            <v>0</v>
          </cell>
          <cell r="W338">
            <v>0</v>
          </cell>
        </row>
        <row r="339">
          <cell r="V339">
            <v>0</v>
          </cell>
          <cell r="W339">
            <v>0</v>
          </cell>
        </row>
        <row r="340">
          <cell r="V340" t="str">
            <v>5 Trabajador no Remunerado</v>
          </cell>
          <cell r="W340" t="str">
            <v>6 No sabe, No responde</v>
          </cell>
        </row>
        <row r="342">
          <cell r="V342" t="str">
            <v>Media</v>
          </cell>
          <cell r="W342" t="str">
            <v>Media</v>
          </cell>
        </row>
        <row r="343">
          <cell r="V343">
            <v>0</v>
          </cell>
          <cell r="W343">
            <v>0</v>
          </cell>
        </row>
        <row r="344">
          <cell r="V344">
            <v>0</v>
          </cell>
          <cell r="W344">
            <v>0</v>
          </cell>
        </row>
        <row r="345">
          <cell r="V345">
            <v>0</v>
          </cell>
          <cell r="W345">
            <v>0</v>
          </cell>
        </row>
        <row r="346">
          <cell r="V346">
            <v>0</v>
          </cell>
          <cell r="W346">
            <v>0</v>
          </cell>
        </row>
        <row r="348">
          <cell r="V348">
            <v>0</v>
          </cell>
          <cell r="W348">
            <v>0</v>
          </cell>
        </row>
        <row r="349">
          <cell r="V349">
            <v>0</v>
          </cell>
          <cell r="W349">
            <v>0</v>
          </cell>
        </row>
        <row r="350">
          <cell r="V350">
            <v>0</v>
          </cell>
          <cell r="W350">
            <v>0</v>
          </cell>
        </row>
        <row r="351">
          <cell r="V351">
            <v>0</v>
          </cell>
          <cell r="W351">
            <v>0</v>
          </cell>
        </row>
        <row r="352">
          <cell r="V352">
            <v>0</v>
          </cell>
          <cell r="W352">
            <v>0</v>
          </cell>
        </row>
        <row r="353">
          <cell r="V353">
            <v>0</v>
          </cell>
          <cell r="W353">
            <v>0</v>
          </cell>
        </row>
        <row r="354">
          <cell r="V354">
            <v>0</v>
          </cell>
          <cell r="W354">
            <v>0</v>
          </cell>
        </row>
        <row r="355">
          <cell r="V355">
            <v>0</v>
          </cell>
          <cell r="W355">
            <v>0</v>
          </cell>
        </row>
        <row r="356">
          <cell r="V356">
            <v>0</v>
          </cell>
          <cell r="W356">
            <v>0</v>
          </cell>
        </row>
        <row r="360">
          <cell r="V360">
            <v>0</v>
          </cell>
          <cell r="W360">
            <v>0</v>
          </cell>
        </row>
        <row r="361">
          <cell r="V361">
            <v>0</v>
          </cell>
          <cell r="W361">
            <v>0</v>
          </cell>
        </row>
        <row r="362">
          <cell r="V362">
            <v>0</v>
          </cell>
          <cell r="W362">
            <v>0</v>
          </cell>
        </row>
        <row r="363">
          <cell r="V363">
            <v>0</v>
          </cell>
          <cell r="W363">
            <v>0</v>
          </cell>
        </row>
        <row r="364">
          <cell r="V364">
            <v>0</v>
          </cell>
          <cell r="W364">
            <v>0</v>
          </cell>
        </row>
        <row r="367">
          <cell r="V367">
            <v>0</v>
          </cell>
          <cell r="W367">
            <v>0</v>
          </cell>
        </row>
        <row r="369">
          <cell r="V369">
            <v>0</v>
          </cell>
          <cell r="W369">
            <v>0</v>
          </cell>
        </row>
        <row r="370">
          <cell r="V370">
            <v>0</v>
          </cell>
          <cell r="W370">
            <v>0</v>
          </cell>
        </row>
        <row r="371">
          <cell r="V371">
            <v>0</v>
          </cell>
          <cell r="W371">
            <v>0</v>
          </cell>
        </row>
        <row r="372">
          <cell r="V372">
            <v>0</v>
          </cell>
          <cell r="W372">
            <v>0</v>
          </cell>
        </row>
        <row r="374">
          <cell r="V374" t="str">
            <v>Años de estudio</v>
          </cell>
          <cell r="W374" t="str">
            <v>Años de estudio</v>
          </cell>
        </row>
        <row r="375">
          <cell r="V375" t="str">
            <v>Media</v>
          </cell>
          <cell r="W375" t="str">
            <v>Media</v>
          </cell>
        </row>
        <row r="376">
          <cell r="V376">
            <v>0</v>
          </cell>
          <cell r="W376">
            <v>0</v>
          </cell>
        </row>
        <row r="377">
          <cell r="V377">
            <v>0</v>
          </cell>
          <cell r="W377">
            <v>0</v>
          </cell>
        </row>
        <row r="378">
          <cell r="V378">
            <v>0</v>
          </cell>
          <cell r="W378">
            <v>0</v>
          </cell>
        </row>
        <row r="379">
          <cell r="V379">
            <v>0</v>
          </cell>
          <cell r="W379">
            <v>0</v>
          </cell>
        </row>
        <row r="380">
          <cell r="V380">
            <v>0</v>
          </cell>
          <cell r="W380">
            <v>0</v>
          </cell>
        </row>
        <row r="381">
          <cell r="V381">
            <v>0</v>
          </cell>
          <cell r="W381">
            <v>0</v>
          </cell>
        </row>
        <row r="382">
          <cell r="V382">
            <v>0</v>
          </cell>
          <cell r="W382">
            <v>0</v>
          </cell>
        </row>
        <row r="383">
          <cell r="V383">
            <v>0</v>
          </cell>
          <cell r="W383">
            <v>0</v>
          </cell>
        </row>
        <row r="384">
          <cell r="V384">
            <v>0</v>
          </cell>
          <cell r="W384">
            <v>0</v>
          </cell>
        </row>
        <row r="387">
          <cell r="V387">
            <v>0</v>
          </cell>
          <cell r="W387">
            <v>0</v>
          </cell>
        </row>
        <row r="388">
          <cell r="V388">
            <v>0</v>
          </cell>
          <cell r="W388">
            <v>0</v>
          </cell>
        </row>
        <row r="389">
          <cell r="V389">
            <v>0</v>
          </cell>
          <cell r="W389">
            <v>0</v>
          </cell>
        </row>
        <row r="390">
          <cell r="V390">
            <v>0</v>
          </cell>
          <cell r="W390">
            <v>0</v>
          </cell>
        </row>
        <row r="391">
          <cell r="V391">
            <v>0</v>
          </cell>
          <cell r="W391">
            <v>0</v>
          </cell>
        </row>
        <row r="392">
          <cell r="V392">
            <v>0</v>
          </cell>
          <cell r="W392">
            <v>0</v>
          </cell>
        </row>
        <row r="393">
          <cell r="V393">
            <v>0</v>
          </cell>
          <cell r="W393">
            <v>0</v>
          </cell>
        </row>
        <row r="394">
          <cell r="V394">
            <v>0</v>
          </cell>
          <cell r="W394">
            <v>0</v>
          </cell>
        </row>
        <row r="395">
          <cell r="V395">
            <v>0</v>
          </cell>
          <cell r="W395">
            <v>0</v>
          </cell>
        </row>
        <row r="396">
          <cell r="V396">
            <v>0</v>
          </cell>
          <cell r="W396">
            <v>0</v>
          </cell>
        </row>
        <row r="397">
          <cell r="V397">
            <v>0</v>
          </cell>
          <cell r="W3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7.8009411346888244</v>
          </cell>
        </row>
        <row r="6">
          <cell r="D6">
            <v>7.5383873456790091</v>
          </cell>
          <cell r="E6">
            <v>8.2543539023865922</v>
          </cell>
          <cell r="F6">
            <v>8.6180271036873837</v>
          </cell>
          <cell r="G6">
            <v>8.512253233492169</v>
          </cell>
          <cell r="H6">
            <v>9.627049180327873</v>
          </cell>
        </row>
        <row r="7">
          <cell r="H7">
            <v>3.2306247912036841</v>
          </cell>
        </row>
        <row r="8">
          <cell r="D8">
            <v>8.0248396117782299</v>
          </cell>
          <cell r="E8">
            <v>8.5960371295965938</v>
          </cell>
          <cell r="F8">
            <v>9.4288840262581655</v>
          </cell>
          <cell r="G8">
            <v>9.2868886148787571</v>
          </cell>
          <cell r="H8">
            <v>10.49196141479101</v>
          </cell>
        </row>
        <row r="9">
          <cell r="H9">
            <v>3.6195802938892334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 Encuesta Permanente de Hogares de Propósitos Múltiples, Junio 2015.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8">
          <cell r="C88">
            <v>5383.6836369828079</v>
          </cell>
          <cell r="D88">
            <v>7.107588856868376</v>
          </cell>
          <cell r="E88">
            <v>6079.5579710144984</v>
          </cell>
          <cell r="F88">
            <v>7.7095238095238203</v>
          </cell>
          <cell r="G88">
            <v>12324.438127090305</v>
          </cell>
          <cell r="H88">
            <v>11.52430555555555</v>
          </cell>
          <cell r="I88">
            <v>5497.883408071747</v>
          </cell>
          <cell r="J88">
            <v>7.3372011251758193</v>
          </cell>
          <cell r="K88">
            <v>4312.9655172413786</v>
          </cell>
          <cell r="L88">
            <v>5.5</v>
          </cell>
          <cell r="M88">
            <v>4392.8596780850212</v>
          </cell>
          <cell r="N88">
            <v>6.1849148418491424</v>
          </cell>
        </row>
        <row r="89">
          <cell r="C89">
            <v>7454.9785135611182</v>
          </cell>
          <cell r="D89">
            <v>8.541417910447743</v>
          </cell>
          <cell r="E89">
            <v>7882.9365591397782</v>
          </cell>
          <cell r="F89">
            <v>8.9570378745053887</v>
          </cell>
          <cell r="G89">
            <v>12916.042735042734</v>
          </cell>
          <cell r="H89">
            <v>12.026431718061671</v>
          </cell>
          <cell r="I89">
            <v>7186.0373134328247</v>
          </cell>
          <cell r="J89">
            <v>8.5287581699346529</v>
          </cell>
          <cell r="K89">
            <v>4708.8888888888878</v>
          </cell>
          <cell r="L89">
            <v>5.5</v>
          </cell>
          <cell r="M89">
            <v>6641.9019407558744</v>
          </cell>
          <cell r="N89">
            <v>7.7343578485181146</v>
          </cell>
        </row>
        <row r="91">
          <cell r="C91">
            <v>8570.685005393736</v>
          </cell>
          <cell r="D91">
            <v>9.3528089887640515</v>
          </cell>
          <cell r="E91">
            <v>9662.9236883942722</v>
          </cell>
          <cell r="F91">
            <v>9.8355263157894797</v>
          </cell>
          <cell r="G91">
            <v>14834.000000000002</v>
          </cell>
          <cell r="H91">
            <v>12.805555555555552</v>
          </cell>
          <cell r="I91">
            <v>8604.7359223300882</v>
          </cell>
          <cell r="J91">
            <v>9.2108433734939865</v>
          </cell>
          <cell r="K91">
            <v>3700</v>
          </cell>
          <cell r="L91">
            <v>5</v>
          </cell>
          <cell r="M91">
            <v>6265.2550335570431</v>
          </cell>
          <cell r="N91">
            <v>8.3120567375886427</v>
          </cell>
        </row>
        <row r="92">
          <cell r="C92">
            <v>9032.0722311396439</v>
          </cell>
          <cell r="D92">
            <v>9.0336134453781636</v>
          </cell>
          <cell r="E92">
            <v>8368.8973747016662</v>
          </cell>
          <cell r="F92">
            <v>9.2255639097744364</v>
          </cell>
          <cell r="G92">
            <v>12294.827586206897</v>
          </cell>
          <cell r="H92">
            <v>11.678571428571429</v>
          </cell>
          <cell r="I92">
            <v>8124.4304461942293</v>
          </cell>
          <cell r="J92">
            <v>9.1043956043956094</v>
          </cell>
          <cell r="K92">
            <v>6067.7777777777774</v>
          </cell>
          <cell r="L92">
            <v>5.7142857142857144</v>
          </cell>
          <cell r="M92">
            <v>10394.181372549021</v>
          </cell>
          <cell r="N92">
            <v>8.6428571428571388</v>
          </cell>
        </row>
        <row r="93">
          <cell r="C93">
            <v>5890.3630721489562</v>
          </cell>
          <cell r="D93">
            <v>7.6920502092050249</v>
          </cell>
          <cell r="E93">
            <v>6253.3435960591141</v>
          </cell>
          <cell r="F93">
            <v>8.1154855643044588</v>
          </cell>
          <cell r="G93">
            <v>10884.884210526312</v>
          </cell>
          <cell r="H93">
            <v>11.208791208791208</v>
          </cell>
          <cell r="I93">
            <v>5657.7261235955075</v>
          </cell>
          <cell r="J93">
            <v>7.706586826347305</v>
          </cell>
          <cell r="K93">
            <v>3070</v>
          </cell>
          <cell r="L93">
            <v>5.333333333333333</v>
          </cell>
          <cell r="M93">
            <v>5272.4591194968552</v>
          </cell>
          <cell r="N93">
            <v>6.9468822170900655</v>
          </cell>
        </row>
        <row r="94">
          <cell r="C94">
            <v>3445.5141727093041</v>
          </cell>
          <cell r="D94">
            <v>5.5857425742574085</v>
          </cell>
          <cell r="E94">
            <v>3969.9452830188625</v>
          </cell>
          <cell r="F94">
            <v>6.1115133960897996</v>
          </cell>
          <cell r="G94">
            <v>10194.661538461538</v>
          </cell>
          <cell r="H94">
            <v>9.65573770491803</v>
          </cell>
          <cell r="I94">
            <v>3704.9167767503336</v>
          </cell>
          <cell r="J94">
            <v>5.9497716894977204</v>
          </cell>
          <cell r="K94">
            <v>3665.090909090909</v>
          </cell>
          <cell r="L94">
            <v>5.5</v>
          </cell>
          <cell r="M94">
            <v>2868.0588642659318</v>
          </cell>
          <cell r="N94">
            <v>4.9510489510489535</v>
          </cell>
        </row>
        <row r="96">
          <cell r="C96">
            <v>2550.8028169014074</v>
          </cell>
          <cell r="E96">
            <v>2978.9681978798581</v>
          </cell>
          <cell r="G96">
            <v>4166.2222222222226</v>
          </cell>
          <cell r="I96">
            <v>2894.454545454546</v>
          </cell>
          <cell r="K96">
            <v>4141.6000000000004</v>
          </cell>
          <cell r="M96">
            <v>2210.4353932584254</v>
          </cell>
        </row>
        <row r="97">
          <cell r="C97">
            <v>3949.2664851784543</v>
          </cell>
          <cell r="D97">
            <v>4.7008469449485792</v>
          </cell>
          <cell r="E97">
            <v>4304.7999999999893</v>
          </cell>
          <cell r="F97">
            <v>4.8854748603351936</v>
          </cell>
          <cell r="G97">
            <v>7966.5245901639364</v>
          </cell>
          <cell r="H97">
            <v>5.2786885245901649</v>
          </cell>
          <cell r="I97">
            <v>4176.7486880466395</v>
          </cell>
          <cell r="J97">
            <v>4.8769679300291511</v>
          </cell>
          <cell r="K97">
            <v>4036.4285714285711</v>
          </cell>
          <cell r="L97">
            <v>4.2142857142857153</v>
          </cell>
          <cell r="M97">
            <v>3529.4742744063365</v>
          </cell>
          <cell r="N97">
            <v>4.4828496042216326</v>
          </cell>
        </row>
        <row r="98">
          <cell r="C98">
            <v>6811.5795221843</v>
          </cell>
          <cell r="D98">
            <v>10.135836177474376</v>
          </cell>
          <cell r="E98">
            <v>7071.482893450634</v>
          </cell>
          <cell r="F98">
            <v>10.211143695014668</v>
          </cell>
          <cell r="G98">
            <v>10902.680327868855</v>
          </cell>
          <cell r="H98">
            <v>10.983606557377049</v>
          </cell>
          <cell r="I98">
            <v>6558.3612040133812</v>
          </cell>
          <cell r="J98">
            <v>10.10702341137123</v>
          </cell>
          <cell r="K98">
            <v>5287.5</v>
          </cell>
          <cell r="L98">
            <v>10</v>
          </cell>
          <cell r="M98">
            <v>6210.038461538461</v>
          </cell>
          <cell r="N98">
            <v>9.9615384615384617</v>
          </cell>
        </row>
        <row r="99">
          <cell r="C99">
            <v>15552.859447004625</v>
          </cell>
          <cell r="D99">
            <v>15.218894009216593</v>
          </cell>
          <cell r="E99">
            <v>15047.382789317495</v>
          </cell>
          <cell r="F99">
            <v>15.115727002967363</v>
          </cell>
          <cell r="G99">
            <v>17270.72380952381</v>
          </cell>
          <cell r="H99">
            <v>15.780952380952382</v>
          </cell>
          <cell r="I99">
            <v>14041.129310344833</v>
          </cell>
          <cell r="J99">
            <v>14.814655172413797</v>
          </cell>
          <cell r="M99">
            <v>17309.000000000004</v>
          </cell>
          <cell r="N99">
            <v>15.577319587628869</v>
          </cell>
        </row>
        <row r="100">
          <cell r="C100">
            <v>7007.9655172413804</v>
          </cell>
          <cell r="E100">
            <v>7102.3529411764712</v>
          </cell>
          <cell r="G100">
            <v>9000</v>
          </cell>
          <cell r="I100">
            <v>6910</v>
          </cell>
          <cell r="K100">
            <v>6000</v>
          </cell>
          <cell r="M100">
            <v>6874.25</v>
          </cell>
        </row>
        <row r="101">
          <cell r="C101">
            <v>485.4166666666668</v>
          </cell>
          <cell r="D101">
            <v>3.2500000000000004</v>
          </cell>
          <cell r="E101">
            <v>1085</v>
          </cell>
          <cell r="F101">
            <v>2.75</v>
          </cell>
          <cell r="I101">
            <v>1085</v>
          </cell>
          <cell r="J101">
            <v>2.75</v>
          </cell>
          <cell r="M101">
            <v>185.625</v>
          </cell>
          <cell r="N101">
            <v>3.5</v>
          </cell>
        </row>
        <row r="102">
          <cell r="C102">
            <v>1296.4175824175823</v>
          </cell>
          <cell r="D102">
            <v>5.2441860465116275</v>
          </cell>
          <cell r="E102">
            <v>1460.6849315068498</v>
          </cell>
          <cell r="F102">
            <v>5.1690140845070429</v>
          </cell>
          <cell r="I102">
            <v>1460.6849315068498</v>
          </cell>
          <cell r="J102">
            <v>5.1690140845070429</v>
          </cell>
          <cell r="M102">
            <v>630.22222222222229</v>
          </cell>
          <cell r="N102">
            <v>5.6000000000000005</v>
          </cell>
        </row>
        <row r="103">
          <cell r="C103">
            <v>2160.0734966592436</v>
          </cell>
          <cell r="D103">
            <v>6.3967517401392113</v>
          </cell>
          <cell r="E103">
            <v>2356.9515669515663</v>
          </cell>
          <cell r="F103">
            <v>6.4835820895522387</v>
          </cell>
          <cell r="G103">
            <v>3333.3333333333335</v>
          </cell>
          <cell r="H103">
            <v>7.333333333333333</v>
          </cell>
          <cell r="I103">
            <v>2343.8840579710118</v>
          </cell>
          <cell r="J103">
            <v>6.4559270516717353</v>
          </cell>
          <cell r="K103">
            <v>2883.3333333333335</v>
          </cell>
          <cell r="L103">
            <v>8.6666666666666661</v>
          </cell>
          <cell r="M103">
            <v>1454.9285714285713</v>
          </cell>
          <cell r="N103">
            <v>6.0937499999999973</v>
          </cell>
        </row>
        <row r="104">
          <cell r="C104">
            <v>4537.3732534930168</v>
          </cell>
          <cell r="D104">
            <v>8.0996884735202475</v>
          </cell>
          <cell r="E104">
            <v>4917.6159793814468</v>
          </cell>
          <cell r="F104">
            <v>8.4072096128170948</v>
          </cell>
          <cell r="G104">
            <v>6431.3448275862056</v>
          </cell>
          <cell r="H104">
            <v>10.964285714285712</v>
          </cell>
          <cell r="I104">
            <v>4858.4711409395941</v>
          </cell>
          <cell r="J104">
            <v>8.3115438108484003</v>
          </cell>
          <cell r="K104">
            <v>5000</v>
          </cell>
          <cell r="L104">
            <v>7</v>
          </cell>
          <cell r="M104">
            <v>3231.7610619469042</v>
          </cell>
          <cell r="N104">
            <v>7.0233644859813076</v>
          </cell>
        </row>
        <row r="105">
          <cell r="C105">
            <v>5810.7053333333333</v>
          </cell>
          <cell r="D105">
            <v>8.1999999999999975</v>
          </cell>
          <cell r="E105">
            <v>6473.4799235181672</v>
          </cell>
          <cell r="F105">
            <v>8.6400817995909929</v>
          </cell>
          <cell r="G105">
            <v>9667.2173913043462</v>
          </cell>
          <cell r="H105">
            <v>12.543478260869568</v>
          </cell>
          <cell r="I105">
            <v>6169.3431578947366</v>
          </cell>
          <cell r="J105">
            <v>8.2380952380952372</v>
          </cell>
          <cell r="K105">
            <v>5250</v>
          </cell>
          <cell r="L105">
            <v>7.5</v>
          </cell>
          <cell r="M105">
            <v>4283.6960352422939</v>
          </cell>
          <cell r="N105">
            <v>7.180094786729855</v>
          </cell>
        </row>
        <row r="106">
          <cell r="C106">
            <v>6364.0700389105068</v>
          </cell>
          <cell r="D106">
            <v>7.3163841807909744</v>
          </cell>
          <cell r="E106">
            <v>7245.2500000000036</v>
          </cell>
          <cell r="F106">
            <v>7.8318181818181722</v>
          </cell>
          <cell r="G106">
            <v>10353.230769230771</v>
          </cell>
          <cell r="H106">
            <v>10.8974358974359</v>
          </cell>
          <cell r="I106">
            <v>6983.1720183486186</v>
          </cell>
          <cell r="J106">
            <v>7.5375000000000076</v>
          </cell>
          <cell r="K106">
            <v>300</v>
          </cell>
          <cell r="L106">
            <v>6</v>
          </cell>
          <cell r="M106">
            <v>4942.2338983050822</v>
          </cell>
          <cell r="N106">
            <v>6.4701492537313436</v>
          </cell>
        </row>
        <row r="107">
          <cell r="C107">
            <v>6388.704211557294</v>
          </cell>
          <cell r="D107">
            <v>6.8910891089108857</v>
          </cell>
          <cell r="E107">
            <v>7027.1258865248255</v>
          </cell>
          <cell r="F107">
            <v>7.2409638554216889</v>
          </cell>
          <cell r="G107">
            <v>14009.967213114754</v>
          </cell>
          <cell r="H107">
            <v>11.15254237288136</v>
          </cell>
          <cell r="I107">
            <v>6184.9819999999936</v>
          </cell>
          <cell r="J107">
            <v>6.7168949771689457</v>
          </cell>
          <cell r="K107">
            <v>5400</v>
          </cell>
          <cell r="L107">
            <v>6</v>
          </cell>
          <cell r="M107">
            <v>5600.805251641139</v>
          </cell>
          <cell r="N107">
            <v>6.4671532846715349</v>
          </cell>
        </row>
        <row r="108">
          <cell r="C108">
            <v>6509.4578207381437</v>
          </cell>
          <cell r="D108">
            <v>6.6573208722741333</v>
          </cell>
          <cell r="E108">
            <v>8576.2689243027999</v>
          </cell>
          <cell r="F108">
            <v>7.5772727272727316</v>
          </cell>
          <cell r="G108">
            <v>14984.133333333333</v>
          </cell>
          <cell r="H108">
            <v>11.799999999999997</v>
          </cell>
          <cell r="I108">
            <v>7210.4331683168302</v>
          </cell>
          <cell r="J108">
            <v>6.6028571428571414</v>
          </cell>
          <cell r="K108">
            <v>5462.5</v>
          </cell>
          <cell r="L108">
            <v>4</v>
          </cell>
          <cell r="M108">
            <v>4878.1069182389956</v>
          </cell>
          <cell r="N108">
            <v>5.8833652007648194</v>
          </cell>
        </row>
        <row r="109">
          <cell r="C109">
            <v>4381.4125984252014</v>
          </cell>
          <cell r="D109">
            <v>5.4604651162790692</v>
          </cell>
          <cell r="E109">
            <v>6205.6111111111131</v>
          </cell>
          <cell r="F109">
            <v>6.7073170731707341</v>
          </cell>
          <cell r="G109">
            <v>14091.93548387097</v>
          </cell>
          <cell r="H109">
            <v>11.678571428571427</v>
          </cell>
          <cell r="I109">
            <v>4636.2158273381292</v>
          </cell>
          <cell r="J109">
            <v>5.3406593406593394</v>
          </cell>
          <cell r="K109">
            <v>3572.6</v>
          </cell>
          <cell r="L109">
            <v>3</v>
          </cell>
          <cell r="M109">
            <v>3659.7516483516497</v>
          </cell>
          <cell r="N109">
            <v>4.9609120521172638</v>
          </cell>
        </row>
        <row r="113">
          <cell r="C113">
            <v>3017.7745550428485</v>
          </cell>
          <cell r="D113">
            <v>6.2381919756221338</v>
          </cell>
          <cell r="E113">
            <v>3758.7285276073667</v>
          </cell>
          <cell r="F113">
            <v>6.6480446927374253</v>
          </cell>
          <cell r="G113">
            <v>6042.1750000000002</v>
          </cell>
          <cell r="H113">
            <v>9.1454545454545446</v>
          </cell>
          <cell r="I113">
            <v>3650.727383367142</v>
          </cell>
          <cell r="J113">
            <v>6.5342714480254163</v>
          </cell>
          <cell r="K113">
            <v>3420</v>
          </cell>
          <cell r="L113">
            <v>4.9285714285714288</v>
          </cell>
          <cell r="M113">
            <v>2023.2259392691672</v>
          </cell>
          <cell r="N113">
            <v>5.6461824953445072</v>
          </cell>
        </row>
        <row r="114">
          <cell r="C114">
            <v>1887.5303490136569</v>
          </cell>
          <cell r="D114">
            <v>5.8969534050179275</v>
          </cell>
          <cell r="E114">
            <v>2098.5499999999993</v>
          </cell>
          <cell r="F114">
            <v>6.1323529411764719</v>
          </cell>
          <cell r="G114">
            <v>4738.391304347826</v>
          </cell>
          <cell r="H114">
            <v>8.7368421052631575</v>
          </cell>
          <cell r="I114">
            <v>2007.9695945945937</v>
          </cell>
          <cell r="J114">
            <v>6.0422264875239957</v>
          </cell>
          <cell r="K114">
            <v>680</v>
          </cell>
          <cell r="L114">
            <v>5.5</v>
          </cell>
          <cell r="M114">
            <v>1700.0916905444119</v>
          </cell>
          <cell r="N114">
            <v>5.6730769230769296</v>
          </cell>
        </row>
        <row r="115">
          <cell r="C115">
            <v>3533.3351773511158</v>
          </cell>
          <cell r="D115">
            <v>6.3770918557084446</v>
          </cell>
          <cell r="E115">
            <v>4295.7594412829812</v>
          </cell>
          <cell r="F115">
            <v>6.8130409694172007</v>
          </cell>
          <cell r="G115">
            <v>6382.1758241758243</v>
          </cell>
          <cell r="H115">
            <v>9.2470588235294091</v>
          </cell>
          <cell r="I115">
            <v>4192.7987938596589</v>
          </cell>
          <cell r="J115">
            <v>6.6996336996337096</v>
          </cell>
          <cell r="K115">
            <v>4181.1111111111113</v>
          </cell>
          <cell r="L115">
            <v>4.6999999999999993</v>
          </cell>
          <cell r="M115">
            <v>2240.5578947368413</v>
          </cell>
          <cell r="N115">
            <v>5.5868200836820074</v>
          </cell>
        </row>
        <row r="116">
          <cell r="C116">
            <v>2426.1749999999997</v>
          </cell>
          <cell r="D116">
            <v>6.2932330827067657</v>
          </cell>
          <cell r="E116">
            <v>3599.2727272727266</v>
          </cell>
          <cell r="F116">
            <v>6.54</v>
          </cell>
          <cell r="G116">
            <v>5883.333333333333</v>
          </cell>
          <cell r="H116">
            <v>9</v>
          </cell>
          <cell r="I116">
            <v>3319.5918367346935</v>
          </cell>
          <cell r="J116">
            <v>6.2045454545454533</v>
          </cell>
          <cell r="M116">
            <v>1811.6952380952382</v>
          </cell>
          <cell r="N116">
            <v>6.1445783132530094</v>
          </cell>
        </row>
        <row r="117">
          <cell r="C117">
            <v>9995.9376825705913</v>
          </cell>
          <cell r="D117">
            <v>9.0926680244399236</v>
          </cell>
          <cell r="E117">
            <v>10341.297965116286</v>
          </cell>
          <cell r="F117">
            <v>9.9029850746268657</v>
          </cell>
          <cell r="G117">
            <v>11862.444444444449</v>
          </cell>
          <cell r="H117">
            <v>11.956896551724141</v>
          </cell>
          <cell r="I117">
            <v>10053.966371681414</v>
          </cell>
          <cell r="J117">
            <v>9.4872727272727193</v>
          </cell>
          <cell r="K117">
            <v>7736</v>
          </cell>
          <cell r="L117">
            <v>7.5</v>
          </cell>
          <cell r="M117">
            <v>9295.0294985250803</v>
          </cell>
          <cell r="N117">
            <v>7.3525641025641129</v>
          </cell>
        </row>
        <row r="118">
          <cell r="C118">
            <v>17785.966101694925</v>
          </cell>
          <cell r="D118">
            <v>11.768786127167626</v>
          </cell>
          <cell r="E118">
            <v>19431.139784946237</v>
          </cell>
          <cell r="F118">
            <v>13.554347826086955</v>
          </cell>
          <cell r="G118">
            <v>20093.833333333336</v>
          </cell>
          <cell r="H118">
            <v>14.47222222222222</v>
          </cell>
          <cell r="I118">
            <v>19012.596491228065</v>
          </cell>
          <cell r="J118">
            <v>12.964285714285717</v>
          </cell>
          <cell r="M118">
            <v>15964.523809523802</v>
          </cell>
          <cell r="N118">
            <v>9.7407407407407351</v>
          </cell>
        </row>
        <row r="119">
          <cell r="C119">
            <v>26486.358490566035</v>
          </cell>
          <cell r="D119">
            <v>13.239999999999997</v>
          </cell>
          <cell r="E119">
            <v>28480.941176470584</v>
          </cell>
          <cell r="F119">
            <v>14.588235294117649</v>
          </cell>
          <cell r="G119">
            <v>29579.57894736842</v>
          </cell>
          <cell r="H119">
            <v>14.421052631578945</v>
          </cell>
          <cell r="I119">
            <v>27089.333333333336</v>
          </cell>
          <cell r="J119">
            <v>14.799999999999999</v>
          </cell>
          <cell r="M119">
            <v>22917.10526315789</v>
          </cell>
          <cell r="N119">
            <v>10.374999999999998</v>
          </cell>
        </row>
        <row r="120">
          <cell r="C120">
            <v>48450.174603174608</v>
          </cell>
          <cell r="D120">
            <v>12.983333333333333</v>
          </cell>
          <cell r="E120">
            <v>49271.153846153844</v>
          </cell>
          <cell r="F120">
            <v>16.38461538461538</v>
          </cell>
          <cell r="G120">
            <v>40950</v>
          </cell>
          <cell r="H120">
            <v>18.714285714285715</v>
          </cell>
          <cell r="I120">
            <v>52336.84210526316</v>
          </cell>
          <cell r="J120">
            <v>15.526315789473685</v>
          </cell>
          <cell r="M120">
            <v>47873.270270270274</v>
          </cell>
          <cell r="N120">
            <v>10.382352941176471</v>
          </cell>
        </row>
        <row r="121">
          <cell r="C121">
            <v>2450.9964927663318</v>
          </cell>
          <cell r="D121">
            <v>5.0038546255506615</v>
          </cell>
          <cell r="E121">
            <v>2566.9003868471923</v>
          </cell>
          <cell r="F121">
            <v>5.2645687645687644</v>
          </cell>
          <cell r="I121">
            <v>2566.9003868471923</v>
          </cell>
          <cell r="J121">
            <v>5.2645687645687644</v>
          </cell>
          <cell r="M121">
            <v>2354.8901363271802</v>
          </cell>
          <cell r="N121">
            <v>4.7703549060542834</v>
          </cell>
        </row>
        <row r="122">
          <cell r="C122">
            <v>7118.9113233287926</v>
          </cell>
          <cell r="D122">
            <v>8.0719322990127154</v>
          </cell>
          <cell r="E122">
            <v>7742.2773722627762</v>
          </cell>
          <cell r="F122">
            <v>8.3075471698113237</v>
          </cell>
          <cell r="G122">
            <v>7500</v>
          </cell>
          <cell r="H122">
            <v>6</v>
          </cell>
          <cell r="I122">
            <v>7742.7202925045722</v>
          </cell>
          <cell r="J122">
            <v>8.3119092627599276</v>
          </cell>
          <cell r="M122">
            <v>5272.3999999999987</v>
          </cell>
          <cell r="N122">
            <v>7.3743016759776525</v>
          </cell>
        </row>
        <row r="123">
          <cell r="C123">
            <v>7278.6450822541146</v>
          </cell>
          <cell r="D123">
            <v>8.2755787901418838</v>
          </cell>
          <cell r="E123">
            <v>7539.9742903053148</v>
          </cell>
          <cell r="F123">
            <v>8.7189097103918254</v>
          </cell>
          <cell r="G123">
            <v>12340.62751677853</v>
          </cell>
          <cell r="H123">
            <v>11.543554006968643</v>
          </cell>
          <cell r="I123">
            <v>6671.7850649350694</v>
          </cell>
          <cell r="J123">
            <v>8.2019230769230749</v>
          </cell>
          <cell r="K123">
            <v>4312.9655172413786</v>
          </cell>
          <cell r="L123">
            <v>5.5</v>
          </cell>
          <cell r="M123">
            <v>6785.815151515153</v>
          </cell>
          <cell r="N123">
            <v>7.4242093784078618</v>
          </cell>
        </row>
        <row r="124">
          <cell r="C124">
            <v>7200</v>
          </cell>
          <cell r="D124">
            <v>11.5</v>
          </cell>
          <cell r="E124">
            <v>400</v>
          </cell>
          <cell r="F124">
            <v>11</v>
          </cell>
          <cell r="I124">
            <v>400</v>
          </cell>
          <cell r="J124">
            <v>11</v>
          </cell>
          <cell r="M124">
            <v>14000</v>
          </cell>
          <cell r="N124">
            <v>12</v>
          </cell>
        </row>
        <row r="125">
          <cell r="C125">
            <v>2420.237588652486</v>
          </cell>
          <cell r="D125">
            <v>4.9988864142538993</v>
          </cell>
          <cell r="E125">
            <v>2520.7681017612526</v>
          </cell>
          <cell r="F125">
            <v>5.2558962264150901</v>
          </cell>
          <cell r="I125">
            <v>2520.7681017612526</v>
          </cell>
          <cell r="J125">
            <v>5.2558962264150901</v>
          </cell>
          <cell r="M125">
            <v>2336.9781199351751</v>
          </cell>
          <cell r="N125">
            <v>4.7689873417721511</v>
          </cell>
        </row>
        <row r="126">
          <cell r="C126">
            <v>5226.6799999999994</v>
          </cell>
          <cell r="D126">
            <v>5.45</v>
          </cell>
          <cell r="E126">
            <v>6495.8333333333321</v>
          </cell>
          <cell r="F126">
            <v>6</v>
          </cell>
          <cell r="I126">
            <v>6495.8333333333321</v>
          </cell>
          <cell r="J126">
            <v>6</v>
          </cell>
          <cell r="M126">
            <v>4055.1538461538462</v>
          </cell>
          <cell r="N126">
            <v>4.9000000000000004</v>
          </cell>
        </row>
        <row r="127">
          <cell r="C127">
            <v>7118.9113233287926</v>
          </cell>
          <cell r="D127">
            <v>8.0719322990127154</v>
          </cell>
          <cell r="E127">
            <v>7742.2773722627762</v>
          </cell>
          <cell r="F127">
            <v>8.3075471698113237</v>
          </cell>
          <cell r="G127">
            <v>7500</v>
          </cell>
          <cell r="H127">
            <v>6</v>
          </cell>
          <cell r="I127">
            <v>7742.7202925045722</v>
          </cell>
          <cell r="J127">
            <v>8.3119092627599276</v>
          </cell>
          <cell r="M127">
            <v>5272.3999999999987</v>
          </cell>
          <cell r="N127">
            <v>7.3743016759776525</v>
          </cell>
        </row>
        <row r="128">
          <cell r="C128">
            <v>20196.416666666675</v>
          </cell>
          <cell r="D128">
            <v>10.666666666666668</v>
          </cell>
          <cell r="E128">
            <v>16813.652173913044</v>
          </cell>
          <cell r="F128">
            <v>10.304347826086957</v>
          </cell>
          <cell r="G128">
            <v>19914.133333333335</v>
          </cell>
          <cell r="H128">
            <v>10.199999999999999</v>
          </cell>
          <cell r="I128">
            <v>11000.25</v>
          </cell>
          <cell r="J128">
            <v>10.5</v>
          </cell>
          <cell r="M128">
            <v>98000</v>
          </cell>
          <cell r="N128">
            <v>19</v>
          </cell>
        </row>
        <row r="129">
          <cell r="C129">
            <v>6476.3404255319138</v>
          </cell>
          <cell r="D129">
            <v>6.7142857142857144</v>
          </cell>
          <cell r="E129">
            <v>9357.5172413793098</v>
          </cell>
          <cell r="F129">
            <v>7.8888888888888893</v>
          </cell>
          <cell r="G129">
            <v>13555</v>
          </cell>
          <cell r="H129">
            <v>9.6</v>
          </cell>
          <cell r="I129">
            <v>7148.3157894736851</v>
          </cell>
          <cell r="J129">
            <v>6.8823529411764692</v>
          </cell>
          <cell r="M129">
            <v>1834.4444444444443</v>
          </cell>
          <cell r="N129">
            <v>4.6000000000000005</v>
          </cell>
        </row>
        <row r="130">
          <cell r="C130">
            <v>5138.4237855946376</v>
          </cell>
          <cell r="D130">
            <v>6.6484517304189428</v>
          </cell>
          <cell r="E130">
            <v>4780.2344398340238</v>
          </cell>
          <cell r="F130">
            <v>6.6312217194570131</v>
          </cell>
          <cell r="I130">
            <v>4780.2344398340238</v>
          </cell>
          <cell r="J130">
            <v>6.6312217194570131</v>
          </cell>
          <cell r="M130">
            <v>6639.7043478260885</v>
          </cell>
          <cell r="N130">
            <v>6.7196261682243001</v>
          </cell>
        </row>
        <row r="131">
          <cell r="C131">
            <v>7028.4344262295044</v>
          </cell>
          <cell r="D131">
            <v>7.8925925925925933</v>
          </cell>
          <cell r="E131">
            <v>6769.9178082191756</v>
          </cell>
          <cell r="F131">
            <v>8.6170212765957466</v>
          </cell>
          <cell r="G131">
            <v>7500</v>
          </cell>
          <cell r="H131">
            <v>10.333333333333334</v>
          </cell>
          <cell r="I131">
            <v>6764.8827586206926</v>
          </cell>
          <cell r="J131">
            <v>8.6047619047619079</v>
          </cell>
          <cell r="M131">
            <v>7300.6225961538448</v>
          </cell>
          <cell r="N131">
            <v>7.1007751937984516</v>
          </cell>
        </row>
        <row r="132">
          <cell r="C132">
            <v>6298.447284345053</v>
          </cell>
          <cell r="D132">
            <v>7.2832764505119476</v>
          </cell>
          <cell r="E132">
            <v>7112.396825396826</v>
          </cell>
          <cell r="F132">
            <v>7.4262295081967213</v>
          </cell>
          <cell r="G132">
            <v>14275</v>
          </cell>
          <cell r="H132">
            <v>13</v>
          </cell>
          <cell r="I132">
            <v>6877.557377049181</v>
          </cell>
          <cell r="J132">
            <v>7.2372881355932206</v>
          </cell>
          <cell r="M132">
            <v>5750.0106951871685</v>
          </cell>
          <cell r="N132">
            <v>7.1812865497076004</v>
          </cell>
        </row>
        <row r="133">
          <cell r="C133">
            <v>6485.9892473118289</v>
          </cell>
          <cell r="D133">
            <v>8.1758241758241734</v>
          </cell>
          <cell r="E133">
            <v>7195.8166666666657</v>
          </cell>
          <cell r="F133">
            <v>8.8813559322033893</v>
          </cell>
          <cell r="I133">
            <v>7195.8166666666657</v>
          </cell>
          <cell r="J133">
            <v>8.8813559322033893</v>
          </cell>
          <cell r="M133">
            <v>5195.3939393939372</v>
          </cell>
          <cell r="N133">
            <v>6.8750000000000018</v>
          </cell>
        </row>
        <row r="134">
          <cell r="C134">
            <v>13524.583333333328</v>
          </cell>
          <cell r="D134">
            <v>12.425531914893615</v>
          </cell>
          <cell r="E134">
            <v>13859.555555555553</v>
          </cell>
          <cell r="F134">
            <v>12.204545454545455</v>
          </cell>
          <cell r="G134">
            <v>17412.5</v>
          </cell>
          <cell r="H134">
            <v>12.375000000000002</v>
          </cell>
          <cell r="I134">
            <v>13091.351351351354</v>
          </cell>
          <cell r="J134">
            <v>12.166666666666666</v>
          </cell>
          <cell r="M134">
            <v>8500</v>
          </cell>
          <cell r="N134">
            <v>15.666666666666666</v>
          </cell>
        </row>
        <row r="135">
          <cell r="C135">
            <v>11122.704225352112</v>
          </cell>
          <cell r="D135">
            <v>12.47142857142857</v>
          </cell>
          <cell r="E135">
            <v>11500.686567164179</v>
          </cell>
          <cell r="F135">
            <v>12.696969696969699</v>
          </cell>
          <cell r="G135">
            <v>11450</v>
          </cell>
          <cell r="H135">
            <v>12.8</v>
          </cell>
          <cell r="I135">
            <v>11505.672131147541</v>
          </cell>
          <cell r="J135">
            <v>12.688524590163933</v>
          </cell>
          <cell r="M135">
            <v>4791.5</v>
          </cell>
          <cell r="N135">
            <v>8.75</v>
          </cell>
        </row>
        <row r="136">
          <cell r="C136">
            <v>15417.857142857143</v>
          </cell>
          <cell r="D136">
            <v>8.0714285714285694</v>
          </cell>
          <cell r="E136">
            <v>7987.5</v>
          </cell>
          <cell r="F136">
            <v>7.583333333333333</v>
          </cell>
          <cell r="I136">
            <v>7987.5</v>
          </cell>
          <cell r="J136">
            <v>7.583333333333333</v>
          </cell>
          <cell r="M136">
            <v>60000</v>
          </cell>
          <cell r="N136">
            <v>11</v>
          </cell>
        </row>
        <row r="137">
          <cell r="C137">
            <v>12715.830508474577</v>
          </cell>
          <cell r="D137">
            <v>12.440677966101694</v>
          </cell>
          <cell r="E137">
            <v>8232</v>
          </cell>
          <cell r="F137">
            <v>11.76</v>
          </cell>
          <cell r="G137">
            <v>15000</v>
          </cell>
          <cell r="H137">
            <v>16</v>
          </cell>
          <cell r="I137">
            <v>7950.0000000000009</v>
          </cell>
          <cell r="J137">
            <v>11.583333333333334</v>
          </cell>
          <cell r="M137">
            <v>16012.764705882353</v>
          </cell>
          <cell r="N137">
            <v>12.941176470588237</v>
          </cell>
        </row>
        <row r="138">
          <cell r="C138">
            <v>7624.8937500000029</v>
          </cell>
          <cell r="D138">
            <v>7.4444444444444429</v>
          </cell>
          <cell r="E138">
            <v>7298.8791946308756</v>
          </cell>
          <cell r="F138">
            <v>7.141791044776121</v>
          </cell>
          <cell r="G138">
            <v>8916.6666666666661</v>
          </cell>
          <cell r="H138">
            <v>6.5</v>
          </cell>
          <cell r="I138">
            <v>7230.9999999999955</v>
          </cell>
          <cell r="J138">
            <v>7.1718749999999982</v>
          </cell>
          <cell r="M138">
            <v>12040.909090909092</v>
          </cell>
          <cell r="N138">
            <v>11.5</v>
          </cell>
        </row>
        <row r="139">
          <cell r="C139">
            <v>10268.868421052626</v>
          </cell>
          <cell r="D139">
            <v>10.454545454545455</v>
          </cell>
          <cell r="E139">
            <v>10268.868421052626</v>
          </cell>
          <cell r="F139">
            <v>10.454545454545455</v>
          </cell>
          <cell r="G139">
            <v>10307.945578231294</v>
          </cell>
          <cell r="H139">
            <v>10.601449275362318</v>
          </cell>
          <cell r="I139">
            <v>9120</v>
          </cell>
          <cell r="J139">
            <v>6.4</v>
          </cell>
        </row>
        <row r="140">
          <cell r="C140">
            <v>13109.571428571429</v>
          </cell>
          <cell r="D140">
            <v>13.378640776699026</v>
          </cell>
          <cell r="E140">
            <v>13024.558823529413</v>
          </cell>
          <cell r="F140">
            <v>13.390000000000002</v>
          </cell>
          <cell r="G140">
            <v>14784.689189189194</v>
          </cell>
          <cell r="H140">
            <v>13.87671232876712</v>
          </cell>
          <cell r="I140">
            <v>8372.7857142857138</v>
          </cell>
          <cell r="J140">
            <v>12.074074074074074</v>
          </cell>
          <cell r="M140">
            <v>16000</v>
          </cell>
          <cell r="N140">
            <v>13</v>
          </cell>
        </row>
        <row r="141">
          <cell r="C141">
            <v>10002.400000000001</v>
          </cell>
          <cell r="D141">
            <v>11.530612244897961</v>
          </cell>
          <cell r="E141">
            <v>10023.333333333334</v>
          </cell>
          <cell r="F141">
            <v>11.234042553191491</v>
          </cell>
          <cell r="G141">
            <v>11575.416666666668</v>
          </cell>
          <cell r="H141">
            <v>11.958333333333334</v>
          </cell>
          <cell r="I141">
            <v>8471.25</v>
          </cell>
          <cell r="J141">
            <v>10.478260869565219</v>
          </cell>
          <cell r="M141">
            <v>9500</v>
          </cell>
          <cell r="N141">
            <v>18.5</v>
          </cell>
        </row>
        <row r="142">
          <cell r="C142">
            <v>4011.1212121212125</v>
          </cell>
          <cell r="D142">
            <v>8.625</v>
          </cell>
          <cell r="E142">
            <v>4336.8421052631584</v>
          </cell>
          <cell r="F142">
            <v>8</v>
          </cell>
          <cell r="I142">
            <v>4336.8421052631584</v>
          </cell>
          <cell r="J142">
            <v>8</v>
          </cell>
          <cell r="M142">
            <v>3569.0714285714289</v>
          </cell>
          <cell r="N142">
            <v>9.5384615384615401</v>
          </cell>
        </row>
        <row r="143">
          <cell r="C143">
            <v>4477.7384615384572</v>
          </cell>
          <cell r="D143">
            <v>7.8426966292134823</v>
          </cell>
          <cell r="E143">
            <v>5879.6800000000012</v>
          </cell>
          <cell r="F143">
            <v>9.8297872340425521</v>
          </cell>
          <cell r="I143">
            <v>6014.2500000000009</v>
          </cell>
          <cell r="J143">
            <v>9.804347826086957</v>
          </cell>
          <cell r="K143">
            <v>2650</v>
          </cell>
          <cell r="L143">
            <v>11</v>
          </cell>
          <cell r="M143">
            <v>3994.3103448275865</v>
          </cell>
          <cell r="N143">
            <v>7.1297709923664128</v>
          </cell>
        </row>
        <row r="144">
          <cell r="C144">
            <v>4315.8857142857141</v>
          </cell>
          <cell r="D144">
            <v>5.4347826086956523</v>
          </cell>
          <cell r="E144">
            <v>4315.8857142857141</v>
          </cell>
          <cell r="F144">
            <v>5.4347826086956523</v>
          </cell>
          <cell r="I144">
            <v>3910</v>
          </cell>
          <cell r="J144">
            <v>6.166666666666667</v>
          </cell>
          <cell r="K144">
            <v>4436.1481481481469</v>
          </cell>
          <cell r="L144">
            <v>5.1764705882352944</v>
          </cell>
        </row>
        <row r="145">
          <cell r="C145">
            <v>28100</v>
          </cell>
          <cell r="D145">
            <v>16</v>
          </cell>
          <cell r="E145">
            <v>28100</v>
          </cell>
          <cell r="F145">
            <v>16</v>
          </cell>
          <cell r="I145">
            <v>28100</v>
          </cell>
          <cell r="J145">
            <v>16</v>
          </cell>
        </row>
        <row r="146">
          <cell r="C146">
            <v>960</v>
          </cell>
          <cell r="D146">
            <v>6</v>
          </cell>
          <cell r="M146">
            <v>960</v>
          </cell>
          <cell r="N146">
            <v>6</v>
          </cell>
        </row>
        <row r="148">
          <cell r="C148">
            <v>7200</v>
          </cell>
          <cell r="D148">
            <v>11.5</v>
          </cell>
          <cell r="E148">
            <v>400</v>
          </cell>
          <cell r="F148">
            <v>11</v>
          </cell>
          <cell r="I148">
            <v>400</v>
          </cell>
          <cell r="J148">
            <v>11</v>
          </cell>
          <cell r="M148">
            <v>14000</v>
          </cell>
          <cell r="N148">
            <v>12</v>
          </cell>
        </row>
        <row r="149">
          <cell r="C149">
            <v>17169.834586466164</v>
          </cell>
          <cell r="D149">
            <v>13.248120300751884</v>
          </cell>
          <cell r="E149">
            <v>16516</v>
          </cell>
          <cell r="F149">
            <v>14.293333333333328</v>
          </cell>
          <cell r="G149">
            <v>19970.588235294119</v>
          </cell>
          <cell r="H149">
            <v>15.058823529411764</v>
          </cell>
          <cell r="I149">
            <v>15503.448275862069</v>
          </cell>
          <cell r="J149">
            <v>14.068965517241375</v>
          </cell>
          <cell r="M149">
            <v>18015.310344827591</v>
          </cell>
          <cell r="N149">
            <v>11.896551724137929</v>
          </cell>
        </row>
        <row r="150">
          <cell r="C150">
            <v>15803.208333333339</v>
          </cell>
          <cell r="D150">
            <v>15.201388888888886</v>
          </cell>
          <cell r="E150">
            <v>15809.31578947368</v>
          </cell>
          <cell r="F150">
            <v>15.491228070175437</v>
          </cell>
          <cell r="G150">
            <v>17694.962962962956</v>
          </cell>
          <cell r="H150">
            <v>16.092592592592592</v>
          </cell>
          <cell r="I150">
            <v>14112.233333333332</v>
          </cell>
          <cell r="J150">
            <v>14.95</v>
          </cell>
          <cell r="M150">
            <v>15780.000000000002</v>
          </cell>
          <cell r="N150">
            <v>14.100000000000001</v>
          </cell>
        </row>
        <row r="151">
          <cell r="C151">
            <v>10199.374285714281</v>
          </cell>
          <cell r="D151">
            <v>10.468023255813952</v>
          </cell>
          <cell r="E151">
            <v>10859.710247349818</v>
          </cell>
          <cell r="F151">
            <v>10.95683453237411</v>
          </cell>
          <cell r="G151">
            <v>11633.464285714288</v>
          </cell>
          <cell r="H151">
            <v>11.719512195121951</v>
          </cell>
          <cell r="I151">
            <v>10533.10050251256</v>
          </cell>
          <cell r="J151">
            <v>10.637755102040821</v>
          </cell>
          <cell r="M151">
            <v>7410.1940298507488</v>
          </cell>
          <cell r="N151">
            <v>8.4090909090909065</v>
          </cell>
        </row>
        <row r="152">
          <cell r="C152">
            <v>8722.834355828214</v>
          </cell>
          <cell r="D152">
            <v>10.863354037267085</v>
          </cell>
          <cell r="E152">
            <v>8923.7551020408209</v>
          </cell>
          <cell r="F152">
            <v>11.041379310344828</v>
          </cell>
          <cell r="G152">
            <v>11110.34482758621</v>
          </cell>
          <cell r="H152">
            <v>12.103448275862069</v>
          </cell>
          <cell r="I152">
            <v>8386.3728813559319</v>
          </cell>
          <cell r="J152">
            <v>10.775862068965518</v>
          </cell>
          <cell r="M152">
            <v>6876.875</v>
          </cell>
          <cell r="N152">
            <v>9.25</v>
          </cell>
        </row>
        <row r="153">
          <cell r="C153">
            <v>6890.0536828963823</v>
          </cell>
          <cell r="D153">
            <v>7.2841677943166436</v>
          </cell>
          <cell r="E153">
            <v>6814.5138004246264</v>
          </cell>
          <cell r="F153">
            <v>7.6804597701149371</v>
          </cell>
          <cell r="G153">
            <v>9492.0888888888894</v>
          </cell>
          <cell r="H153">
            <v>8.2045454545454568</v>
          </cell>
          <cell r="I153">
            <v>6602.2530413625309</v>
          </cell>
          <cell r="J153">
            <v>7.6796874999999991</v>
          </cell>
          <cell r="K153">
            <v>4597.7333333333327</v>
          </cell>
          <cell r="L153">
            <v>4.4285714285714288</v>
          </cell>
          <cell r="M153">
            <v>6997.8696969696975</v>
          </cell>
          <cell r="N153">
            <v>6.7171052631578956</v>
          </cell>
        </row>
        <row r="154">
          <cell r="C154">
            <v>2395.4294605809141</v>
          </cell>
          <cell r="D154">
            <v>4.8303886925795068</v>
          </cell>
          <cell r="E154">
            <v>2573.5372670807456</v>
          </cell>
          <cell r="F154">
            <v>5.3653136531365293</v>
          </cell>
          <cell r="I154">
            <v>2573.5372670807456</v>
          </cell>
          <cell r="J154">
            <v>5.3653136531365293</v>
          </cell>
          <cell r="M154">
            <v>2344.4056939501779</v>
          </cell>
          <cell r="N154">
            <v>4.6620209059233444</v>
          </cell>
        </row>
        <row r="155">
          <cell r="C155">
            <v>5838.3466666666618</v>
          </cell>
          <cell r="D155">
            <v>7.231601731601728</v>
          </cell>
          <cell r="E155">
            <v>6290.1972076788807</v>
          </cell>
          <cell r="F155">
            <v>7.3302583025830259</v>
          </cell>
          <cell r="G155">
            <v>13676.105263157895</v>
          </cell>
          <cell r="H155">
            <v>7.7777777777777768</v>
          </cell>
          <cell r="I155">
            <v>6036.8898916967473</v>
          </cell>
          <cell r="J155">
            <v>7.3148854961832122</v>
          </cell>
          <cell r="M155">
            <v>5194.2910447761187</v>
          </cell>
          <cell r="N155">
            <v>7.0916230366492137</v>
          </cell>
        </row>
        <row r="156">
          <cell r="C156">
            <v>6926.9030837004384</v>
          </cell>
          <cell r="D156">
            <v>7.3442622950819709</v>
          </cell>
          <cell r="E156">
            <v>7557.6401384083065</v>
          </cell>
          <cell r="F156">
            <v>7.3381294964028738</v>
          </cell>
          <cell r="G156">
            <v>10143.750000000002</v>
          </cell>
          <cell r="H156">
            <v>9.4</v>
          </cell>
          <cell r="I156">
            <v>7406.0732600732645</v>
          </cell>
          <cell r="J156">
            <v>7.2205323193916335</v>
          </cell>
          <cell r="M156">
            <v>5822.1575757575756</v>
          </cell>
          <cell r="N156">
            <v>7.3557046979865754</v>
          </cell>
        </row>
        <row r="157">
          <cell r="C157">
            <v>2967.569792412311</v>
          </cell>
          <cell r="D157">
            <v>5.8204697986577285</v>
          </cell>
          <cell r="E157">
            <v>3111.7224594363815</v>
          </cell>
          <cell r="F157">
            <v>5.8997020854021809</v>
          </cell>
          <cell r="G157">
            <v>5289.9374999999991</v>
          </cell>
          <cell r="H157">
            <v>7.5384615384615383</v>
          </cell>
          <cell r="I157">
            <v>3038.6124444444449</v>
          </cell>
          <cell r="J157">
            <v>5.8525773195876303</v>
          </cell>
          <cell r="K157">
            <v>4007.8571428571422</v>
          </cell>
          <cell r="L157">
            <v>6.1818181818181808</v>
          </cell>
          <cell r="M157">
            <v>2220.6548672566387</v>
          </cell>
          <cell r="N157">
            <v>5.3891891891891888</v>
          </cell>
        </row>
        <row r="158">
          <cell r="C158">
            <v>24000</v>
          </cell>
          <cell r="D158">
            <v>14.666666666666666</v>
          </cell>
          <cell r="E158">
            <v>24000</v>
          </cell>
          <cell r="F158">
            <v>14.666666666666666</v>
          </cell>
          <cell r="G158">
            <v>24000</v>
          </cell>
          <cell r="H158">
            <v>14.666666666666666</v>
          </cell>
        </row>
        <row r="159">
          <cell r="C159">
            <v>1580</v>
          </cell>
          <cell r="D159">
            <v>4.75</v>
          </cell>
          <cell r="E159">
            <v>2920</v>
          </cell>
          <cell r="F159">
            <v>3.5</v>
          </cell>
          <cell r="I159">
            <v>2920</v>
          </cell>
          <cell r="J159">
            <v>3.5</v>
          </cell>
          <cell r="M159">
            <v>686.66666666666663</v>
          </cell>
          <cell r="N159">
            <v>6</v>
          </cell>
        </row>
        <row r="161">
          <cell r="C161">
            <v>11000</v>
          </cell>
          <cell r="D161">
            <v>12</v>
          </cell>
          <cell r="M161">
            <v>11000</v>
          </cell>
          <cell r="N161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4102079.2495975979</v>
          </cell>
        </row>
        <row r="335">
          <cell r="O335">
            <v>0</v>
          </cell>
          <cell r="P335">
            <v>0</v>
          </cell>
        </row>
        <row r="336">
          <cell r="O336">
            <v>0</v>
          </cell>
          <cell r="P336">
            <v>0</v>
          </cell>
        </row>
        <row r="337">
          <cell r="O337">
            <v>0</v>
          </cell>
          <cell r="P337">
            <v>0</v>
          </cell>
        </row>
        <row r="338">
          <cell r="O338">
            <v>0</v>
          </cell>
          <cell r="P338">
            <v>0</v>
          </cell>
        </row>
        <row r="339">
          <cell r="O339">
            <v>0</v>
          </cell>
          <cell r="P339">
            <v>0</v>
          </cell>
        </row>
        <row r="340">
          <cell r="O340" t="str">
            <v>5 Trabajador no Remunerado</v>
          </cell>
          <cell r="P340" t="str">
            <v>6 No sabe, No responde</v>
          </cell>
        </row>
        <row r="342">
          <cell r="O342" t="str">
            <v>Media</v>
          </cell>
          <cell r="P342" t="str">
            <v>Media</v>
          </cell>
        </row>
        <row r="343">
          <cell r="O343">
            <v>0</v>
          </cell>
          <cell r="P343">
            <v>0</v>
          </cell>
        </row>
        <row r="344">
          <cell r="O344">
            <v>0</v>
          </cell>
          <cell r="P344">
            <v>0</v>
          </cell>
        </row>
        <row r="345">
          <cell r="O345">
            <v>0</v>
          </cell>
          <cell r="P345">
            <v>0</v>
          </cell>
        </row>
        <row r="346">
          <cell r="O346">
            <v>0</v>
          </cell>
          <cell r="P346">
            <v>0</v>
          </cell>
        </row>
        <row r="348">
          <cell r="O348">
            <v>0</v>
          </cell>
          <cell r="P348">
            <v>0</v>
          </cell>
        </row>
        <row r="349">
          <cell r="O349">
            <v>0</v>
          </cell>
          <cell r="P349">
            <v>0</v>
          </cell>
        </row>
        <row r="350">
          <cell r="O350">
            <v>0</v>
          </cell>
          <cell r="P350">
            <v>0</v>
          </cell>
        </row>
        <row r="351">
          <cell r="O351">
            <v>0</v>
          </cell>
          <cell r="P351">
            <v>0</v>
          </cell>
        </row>
        <row r="352">
          <cell r="O352">
            <v>0</v>
          </cell>
          <cell r="P352">
            <v>0</v>
          </cell>
        </row>
        <row r="353">
          <cell r="O353">
            <v>0</v>
          </cell>
          <cell r="P353">
            <v>0</v>
          </cell>
        </row>
        <row r="354">
          <cell r="O354">
            <v>0</v>
          </cell>
          <cell r="P354">
            <v>0</v>
          </cell>
        </row>
        <row r="355">
          <cell r="O355">
            <v>0</v>
          </cell>
          <cell r="P355">
            <v>0</v>
          </cell>
        </row>
        <row r="356">
          <cell r="O356">
            <v>0</v>
          </cell>
          <cell r="P356">
            <v>0</v>
          </cell>
        </row>
        <row r="361">
          <cell r="O361">
            <v>0</v>
          </cell>
          <cell r="P361">
            <v>0</v>
          </cell>
        </row>
        <row r="362">
          <cell r="O362">
            <v>0</v>
          </cell>
          <cell r="P362">
            <v>0</v>
          </cell>
        </row>
        <row r="363">
          <cell r="O363">
            <v>0</v>
          </cell>
          <cell r="P363">
            <v>0</v>
          </cell>
        </row>
        <row r="364">
          <cell r="O364">
            <v>0</v>
          </cell>
          <cell r="P364">
            <v>0</v>
          </cell>
        </row>
        <row r="367">
          <cell r="O367">
            <v>0</v>
          </cell>
          <cell r="P367">
            <v>0</v>
          </cell>
        </row>
        <row r="369">
          <cell r="O369">
            <v>0</v>
          </cell>
          <cell r="P369">
            <v>0</v>
          </cell>
        </row>
        <row r="370">
          <cell r="O370">
            <v>0</v>
          </cell>
          <cell r="P370">
            <v>0</v>
          </cell>
        </row>
        <row r="371">
          <cell r="O371">
            <v>0</v>
          </cell>
          <cell r="P371">
            <v>0</v>
          </cell>
        </row>
        <row r="372">
          <cell r="O372">
            <v>0</v>
          </cell>
          <cell r="P372">
            <v>0</v>
          </cell>
        </row>
        <row r="375">
          <cell r="O375" t="str">
            <v>Media</v>
          </cell>
          <cell r="P375" t="str">
            <v>Media</v>
          </cell>
        </row>
        <row r="376">
          <cell r="O376">
            <v>0</v>
          </cell>
          <cell r="P376">
            <v>0</v>
          </cell>
        </row>
        <row r="377">
          <cell r="O377">
            <v>0</v>
          </cell>
          <cell r="P377">
            <v>0</v>
          </cell>
        </row>
        <row r="378">
          <cell r="O378">
            <v>0</v>
          </cell>
          <cell r="P378">
            <v>0</v>
          </cell>
        </row>
        <row r="379">
          <cell r="O379">
            <v>0</v>
          </cell>
          <cell r="P379">
            <v>0</v>
          </cell>
        </row>
        <row r="380">
          <cell r="O380">
            <v>0</v>
          </cell>
          <cell r="P380">
            <v>0</v>
          </cell>
        </row>
        <row r="381">
          <cell r="O381">
            <v>0</v>
          </cell>
          <cell r="P381">
            <v>0</v>
          </cell>
        </row>
        <row r="382">
          <cell r="O382">
            <v>0</v>
          </cell>
          <cell r="P382">
            <v>0</v>
          </cell>
        </row>
        <row r="383">
          <cell r="O383">
            <v>0</v>
          </cell>
          <cell r="P383">
            <v>0</v>
          </cell>
        </row>
        <row r="384">
          <cell r="O384">
            <v>0</v>
          </cell>
          <cell r="P384">
            <v>0</v>
          </cell>
        </row>
        <row r="387">
          <cell r="O387">
            <v>0</v>
          </cell>
          <cell r="P387">
            <v>0</v>
          </cell>
        </row>
        <row r="388">
          <cell r="O388">
            <v>0</v>
          </cell>
          <cell r="P388">
            <v>0</v>
          </cell>
        </row>
        <row r="389">
          <cell r="O389">
            <v>0</v>
          </cell>
          <cell r="P389">
            <v>0</v>
          </cell>
        </row>
        <row r="390">
          <cell r="O390">
            <v>0</v>
          </cell>
          <cell r="P390">
            <v>0</v>
          </cell>
        </row>
        <row r="391">
          <cell r="O391">
            <v>0</v>
          </cell>
          <cell r="P391">
            <v>0</v>
          </cell>
        </row>
        <row r="392">
          <cell r="O392">
            <v>0</v>
          </cell>
          <cell r="P392">
            <v>0</v>
          </cell>
        </row>
        <row r="393">
          <cell r="O393">
            <v>0</v>
          </cell>
          <cell r="P393">
            <v>0</v>
          </cell>
        </row>
        <row r="394">
          <cell r="O394">
            <v>0</v>
          </cell>
          <cell r="P394">
            <v>0</v>
          </cell>
        </row>
        <row r="395">
          <cell r="O395">
            <v>0</v>
          </cell>
          <cell r="P395">
            <v>0</v>
          </cell>
        </row>
        <row r="396">
          <cell r="O396">
            <v>0</v>
          </cell>
          <cell r="P396">
            <v>0</v>
          </cell>
        </row>
        <row r="397">
          <cell r="O397">
            <v>0</v>
          </cell>
          <cell r="P39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5215.4132810014135</v>
          </cell>
        </row>
        <row r="169">
          <cell r="C169">
            <v>4937.3458075407889</v>
          </cell>
          <cell r="D169">
            <v>8.3309575457081131</v>
          </cell>
          <cell r="E169">
            <v>7042.3621776504242</v>
          </cell>
          <cell r="F169">
            <v>9.9868813357185573</v>
          </cell>
          <cell r="G169">
            <v>11577.686390532544</v>
          </cell>
          <cell r="H169">
            <v>12.871257485029938</v>
          </cell>
          <cell r="I169">
            <v>6764.0837887067437</v>
          </cell>
          <cell r="J169">
            <v>10.056657223796028</v>
          </cell>
          <cell r="K169">
            <v>3070.2265372168299</v>
          </cell>
          <cell r="L169">
            <v>6.3345070422535192</v>
          </cell>
          <cell r="M169">
            <v>2906.8021006080703</v>
          </cell>
          <cell r="N169">
            <v>6.5393548387096816</v>
          </cell>
        </row>
        <row r="170">
          <cell r="C170">
            <v>5934.4929203539732</v>
          </cell>
          <cell r="D170">
            <v>9.3371158392435021</v>
          </cell>
          <cell r="E170">
            <v>7795.7490406753641</v>
          </cell>
          <cell r="F170">
            <v>10.580237154150202</v>
          </cell>
          <cell r="G170">
            <v>12381.901098901099</v>
          </cell>
          <cell r="H170">
            <v>13.344444444444438</v>
          </cell>
          <cell r="I170">
            <v>7337.481166464162</v>
          </cell>
          <cell r="J170">
            <v>10.604218362282881</v>
          </cell>
          <cell r="K170">
            <v>3569.3478260869597</v>
          </cell>
          <cell r="L170">
            <v>6.5291005291005275</v>
          </cell>
          <cell r="M170">
            <v>3400.3061650992645</v>
          </cell>
          <cell r="N170">
            <v>7.4870588235294111</v>
          </cell>
        </row>
        <row r="172">
          <cell r="C172">
            <v>6848.839673913044</v>
          </cell>
          <cell r="D172">
            <v>10.049928673323805</v>
          </cell>
          <cell r="E172">
            <v>8980.2234273318809</v>
          </cell>
          <cell r="F172">
            <v>11.090507726269317</v>
          </cell>
          <cell r="G172">
            <v>14200.827272727274</v>
          </cell>
          <cell r="H172">
            <v>13.522935779816514</v>
          </cell>
          <cell r="I172">
            <v>8246.6373626373643</v>
          </cell>
          <cell r="J172">
            <v>11.289962825278817</v>
          </cell>
          <cell r="K172">
            <v>4185.3846153846162</v>
          </cell>
          <cell r="L172">
            <v>6.84</v>
          </cell>
          <cell r="M172">
            <v>3275.8654545454538</v>
          </cell>
          <cell r="N172">
            <v>8.1491935483870943</v>
          </cell>
        </row>
        <row r="173">
          <cell r="C173">
            <v>6656.0438095238151</v>
          </cell>
          <cell r="D173">
            <v>9.292682926829265</v>
          </cell>
          <cell r="E173">
            <v>8257.4037854889611</v>
          </cell>
          <cell r="F173">
            <v>10.53289473684211</v>
          </cell>
          <cell r="G173">
            <v>14526</v>
          </cell>
          <cell r="H173">
            <v>13.562499999999996</v>
          </cell>
          <cell r="I173">
            <v>8061.8442622950815</v>
          </cell>
          <cell r="J173">
            <v>10.779661016949149</v>
          </cell>
          <cell r="K173">
            <v>4528.6585365853662</v>
          </cell>
          <cell r="L173">
            <v>6.2222222222222214</v>
          </cell>
          <cell r="M173">
            <v>4215.509615384618</v>
          </cell>
          <cell r="N173">
            <v>7.2872340425531892</v>
          </cell>
        </row>
        <row r="174">
          <cell r="C174">
            <v>4881.6666666666579</v>
          </cell>
          <cell r="D174">
            <v>8.8188720173535735</v>
          </cell>
          <cell r="E174">
            <v>6476.9161904761841</v>
          </cell>
          <cell r="F174">
            <v>10.153543307086611</v>
          </cell>
          <cell r="G174">
            <v>10330.809160305342</v>
          </cell>
          <cell r="H174">
            <v>13.139534883720932</v>
          </cell>
          <cell r="I174">
            <v>5948.7745098039213</v>
          </cell>
          <cell r="J174">
            <v>9.8538205980066476</v>
          </cell>
          <cell r="K174">
            <v>2576.3636363636374</v>
          </cell>
          <cell r="L174">
            <v>6.3717948717948731</v>
          </cell>
          <cell r="M174">
            <v>3114.7763713080149</v>
          </cell>
          <cell r="N174">
            <v>7.1811594202898554</v>
          </cell>
        </row>
        <row r="175">
          <cell r="C175">
            <v>3195.8060278207122</v>
          </cell>
          <cell r="D175">
            <v>6.417266187050366</v>
          </cell>
          <cell r="E175">
            <v>4821.4049773755642</v>
          </cell>
          <cell r="F175">
            <v>8.1650485436893234</v>
          </cell>
          <cell r="G175">
            <v>8199.9846153846174</v>
          </cell>
          <cell r="H175">
            <v>10.874999999999996</v>
          </cell>
          <cell r="I175">
            <v>5048.061818181819</v>
          </cell>
          <cell r="J175">
            <v>8.312252964426877</v>
          </cell>
          <cell r="K175">
            <v>2057.3039215686285</v>
          </cell>
          <cell r="L175">
            <v>5.9473684210526301</v>
          </cell>
          <cell r="M175">
            <v>2352.4788732394359</v>
          </cell>
          <cell r="N175">
            <v>5.3885714285714279</v>
          </cell>
        </row>
        <row r="177">
          <cell r="C177">
            <v>1781.9686520376165</v>
          </cell>
          <cell r="E177">
            <v>2948.4193548387093</v>
          </cell>
          <cell r="G177">
            <v>3762.5</v>
          </cell>
          <cell r="I177">
            <v>3069.1764705882356</v>
          </cell>
          <cell r="K177">
            <v>2641.6666666666665</v>
          </cell>
          <cell r="M177">
            <v>1500.5680933852136</v>
          </cell>
        </row>
        <row r="178">
          <cell r="C178">
            <v>3178.7870769230726</v>
          </cell>
          <cell r="D178">
            <v>4.7156923076923123</v>
          </cell>
          <cell r="E178">
            <v>4251.7119565217436</v>
          </cell>
          <cell r="F178">
            <v>5.1521739130434812</v>
          </cell>
          <cell r="G178">
            <v>5762.6904761904752</v>
          </cell>
          <cell r="H178">
            <v>5.4047619047619033</v>
          </cell>
          <cell r="I178">
            <v>4897.4031746031733</v>
          </cell>
          <cell r="J178">
            <v>5.3111111111111091</v>
          </cell>
          <cell r="K178">
            <v>2883.23076923077</v>
          </cell>
          <cell r="L178">
            <v>4.841025641025638</v>
          </cell>
          <cell r="M178">
            <v>2626.8257222739994</v>
          </cell>
          <cell r="N178">
            <v>4.49114631873252</v>
          </cell>
        </row>
        <row r="179">
          <cell r="C179">
            <v>5480.9946043165446</v>
          </cell>
          <cell r="D179">
            <v>10.602517985611495</v>
          </cell>
          <cell r="E179">
            <v>6532.239160839159</v>
          </cell>
          <cell r="F179">
            <v>10.756643356643359</v>
          </cell>
          <cell r="G179">
            <v>9518.158333333331</v>
          </cell>
          <cell r="H179">
            <v>11.400000000000004</v>
          </cell>
          <cell r="I179">
            <v>6313.0389105058421</v>
          </cell>
          <cell r="J179">
            <v>10.832684824902728</v>
          </cell>
          <cell r="K179">
            <v>3499.6296296296296</v>
          </cell>
          <cell r="L179">
            <v>9.3209876543209926</v>
          </cell>
          <cell r="M179">
            <v>3587.6952141057936</v>
          </cell>
          <cell r="N179">
            <v>10.324937027707808</v>
          </cell>
        </row>
        <row r="180">
          <cell r="C180">
            <v>11569.253061224483</v>
          </cell>
          <cell r="D180">
            <v>15.16530612244898</v>
          </cell>
          <cell r="E180">
            <v>12309.448780487806</v>
          </cell>
          <cell r="F180">
            <v>15.153658536585365</v>
          </cell>
          <cell r="G180">
            <v>14616.255813953485</v>
          </cell>
          <cell r="H180">
            <v>15.720930232558144</v>
          </cell>
          <cell r="I180">
            <v>10865.556521739129</v>
          </cell>
          <cell r="J180">
            <v>14.821739130434793</v>
          </cell>
          <cell r="K180">
            <v>4225</v>
          </cell>
          <cell r="L180">
            <v>12.500000000000002</v>
          </cell>
          <cell r="M180">
            <v>7775.7500000000018</v>
          </cell>
          <cell r="N180">
            <v>15.224999999999998</v>
          </cell>
        </row>
        <row r="181">
          <cell r="C181">
            <v>6193.75</v>
          </cell>
          <cell r="E181">
            <v>6958.333333333333</v>
          </cell>
          <cell r="I181">
            <v>7190</v>
          </cell>
          <cell r="K181">
            <v>5800</v>
          </cell>
          <cell r="M181">
            <v>3900</v>
          </cell>
        </row>
        <row r="182">
          <cell r="C182">
            <v>846.66666666666674</v>
          </cell>
          <cell r="D182">
            <v>4</v>
          </cell>
          <cell r="M182">
            <v>846.66666666666674</v>
          </cell>
          <cell r="N182">
            <v>4</v>
          </cell>
        </row>
        <row r="183">
          <cell r="C183">
            <v>1796.6666666666667</v>
          </cell>
          <cell r="D183">
            <v>5.45</v>
          </cell>
          <cell r="E183">
            <v>1544.4444444444446</v>
          </cell>
          <cell r="F183">
            <v>5.3333333333333321</v>
          </cell>
          <cell r="I183">
            <v>1722.5</v>
          </cell>
          <cell r="J183">
            <v>5.6666666666666661</v>
          </cell>
          <cell r="K183">
            <v>1402</v>
          </cell>
          <cell r="L183">
            <v>5.1111111111111107</v>
          </cell>
          <cell r="M183">
            <v>2553.3333333333335</v>
          </cell>
          <cell r="N183">
            <v>5.8</v>
          </cell>
        </row>
        <row r="184">
          <cell r="C184">
            <v>2184.9379310344834</v>
          </cell>
          <cell r="D184">
            <v>7.7428571428571429</v>
          </cell>
          <cell r="E184">
            <v>2701.4423076923081</v>
          </cell>
          <cell r="F184">
            <v>7.8446601941747574</v>
          </cell>
          <cell r="G184">
            <v>3365</v>
          </cell>
          <cell r="H184">
            <v>8.1999999999999993</v>
          </cell>
          <cell r="I184">
            <v>3024.0566037735857</v>
          </cell>
          <cell r="J184">
            <v>8.3076923076923084</v>
          </cell>
          <cell r="K184">
            <v>2257.6086956521749</v>
          </cell>
          <cell r="L184">
            <v>7.2826086956521747</v>
          </cell>
          <cell r="M184">
            <v>874.78048780487836</v>
          </cell>
          <cell r="N184">
            <v>7.4594594594594597</v>
          </cell>
        </row>
        <row r="185">
          <cell r="C185">
            <v>4503.7928118393211</v>
          </cell>
          <cell r="D185">
            <v>9.8387096774193452</v>
          </cell>
          <cell r="E185">
            <v>5298.1002710027187</v>
          </cell>
          <cell r="F185">
            <v>10.223756906077337</v>
          </cell>
          <cell r="G185">
            <v>6820.5263157894742</v>
          </cell>
          <cell r="H185">
            <v>12.394736842105264</v>
          </cell>
          <cell r="I185">
            <v>5717.5340909090955</v>
          </cell>
          <cell r="J185">
            <v>10.621621621621621</v>
          </cell>
          <cell r="K185">
            <v>2781.9402985074626</v>
          </cell>
          <cell r="L185">
            <v>7.3692307692307706</v>
          </cell>
          <cell r="M185">
            <v>1685.5288461538451</v>
          </cell>
          <cell r="N185">
            <v>8.4854368932038806</v>
          </cell>
        </row>
        <row r="186">
          <cell r="C186">
            <v>5807.1794310722071</v>
          </cell>
          <cell r="D186">
            <v>10.224719101123597</v>
          </cell>
          <cell r="E186">
            <v>7195.9771986970609</v>
          </cell>
          <cell r="F186">
            <v>11.096345514950167</v>
          </cell>
          <cell r="G186">
            <v>8914.5500000000029</v>
          </cell>
          <cell r="H186">
            <v>14.000000000000004</v>
          </cell>
          <cell r="I186">
            <v>7472.0565217391286</v>
          </cell>
          <cell r="J186">
            <v>11.233480176211453</v>
          </cell>
          <cell r="K186">
            <v>3621.8918918918916</v>
          </cell>
          <cell r="L186">
            <v>6.7647058823529411</v>
          </cell>
          <cell r="M186">
            <v>2964.7733333333354</v>
          </cell>
          <cell r="N186">
            <v>8.4027777777777786</v>
          </cell>
        </row>
        <row r="187">
          <cell r="C187">
            <v>5372.5255474452551</v>
          </cell>
          <cell r="D187">
            <v>8.8909774436090192</v>
          </cell>
          <cell r="E187">
            <v>7367.0136518771369</v>
          </cell>
          <cell r="F187">
            <v>10.203508771929826</v>
          </cell>
          <cell r="G187">
            <v>11023.019999999999</v>
          </cell>
          <cell r="H187">
            <v>13.367346938775512</v>
          </cell>
          <cell r="I187">
            <v>7130.6320754716971</v>
          </cell>
          <cell r="J187">
            <v>10.072815533980577</v>
          </cell>
          <cell r="K187">
            <v>3086.7741935483868</v>
          </cell>
          <cell r="L187">
            <v>5.9333333333333336</v>
          </cell>
          <cell r="M187">
            <v>3080.8196078431356</v>
          </cell>
          <cell r="N187">
            <v>7.3765182186234792</v>
          </cell>
        </row>
        <row r="188">
          <cell r="C188">
            <v>5322.7238709677404</v>
          </cell>
          <cell r="D188">
            <v>8.0070126227208966</v>
          </cell>
          <cell r="E188">
            <v>8193.8941176470616</v>
          </cell>
          <cell r="F188">
            <v>9.8823529411764746</v>
          </cell>
          <cell r="G188">
            <v>11832.322580645159</v>
          </cell>
          <cell r="H188">
            <v>12.978260869565219</v>
          </cell>
          <cell r="I188">
            <v>7758.2639593908634</v>
          </cell>
          <cell r="J188">
            <v>9.3157894736842124</v>
          </cell>
          <cell r="K188">
            <v>3142.7999999999997</v>
          </cell>
          <cell r="L188">
            <v>5.5609756097560981</v>
          </cell>
          <cell r="M188">
            <v>3078.5908045977008</v>
          </cell>
          <cell r="N188">
            <v>6.4538461538461496</v>
          </cell>
        </row>
        <row r="189">
          <cell r="C189">
            <v>5321.868486352364</v>
          </cell>
          <cell r="D189">
            <v>7.1575931232091667</v>
          </cell>
          <cell r="E189">
            <v>9376.3120300751871</v>
          </cell>
          <cell r="F189">
            <v>9.7068273092369424</v>
          </cell>
          <cell r="G189">
            <v>14248.176470588234</v>
          </cell>
          <cell r="H189">
            <v>12.859999999999996</v>
          </cell>
          <cell r="I189">
            <v>7368.0630630630612</v>
          </cell>
          <cell r="J189">
            <v>8.5728155339805809</v>
          </cell>
          <cell r="K189">
            <v>4206.2264150943411</v>
          </cell>
          <cell r="L189">
            <v>5.391304347826086</v>
          </cell>
          <cell r="M189">
            <v>3324.6796296296307</v>
          </cell>
          <cell r="N189">
            <v>5.7438752783964402</v>
          </cell>
        </row>
        <row r="190">
          <cell r="C190">
            <v>3235.5124223602447</v>
          </cell>
          <cell r="D190">
            <v>5.3142857142857132</v>
          </cell>
          <cell r="E190">
            <v>7863.5416666666642</v>
          </cell>
          <cell r="F190">
            <v>7.7435897435897436</v>
          </cell>
          <cell r="G190">
            <v>17580</v>
          </cell>
          <cell r="H190">
            <v>9.1999999999999993</v>
          </cell>
          <cell r="I190">
            <v>7259.9999999999982</v>
          </cell>
          <cell r="J190">
            <v>9.6875</v>
          </cell>
          <cell r="K190">
            <v>2311.3333333333335</v>
          </cell>
          <cell r="L190">
            <v>4.2307692307692308</v>
          </cell>
          <cell r="M190">
            <v>2424.7627737226289</v>
          </cell>
          <cell r="N190">
            <v>4.7602339181286561</v>
          </cell>
        </row>
        <row r="191">
          <cell r="D191">
            <v>8.3309575457081131</v>
          </cell>
          <cell r="F191">
            <v>9.9868813357185573</v>
          </cell>
          <cell r="H191">
            <v>12.871257485029938</v>
          </cell>
          <cell r="J191">
            <v>10.056657223796028</v>
          </cell>
          <cell r="L191">
            <v>6.3345070422535192</v>
          </cell>
          <cell r="N191">
            <v>6.5393548387096816</v>
          </cell>
        </row>
        <row r="195">
          <cell r="C195">
            <v>1722.4572580645161</v>
          </cell>
          <cell r="D195">
            <v>6.8306374881065564</v>
          </cell>
          <cell r="E195">
            <v>2862.2245614035101</v>
          </cell>
          <cell r="F195">
            <v>8.6923076923076898</v>
          </cell>
          <cell r="G195">
            <v>4658.961538461539</v>
          </cell>
          <cell r="H195">
            <v>11.254901960784315</v>
          </cell>
          <cell r="I195">
            <v>2696.5939393939398</v>
          </cell>
          <cell r="J195">
            <v>8.9041095890411004</v>
          </cell>
          <cell r="K195">
            <v>1890.1470588235295</v>
          </cell>
          <cell r="L195">
            <v>6.1269841269841283</v>
          </cell>
          <cell r="M195">
            <v>1382.3172774869117</v>
          </cell>
          <cell r="N195">
            <v>6.2187104930467738</v>
          </cell>
        </row>
        <row r="196">
          <cell r="C196">
            <v>4002.9713905522326</v>
          </cell>
          <cell r="D196">
            <v>7.7607449856733641</v>
          </cell>
          <cell r="E196">
            <v>4917.8139534883694</v>
          </cell>
          <cell r="F196">
            <v>8.569284064665128</v>
          </cell>
          <cell r="G196">
            <v>6411.4250000000002</v>
          </cell>
          <cell r="H196">
            <v>10.025974025974028</v>
          </cell>
          <cell r="I196">
            <v>5383.8199999999952</v>
          </cell>
          <cell r="J196">
            <v>9.1352739726027341</v>
          </cell>
          <cell r="K196">
            <v>3128.1614349775782</v>
          </cell>
          <cell r="L196">
            <v>6.4097560975609742</v>
          </cell>
          <cell r="M196">
            <v>2626.133333333335</v>
          </cell>
          <cell r="N196">
            <v>6.4396226415094349</v>
          </cell>
        </row>
        <row r="197">
          <cell r="C197">
            <v>2177.4480000000017</v>
          </cell>
          <cell r="D197">
            <v>7.1428571428571415</v>
          </cell>
          <cell r="E197">
            <v>4565.8333333333339</v>
          </cell>
          <cell r="F197">
            <v>8.5757575757575779</v>
          </cell>
          <cell r="G197">
            <v>7150</v>
          </cell>
          <cell r="H197">
            <v>10.5</v>
          </cell>
          <cell r="I197">
            <v>4878.2758620689656</v>
          </cell>
          <cell r="J197">
            <v>8.8571428571428594</v>
          </cell>
          <cell r="K197">
            <v>1720</v>
          </cell>
          <cell r="L197">
            <v>4.6666666666666661</v>
          </cell>
          <cell r="M197">
            <v>1211.359550561798</v>
          </cell>
          <cell r="N197">
            <v>6.4861111111111098</v>
          </cell>
        </row>
        <row r="198">
          <cell r="C198">
            <v>10344.329629629625</v>
          </cell>
          <cell r="D198">
            <v>11.593220338983059</v>
          </cell>
          <cell r="E198">
            <v>10592.128878281626</v>
          </cell>
          <cell r="F198">
            <v>12.528846153846152</v>
          </cell>
          <cell r="G198">
            <v>11615.020979020977</v>
          </cell>
          <cell r="H198">
            <v>13.804195804195796</v>
          </cell>
          <cell r="I198">
            <v>10126.098859315587</v>
          </cell>
          <cell r="J198">
            <v>12.126923076923084</v>
          </cell>
          <cell r="K198">
            <v>8768.4615384615372</v>
          </cell>
          <cell r="L198">
            <v>6.5384615384615383</v>
          </cell>
          <cell r="M198">
            <v>9486.2479338842986</v>
          </cell>
          <cell r="N198">
            <v>8.2086956521739118</v>
          </cell>
        </row>
        <row r="199">
          <cell r="C199">
            <v>18803.329787234044</v>
          </cell>
          <cell r="D199">
            <v>13.326086956521742</v>
          </cell>
          <cell r="E199">
            <v>19348.287878787873</v>
          </cell>
          <cell r="F199">
            <v>14.954545454545455</v>
          </cell>
          <cell r="G199">
            <v>19824.674999999996</v>
          </cell>
          <cell r="H199">
            <v>15.225000000000001</v>
          </cell>
          <cell r="I199">
            <v>18615.384615384617</v>
          </cell>
          <cell r="J199">
            <v>14.53846153846154</v>
          </cell>
          <cell r="M199">
            <v>17518.785714285717</v>
          </cell>
          <cell r="N199">
            <v>9.1923076923076934</v>
          </cell>
        </row>
        <row r="200">
          <cell r="C200">
            <v>27780.107142857138</v>
          </cell>
          <cell r="D200">
            <v>14.714285714285714</v>
          </cell>
          <cell r="E200">
            <v>28337.72</v>
          </cell>
          <cell r="F200">
            <v>15.840000000000002</v>
          </cell>
          <cell r="G200">
            <v>28738.785714285721</v>
          </cell>
          <cell r="H200">
            <v>15.857142857142854</v>
          </cell>
          <cell r="I200">
            <v>27827.272727272728</v>
          </cell>
          <cell r="J200">
            <v>15.818181818181817</v>
          </cell>
          <cell r="M200">
            <v>23133.333333333332</v>
          </cell>
          <cell r="N200">
            <v>5.333333333333333</v>
          </cell>
        </row>
        <row r="201">
          <cell r="C201">
            <v>41314.124999999993</v>
          </cell>
          <cell r="D201">
            <v>13.624999999999998</v>
          </cell>
          <cell r="E201">
            <v>40409.090909090912</v>
          </cell>
          <cell r="F201">
            <v>17.18181818181818</v>
          </cell>
          <cell r="G201">
            <v>41071.428571428572</v>
          </cell>
          <cell r="H201">
            <v>18.142857142857142</v>
          </cell>
          <cell r="I201">
            <v>39250</v>
          </cell>
          <cell r="J201">
            <v>15.5</v>
          </cell>
          <cell r="M201">
            <v>42079.923076923071</v>
          </cell>
          <cell r="N201">
            <v>10.615384615384615</v>
          </cell>
        </row>
        <row r="202">
          <cell r="C202">
            <v>2270.8794642857147</v>
          </cell>
          <cell r="D202">
            <v>5.2678571428571432</v>
          </cell>
          <cell r="E202">
            <v>3270.7462686567164</v>
          </cell>
          <cell r="F202">
            <v>6.1578947368421062</v>
          </cell>
          <cell r="I202">
            <v>3270.7462686567164</v>
          </cell>
          <cell r="J202">
            <v>6.1578947368421062</v>
          </cell>
          <cell r="M202">
            <v>1844.1847133757963</v>
          </cell>
          <cell r="N202">
            <v>4.8108108108108105</v>
          </cell>
        </row>
        <row r="203">
          <cell r="C203">
            <v>3778.3677069199521</v>
          </cell>
          <cell r="D203">
            <v>7.6070878274268061</v>
          </cell>
          <cell r="E203">
            <v>6442.7138157894751</v>
          </cell>
          <cell r="F203">
            <v>9.4368600682593886</v>
          </cell>
          <cell r="I203">
            <v>6442.7138157894751</v>
          </cell>
          <cell r="J203">
            <v>9.4368600682593886</v>
          </cell>
          <cell r="M203">
            <v>1907.7875288683613</v>
          </cell>
          <cell r="N203">
            <v>6.1011235955056184</v>
          </cell>
        </row>
        <row r="204">
          <cell r="C204">
            <v>5497.1048978017752</v>
          </cell>
          <cell r="D204">
            <v>8.7394190871369375</v>
          </cell>
          <cell r="E204">
            <v>7358.9497816593885</v>
          </cell>
          <cell r="F204">
            <v>10.272795779954805</v>
          </cell>
          <cell r="G204">
            <v>11577.686390532544</v>
          </cell>
          <cell r="H204">
            <v>12.871257485029938</v>
          </cell>
          <cell r="I204">
            <v>7220.411279229711</v>
          </cell>
          <cell r="J204">
            <v>10.6262341325811</v>
          </cell>
          <cell r="K204">
            <v>3070.2265372168299</v>
          </cell>
          <cell r="L204">
            <v>6.3345070422535192</v>
          </cell>
          <cell r="M204">
            <v>3398.5200984413436</v>
          </cell>
          <cell r="N204">
            <v>6.8605724838411826</v>
          </cell>
        </row>
        <row r="206">
          <cell r="C206">
            <v>2296.2420091324198</v>
          </cell>
          <cell r="D206">
            <v>5.2865853658536572</v>
          </cell>
          <cell r="E206">
            <v>3270.7462686567164</v>
          </cell>
          <cell r="F206">
            <v>6.1578947368421062</v>
          </cell>
          <cell r="I206">
            <v>3270.7462686567164</v>
          </cell>
          <cell r="J206">
            <v>6.1578947368421062</v>
          </cell>
          <cell r="M206">
            <v>1866.6907894736839</v>
          </cell>
          <cell r="N206">
            <v>4.8224299065420526</v>
          </cell>
        </row>
        <row r="207">
          <cell r="C207">
            <v>1160</v>
          </cell>
          <cell r="D207">
            <v>4.5</v>
          </cell>
          <cell r="M207">
            <v>1160</v>
          </cell>
          <cell r="N207">
            <v>4.5</v>
          </cell>
        </row>
        <row r="208">
          <cell r="C208">
            <v>3778.3677069199521</v>
          </cell>
          <cell r="D208">
            <v>7.6070878274268061</v>
          </cell>
          <cell r="E208">
            <v>6442.7138157894751</v>
          </cell>
          <cell r="F208">
            <v>9.4368600682593886</v>
          </cell>
          <cell r="I208">
            <v>6442.7138157894751</v>
          </cell>
          <cell r="J208">
            <v>9.4368600682593886</v>
          </cell>
          <cell r="M208">
            <v>1907.7875288683613</v>
          </cell>
          <cell r="N208">
            <v>6.1011235955056184</v>
          </cell>
        </row>
        <row r="209">
          <cell r="C209">
            <v>6169</v>
          </cell>
          <cell r="D209">
            <v>11.25</v>
          </cell>
          <cell r="E209">
            <v>15067.5</v>
          </cell>
          <cell r="F209">
            <v>14.5</v>
          </cell>
          <cell r="G209">
            <v>17333.333333333332</v>
          </cell>
          <cell r="H209">
            <v>15.333333333333334</v>
          </cell>
          <cell r="I209">
            <v>8270</v>
          </cell>
          <cell r="J209">
            <v>12</v>
          </cell>
          <cell r="M209">
            <v>236.66666666666666</v>
          </cell>
          <cell r="N209">
            <v>8</v>
          </cell>
        </row>
        <row r="210">
          <cell r="C210">
            <v>4049.7777777777778</v>
          </cell>
          <cell r="D210">
            <v>6.1666666666666661</v>
          </cell>
          <cell r="E210">
            <v>25000</v>
          </cell>
          <cell r="F210">
            <v>17</v>
          </cell>
          <cell r="I210">
            <v>25000</v>
          </cell>
          <cell r="J210">
            <v>17</v>
          </cell>
          <cell r="M210">
            <v>1431</v>
          </cell>
          <cell r="N210">
            <v>4</v>
          </cell>
        </row>
        <row r="211">
          <cell r="C211">
            <v>14866.666666666666</v>
          </cell>
          <cell r="D211">
            <v>12.666666666666666</v>
          </cell>
          <cell r="E211">
            <v>10475.000000000002</v>
          </cell>
          <cell r="F211">
            <v>12.25</v>
          </cell>
          <cell r="G211">
            <v>20000</v>
          </cell>
          <cell r="H211">
            <v>16</v>
          </cell>
          <cell r="I211">
            <v>9114.2857142857156</v>
          </cell>
          <cell r="J211">
            <v>11.714285714285714</v>
          </cell>
          <cell r="M211">
            <v>50000</v>
          </cell>
          <cell r="N211">
            <v>16</v>
          </cell>
        </row>
        <row r="212">
          <cell r="C212">
            <v>4789.6215909090843</v>
          </cell>
          <cell r="D212">
            <v>7.7958435207824044</v>
          </cell>
          <cell r="E212">
            <v>6547.8081632653038</v>
          </cell>
          <cell r="F212">
            <v>10.331950207468886</v>
          </cell>
          <cell r="G212">
            <v>8500</v>
          </cell>
          <cell r="H212">
            <v>12</v>
          </cell>
          <cell r="I212">
            <v>6539.8073770491783</v>
          </cell>
          <cell r="J212">
            <v>10.325000000000003</v>
          </cell>
          <cell r="M212">
            <v>4111.2661417322852</v>
          </cell>
          <cell r="N212">
            <v>6.7365684575390024</v>
          </cell>
        </row>
        <row r="213">
          <cell r="C213">
            <v>6568.8666666666668</v>
          </cell>
          <cell r="D213">
            <v>9.2000000000000011</v>
          </cell>
          <cell r="E213">
            <v>6620</v>
          </cell>
          <cell r="F213">
            <v>9.4</v>
          </cell>
          <cell r="I213">
            <v>6620</v>
          </cell>
          <cell r="J213">
            <v>9.4</v>
          </cell>
          <cell r="M213">
            <v>6466.6</v>
          </cell>
          <cell r="N213">
            <v>8.8000000000000007</v>
          </cell>
        </row>
        <row r="214">
          <cell r="C214">
            <v>4680.0259740259717</v>
          </cell>
          <cell r="D214">
            <v>7.4532871972318349</v>
          </cell>
          <cell r="E214">
            <v>5980.7153846153833</v>
          </cell>
          <cell r="F214">
            <v>8.4603174603174622</v>
          </cell>
          <cell r="I214">
            <v>5980.7153846153833</v>
          </cell>
          <cell r="J214">
            <v>8.4603174603174622</v>
          </cell>
          <cell r="M214">
            <v>3730.0842696629211</v>
          </cell>
          <cell r="N214">
            <v>6.6748466257668726</v>
          </cell>
        </row>
        <row r="215">
          <cell r="C215">
            <v>10474.947368421053</v>
          </cell>
          <cell r="D215">
            <v>11.947368421052634</v>
          </cell>
          <cell r="E215">
            <v>10956.888888888889</v>
          </cell>
          <cell r="F215">
            <v>11.944444444444443</v>
          </cell>
          <cell r="I215">
            <v>10956.888888888889</v>
          </cell>
          <cell r="J215">
            <v>11.944444444444443</v>
          </cell>
          <cell r="M215">
            <v>1800</v>
          </cell>
          <cell r="N215">
            <v>12</v>
          </cell>
        </row>
        <row r="216">
          <cell r="C216">
            <v>10414.187500000002</v>
          </cell>
          <cell r="D216">
            <v>13.387096774193544</v>
          </cell>
          <cell r="E216">
            <v>9600.806451612907</v>
          </cell>
          <cell r="F216">
            <v>13.583333333333334</v>
          </cell>
          <cell r="G216">
            <v>10666.666666666666</v>
          </cell>
          <cell r="H216">
            <v>15.666666666666666</v>
          </cell>
          <cell r="I216">
            <v>9546.6101694915287</v>
          </cell>
          <cell r="J216">
            <v>13.473684210526319</v>
          </cell>
          <cell r="M216">
            <v>35629</v>
          </cell>
          <cell r="N216">
            <v>7.5</v>
          </cell>
        </row>
        <row r="217">
          <cell r="C217">
            <v>7750</v>
          </cell>
          <cell r="D217">
            <v>14</v>
          </cell>
          <cell r="E217">
            <v>7750</v>
          </cell>
          <cell r="F217">
            <v>14</v>
          </cell>
          <cell r="I217">
            <v>7750</v>
          </cell>
          <cell r="J217">
            <v>14</v>
          </cell>
        </row>
        <row r="218">
          <cell r="C218">
            <v>9438.8888888888887</v>
          </cell>
          <cell r="D218">
            <v>14.111111111111107</v>
          </cell>
          <cell r="E218">
            <v>10785.714285714286</v>
          </cell>
          <cell r="F218">
            <v>13.571428571428571</v>
          </cell>
          <cell r="I218">
            <v>10785.714285714286</v>
          </cell>
          <cell r="J218">
            <v>13.571428571428571</v>
          </cell>
          <cell r="M218">
            <v>7553.3333333333339</v>
          </cell>
          <cell r="N218">
            <v>14.866666666666664</v>
          </cell>
        </row>
        <row r="219">
          <cell r="C219">
            <v>5932.164556962025</v>
          </cell>
          <cell r="D219">
            <v>9.270270270270272</v>
          </cell>
          <cell r="E219">
            <v>7281.5166666666655</v>
          </cell>
          <cell r="F219">
            <v>9.1403508771929811</v>
          </cell>
          <cell r="G219">
            <v>6852.333333333333</v>
          </cell>
          <cell r="H219">
            <v>8</v>
          </cell>
          <cell r="I219">
            <v>7304.1052631578959</v>
          </cell>
          <cell r="J219">
            <v>9.2037037037037024</v>
          </cell>
          <cell r="M219">
            <v>1671.0526315789475</v>
          </cell>
          <cell r="N219">
            <v>9.705882352941174</v>
          </cell>
        </row>
        <row r="220">
          <cell r="C220">
            <v>10751.829059829062</v>
          </cell>
          <cell r="D220">
            <v>11.672566371681414</v>
          </cell>
          <cell r="E220">
            <v>10751.829059829062</v>
          </cell>
          <cell r="F220">
            <v>11.672566371681414</v>
          </cell>
          <cell r="G220">
            <v>10777.27586206896</v>
          </cell>
          <cell r="H220">
            <v>11.669642857142856</v>
          </cell>
          <cell r="I220">
            <v>7800</v>
          </cell>
          <cell r="J220">
            <v>12</v>
          </cell>
        </row>
        <row r="221">
          <cell r="C221">
            <v>10625.128755364798</v>
          </cell>
          <cell r="D221">
            <v>13.935064935064933</v>
          </cell>
          <cell r="E221">
            <v>10847.484581497802</v>
          </cell>
          <cell r="F221">
            <v>13.942222222222226</v>
          </cell>
          <cell r="G221">
            <v>12044.219178082189</v>
          </cell>
          <cell r="H221">
            <v>14.212328767123291</v>
          </cell>
          <cell r="I221">
            <v>8690.4074074074051</v>
          </cell>
          <cell r="J221">
            <v>13.443037974683543</v>
          </cell>
          <cell r="M221">
            <v>2212.6666666666665</v>
          </cell>
          <cell r="N221">
            <v>13.666666666666666</v>
          </cell>
        </row>
        <row r="222">
          <cell r="C222">
            <v>10694.763636363632</v>
          </cell>
          <cell r="D222">
            <v>11.587155963302749</v>
          </cell>
          <cell r="E222">
            <v>10855.252427184469</v>
          </cell>
          <cell r="F222">
            <v>11.578431372549019</v>
          </cell>
          <cell r="G222">
            <v>12009.078125000004</v>
          </cell>
          <cell r="H222">
            <v>11.96875</v>
          </cell>
          <cell r="I222">
            <v>8961.7948717948711</v>
          </cell>
          <cell r="J222">
            <v>10.921052631578949</v>
          </cell>
          <cell r="M222">
            <v>8333.2857142857156</v>
          </cell>
          <cell r="N222">
            <v>11.714285714285714</v>
          </cell>
        </row>
        <row r="223">
          <cell r="C223">
            <v>3403.85</v>
          </cell>
          <cell r="D223">
            <v>8.6666666666666643</v>
          </cell>
          <cell r="E223">
            <v>4946.666666666667</v>
          </cell>
          <cell r="F223">
            <v>11.166666666666666</v>
          </cell>
          <cell r="I223">
            <v>4946.666666666667</v>
          </cell>
          <cell r="J223">
            <v>11.166666666666666</v>
          </cell>
          <cell r="M223">
            <v>2742.6428571428573</v>
          </cell>
          <cell r="N223">
            <v>7.416666666666667</v>
          </cell>
        </row>
        <row r="224">
          <cell r="C224">
            <v>1724.1749271137039</v>
          </cell>
          <cell r="D224">
            <v>6.608996539792388</v>
          </cell>
          <cell r="E224">
            <v>3834.5833333333348</v>
          </cell>
          <cell r="F224">
            <v>8.6956521739130466</v>
          </cell>
          <cell r="G224">
            <v>3000</v>
          </cell>
          <cell r="H224">
            <v>6</v>
          </cell>
          <cell r="I224">
            <v>3950.2272727272734</v>
          </cell>
          <cell r="J224">
            <v>9.0476190476190474</v>
          </cell>
          <cell r="K224">
            <v>2416.6666666666665</v>
          </cell>
          <cell r="L224">
            <v>4.666666666666667</v>
          </cell>
          <cell r="M224">
            <v>1380.7864406779656</v>
          </cell>
          <cell r="N224">
            <v>6.2139917695473281</v>
          </cell>
        </row>
        <row r="227">
          <cell r="C227">
            <v>8000</v>
          </cell>
          <cell r="D227">
            <v>12</v>
          </cell>
          <cell r="E227">
            <v>8000</v>
          </cell>
          <cell r="F227">
            <v>12</v>
          </cell>
          <cell r="I227">
            <v>8000</v>
          </cell>
          <cell r="J227">
            <v>12</v>
          </cell>
        </row>
        <row r="230">
          <cell r="C230">
            <v>12561.909836065573</v>
          </cell>
          <cell r="D230">
            <v>12.15702479338843</v>
          </cell>
          <cell r="E230">
            <v>13212.513513513513</v>
          </cell>
          <cell r="F230">
            <v>13.824324324324319</v>
          </cell>
          <cell r="G230">
            <v>16596.8</v>
          </cell>
          <cell r="H230">
            <v>14.249999999999998</v>
          </cell>
          <cell r="I230">
            <v>11959.074074074075</v>
          </cell>
          <cell r="J230">
            <v>13.666666666666666</v>
          </cell>
          <cell r="M230">
            <v>11558.895833333336</v>
          </cell>
          <cell r="N230">
            <v>9.5319148936170244</v>
          </cell>
        </row>
        <row r="231">
          <cell r="C231">
            <v>13341.361702127659</v>
          </cell>
          <cell r="D231">
            <v>15.377659574468085</v>
          </cell>
          <cell r="E231">
            <v>14065.526946107779</v>
          </cell>
          <cell r="F231">
            <v>15.502994011976043</v>
          </cell>
          <cell r="G231">
            <v>15765.563106796122</v>
          </cell>
          <cell r="H231">
            <v>15.912621359223291</v>
          </cell>
          <cell r="I231">
            <v>11329.53125</v>
          </cell>
          <cell r="J231">
            <v>14.84375</v>
          </cell>
          <cell r="M231">
            <v>7582.5238095238101</v>
          </cell>
          <cell r="N231">
            <v>14.380952380952381</v>
          </cell>
        </row>
        <row r="232">
          <cell r="C232">
            <v>9223.5080645161306</v>
          </cell>
          <cell r="D232">
            <v>12.408906882591095</v>
          </cell>
          <cell r="E232">
            <v>9545.2941176470522</v>
          </cell>
          <cell r="F232">
            <v>12.485232067510555</v>
          </cell>
          <cell r="G232">
            <v>9801.1578947368416</v>
          </cell>
          <cell r="H232">
            <v>12.530973451327435</v>
          </cell>
          <cell r="I232">
            <v>9310.0645161290267</v>
          </cell>
          <cell r="J232">
            <v>12.44354838709677</v>
          </cell>
          <cell r="M232">
            <v>1565</v>
          </cell>
          <cell r="N232">
            <v>10.600000000000001</v>
          </cell>
        </row>
        <row r="233">
          <cell r="C233">
            <v>9173.6647398843943</v>
          </cell>
          <cell r="D233">
            <v>12.680232558139529</v>
          </cell>
          <cell r="E233">
            <v>9378.5783132530032</v>
          </cell>
          <cell r="F233">
            <v>12.709090909090909</v>
          </cell>
          <cell r="G233">
            <v>10323.148936170215</v>
          </cell>
          <cell r="H233">
            <v>12.617021276595745</v>
          </cell>
          <cell r="I233">
            <v>9005.5126050420204</v>
          </cell>
          <cell r="J233">
            <v>12.745762711864405</v>
          </cell>
          <cell r="M233">
            <v>4314.2857142857147</v>
          </cell>
          <cell r="N233">
            <v>12</v>
          </cell>
        </row>
        <row r="234">
          <cell r="C234">
            <v>4080.4947874899799</v>
          </cell>
          <cell r="D234">
            <v>7.5526770293609591</v>
          </cell>
          <cell r="E234">
            <v>5376.747967479675</v>
          </cell>
          <cell r="F234">
            <v>9.1871508379888329</v>
          </cell>
          <cell r="G234">
            <v>9049.1666666666661</v>
          </cell>
          <cell r="H234">
            <v>8.0833333333333321</v>
          </cell>
          <cell r="I234">
            <v>5659.0793650793667</v>
          </cell>
          <cell r="J234">
            <v>9.5407166123778548</v>
          </cell>
          <cell r="K234">
            <v>2210</v>
          </cell>
          <cell r="L234">
            <v>6.7435897435897454</v>
          </cell>
          <cell r="M234">
            <v>3535.714123006831</v>
          </cell>
          <cell r="N234">
            <v>6.8212500000000036</v>
          </cell>
        </row>
        <row r="235">
          <cell r="C235">
            <v>2087.9411764705878</v>
          </cell>
          <cell r="D235">
            <v>4.7663551401869135</v>
          </cell>
          <cell r="E235">
            <v>3097.3684210526317</v>
          </cell>
          <cell r="F235">
            <v>5.2941176470588216</v>
          </cell>
          <cell r="I235">
            <v>3097.3684210526317</v>
          </cell>
          <cell r="J235">
            <v>5.2941176470588216</v>
          </cell>
          <cell r="M235">
            <v>1944.8134328358212</v>
          </cell>
          <cell r="N235">
            <v>4.6666666666666661</v>
          </cell>
        </row>
        <row r="236">
          <cell r="C236">
            <v>2660.2414414414407</v>
          </cell>
          <cell r="D236">
            <v>6.7848101265822827</v>
          </cell>
          <cell r="E236">
            <v>5087.8270676691754</v>
          </cell>
          <cell r="F236">
            <v>8.2539682539682584</v>
          </cell>
          <cell r="I236">
            <v>5123.643939393939</v>
          </cell>
          <cell r="J236">
            <v>8.3040000000000038</v>
          </cell>
          <cell r="K236">
            <v>360</v>
          </cell>
          <cell r="L236">
            <v>2</v>
          </cell>
          <cell r="M236">
            <v>1895.1492890995237</v>
          </cell>
          <cell r="N236">
            <v>6.2528735632183903</v>
          </cell>
        </row>
        <row r="237">
          <cell r="C237">
            <v>5549.1799999999976</v>
          </cell>
          <cell r="D237">
            <v>8.247422680412372</v>
          </cell>
          <cell r="E237">
            <v>5914.0681818181838</v>
          </cell>
          <cell r="F237">
            <v>8.5977011494252888</v>
          </cell>
          <cell r="I237">
            <v>5914.0681818181838</v>
          </cell>
          <cell r="J237">
            <v>8.5977011494252888</v>
          </cell>
          <cell r="M237">
            <v>2873.333333333333</v>
          </cell>
          <cell r="N237">
            <v>5.2</v>
          </cell>
        </row>
        <row r="238">
          <cell r="C238">
            <v>2861.2810457516371</v>
          </cell>
          <cell r="D238">
            <v>6.0499243570347945</v>
          </cell>
          <cell r="E238">
            <v>3856.7006109979584</v>
          </cell>
          <cell r="F238">
            <v>6.5313901345291523</v>
          </cell>
          <cell r="G238">
            <v>5865.6904761904771</v>
          </cell>
          <cell r="H238">
            <v>6.8974358974358987</v>
          </cell>
          <cell r="I238">
            <v>4326.5628415300553</v>
          </cell>
          <cell r="J238">
            <v>6.8098159509202452</v>
          </cell>
          <cell r="K238">
            <v>3216.2406015037604</v>
          </cell>
          <cell r="L238">
            <v>6.2868852459016393</v>
          </cell>
          <cell r="M238">
            <v>1077.5182481751829</v>
          </cell>
          <cell r="N238">
            <v>5.0511627906976733</v>
          </cell>
        </row>
        <row r="240">
          <cell r="C240">
            <v>1030</v>
          </cell>
          <cell r="D240">
            <v>2.5</v>
          </cell>
          <cell r="M240">
            <v>1030</v>
          </cell>
          <cell r="N240">
            <v>2.5</v>
          </cell>
        </row>
        <row r="242">
          <cell r="C242">
            <v>2000</v>
          </cell>
          <cell r="M242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workbookViewId="0">
      <selection activeCell="J21" sqref="J21"/>
    </sheetView>
  </sheetViews>
  <sheetFormatPr baseColWidth="10" defaultRowHeight="11.25" x14ac:dyDescent="0.2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13"/>
  <sheetViews>
    <sheetView topLeftCell="A61" workbookViewId="0">
      <selection activeCell="A112" sqref="A112:A113"/>
    </sheetView>
  </sheetViews>
  <sheetFormatPr baseColWidth="10" defaultRowHeight="11.25" x14ac:dyDescent="0.2"/>
  <cols>
    <col min="1" max="1" width="48.83203125" style="182" customWidth="1"/>
    <col min="2" max="2" width="14.1640625" style="182" customWidth="1"/>
    <col min="3" max="3" width="12.5" style="182" customWidth="1"/>
    <col min="4" max="4" width="13" style="182" customWidth="1"/>
    <col min="5" max="5" width="13.1640625" style="190" customWidth="1"/>
    <col min="6" max="6" width="16.6640625" style="190" bestFit="1" customWidth="1"/>
    <col min="7" max="7" width="12.1640625" style="190" bestFit="1" customWidth="1"/>
    <col min="8" max="8" width="12" style="190"/>
    <col min="9" max="9" width="12" style="182"/>
    <col min="10" max="10" width="45" style="182" bestFit="1" customWidth="1"/>
    <col min="11" max="11" width="11.1640625" style="182" customWidth="1"/>
    <col min="12" max="12" width="10.6640625" style="182" customWidth="1"/>
    <col min="13" max="13" width="11.83203125" style="182" customWidth="1"/>
    <col min="14" max="14" width="10.6640625" style="182" customWidth="1"/>
    <col min="15" max="15" width="11.5" style="182" bestFit="1" customWidth="1"/>
    <col min="16" max="16" width="11" style="182" customWidth="1"/>
    <col min="17" max="16384" width="12" style="182"/>
  </cols>
  <sheetData>
    <row r="1" spans="1:38" x14ac:dyDescent="0.2">
      <c r="A1" s="381" t="s">
        <v>105</v>
      </c>
      <c r="B1" s="381"/>
      <c r="C1" s="381"/>
      <c r="D1" s="381"/>
      <c r="E1" s="381"/>
      <c r="F1" s="381"/>
      <c r="G1" s="381"/>
      <c r="H1" s="181"/>
    </row>
    <row r="2" spans="1:38" x14ac:dyDescent="0.2">
      <c r="A2" s="381" t="s">
        <v>63</v>
      </c>
      <c r="B2" s="381"/>
      <c r="C2" s="381"/>
      <c r="D2" s="381"/>
      <c r="E2" s="381"/>
      <c r="F2" s="381"/>
      <c r="G2" s="381"/>
      <c r="H2" s="181"/>
    </row>
    <row r="3" spans="1:38" ht="12.75" x14ac:dyDescent="0.2">
      <c r="A3" s="381" t="s">
        <v>65</v>
      </c>
      <c r="B3" s="381"/>
      <c r="C3" s="381"/>
      <c r="D3" s="381"/>
      <c r="E3" s="381"/>
      <c r="F3" s="381"/>
      <c r="G3" s="381"/>
      <c r="H3" s="183"/>
    </row>
    <row r="4" spans="1:38" customFormat="1" ht="23.25" x14ac:dyDescent="0.35">
      <c r="A4" s="331" t="s">
        <v>90</v>
      </c>
      <c r="B4" s="331"/>
      <c r="C4" s="331"/>
      <c r="D4" s="331"/>
      <c r="E4" s="331"/>
      <c r="F4" s="331"/>
      <c r="G4" s="331"/>
      <c r="H4" s="221"/>
      <c r="I4" s="221"/>
      <c r="J4" s="221"/>
      <c r="K4" s="221"/>
      <c r="L4" s="221"/>
      <c r="M4" s="221"/>
      <c r="N4" s="221"/>
      <c r="O4" s="221"/>
    </row>
    <row r="5" spans="1:38" ht="11.25" customHeight="1" x14ac:dyDescent="0.2">
      <c r="A5" s="382" t="s">
        <v>31</v>
      </c>
      <c r="B5" s="385" t="s">
        <v>26</v>
      </c>
      <c r="C5" s="385"/>
      <c r="D5" s="385"/>
      <c r="E5" s="385"/>
      <c r="F5" s="385"/>
      <c r="G5" s="385"/>
      <c r="H5" s="184"/>
    </row>
    <row r="6" spans="1:38" ht="12" customHeight="1" x14ac:dyDescent="0.2">
      <c r="A6" s="383"/>
      <c r="B6" s="383" t="s">
        <v>26</v>
      </c>
      <c r="C6" s="385" t="s">
        <v>6</v>
      </c>
      <c r="D6" s="385"/>
      <c r="E6" s="385"/>
      <c r="F6" s="385"/>
      <c r="G6" s="383" t="s">
        <v>1</v>
      </c>
      <c r="H6" s="185"/>
    </row>
    <row r="7" spans="1:38" x14ac:dyDescent="0.2">
      <c r="A7" s="383"/>
      <c r="B7" s="386"/>
      <c r="C7" s="185" t="s">
        <v>8</v>
      </c>
      <c r="D7" s="185" t="s">
        <v>87</v>
      </c>
      <c r="E7" s="185" t="s">
        <v>9</v>
      </c>
      <c r="F7" s="185" t="s">
        <v>88</v>
      </c>
      <c r="G7" s="383"/>
      <c r="H7" s="185"/>
    </row>
    <row r="8" spans="1:38" x14ac:dyDescent="0.2">
      <c r="A8" s="186"/>
      <c r="B8" s="186"/>
      <c r="C8" s="186"/>
      <c r="D8" s="186"/>
      <c r="E8" s="186"/>
      <c r="F8" s="186"/>
      <c r="G8" s="186"/>
      <c r="H8" s="187"/>
    </row>
    <row r="9" spans="1:38" s="39" customFormat="1" ht="12" customHeight="1" x14ac:dyDescent="0.2">
      <c r="A9" s="38" t="s">
        <v>59</v>
      </c>
      <c r="B9" s="117">
        <f>[6]Sheet1!C169</f>
        <v>4937.3458075407889</v>
      </c>
      <c r="C9" s="117">
        <f>[6]Sheet1!E169</f>
        <v>7042.3621776504242</v>
      </c>
      <c r="D9" s="117">
        <f>[6]Sheet1!G169</f>
        <v>11577.686390532544</v>
      </c>
      <c r="E9" s="117">
        <f>[6]Sheet1!I169</f>
        <v>6764.0837887067437</v>
      </c>
      <c r="F9" s="117">
        <f>[6]Sheet1!K169</f>
        <v>3070.2265372168299</v>
      </c>
      <c r="G9" s="117">
        <f>[6]Sheet1!M169</f>
        <v>2906.8021006080703</v>
      </c>
      <c r="H9" s="119"/>
      <c r="I9" s="188"/>
      <c r="J9" s="119"/>
      <c r="K9" s="188"/>
      <c r="L9" s="119"/>
      <c r="M9" s="188"/>
      <c r="N9" s="119"/>
      <c r="O9" s="188"/>
      <c r="P9" s="119"/>
      <c r="Q9" s="188"/>
      <c r="R9" s="119"/>
      <c r="S9" s="188"/>
    </row>
    <row r="10" spans="1:38" s="23" customFormat="1" ht="11.25" customHeight="1" x14ac:dyDescent="0.2">
      <c r="A10" s="40"/>
      <c r="H10" s="119"/>
      <c r="I10" s="188"/>
      <c r="J10" s="119"/>
      <c r="K10" s="188"/>
      <c r="L10" s="119"/>
      <c r="M10" s="188"/>
      <c r="N10" s="119"/>
      <c r="O10" s="188"/>
      <c r="P10" s="119"/>
      <c r="Q10" s="188"/>
      <c r="R10" s="119"/>
      <c r="S10" s="188"/>
      <c r="V10" s="37"/>
      <c r="X10" s="37"/>
      <c r="Z10" s="37"/>
      <c r="AB10" s="37"/>
      <c r="AD10" s="37"/>
      <c r="AF10" s="37"/>
      <c r="AH10" s="37"/>
      <c r="AJ10" s="37"/>
      <c r="AL10" s="37"/>
    </row>
    <row r="11" spans="1:38" s="23" customFormat="1" ht="12.75" customHeight="1" x14ac:dyDescent="0.2">
      <c r="A11" s="41" t="s">
        <v>35</v>
      </c>
      <c r="B11" s="150"/>
      <c r="C11" s="150"/>
      <c r="D11" s="150"/>
      <c r="E11" s="150"/>
      <c r="F11" s="150"/>
      <c r="G11" s="150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V11" s="37"/>
      <c r="X11" s="37"/>
      <c r="Z11" s="37"/>
      <c r="AB11" s="37"/>
      <c r="AD11" s="37"/>
      <c r="AF11" s="37"/>
      <c r="AH11" s="37"/>
      <c r="AJ11" s="37"/>
      <c r="AL11" s="37"/>
    </row>
    <row r="12" spans="1:38" s="23" customFormat="1" x14ac:dyDescent="0.2">
      <c r="A12" s="124" t="s">
        <v>55</v>
      </c>
      <c r="B12" s="276">
        <f>[6]Sheet1!C170</f>
        <v>5934.4929203539732</v>
      </c>
      <c r="C12" s="276">
        <f>[6]Sheet1!E170</f>
        <v>7795.7490406753641</v>
      </c>
      <c r="D12" s="276">
        <f>[6]Sheet1!G170</f>
        <v>12381.901098901099</v>
      </c>
      <c r="E12" s="276">
        <f>[6]Sheet1!I170</f>
        <v>7337.481166464162</v>
      </c>
      <c r="F12" s="276">
        <f>[6]Sheet1!K170</f>
        <v>3569.3478260869597</v>
      </c>
      <c r="G12" s="276">
        <f>[6]Sheet1!M170</f>
        <v>3400.3061650992645</v>
      </c>
      <c r="H12" s="135"/>
      <c r="I12" s="189"/>
      <c r="J12" s="135"/>
      <c r="K12" s="189"/>
      <c r="L12" s="135"/>
      <c r="M12" s="189"/>
      <c r="N12" s="135"/>
      <c r="O12" s="189"/>
      <c r="P12" s="135"/>
      <c r="Q12" s="189"/>
      <c r="R12" s="135"/>
      <c r="S12" s="189"/>
      <c r="V12" s="37"/>
      <c r="X12" s="37"/>
      <c r="Z12" s="37"/>
      <c r="AB12" s="37"/>
      <c r="AD12" s="37"/>
      <c r="AF12" s="37"/>
      <c r="AH12" s="37"/>
      <c r="AJ12" s="37"/>
      <c r="AL12" s="37"/>
    </row>
    <row r="13" spans="1:38" s="23" customFormat="1" x14ac:dyDescent="0.2">
      <c r="A13" s="131" t="s">
        <v>51</v>
      </c>
      <c r="B13" s="276">
        <f>[6]Sheet1!C172</f>
        <v>6848.839673913044</v>
      </c>
      <c r="C13" s="276">
        <f>[6]Sheet1!E172</f>
        <v>8980.2234273318809</v>
      </c>
      <c r="D13" s="276">
        <f>[6]Sheet1!G172</f>
        <v>14200.827272727274</v>
      </c>
      <c r="E13" s="276">
        <f>[6]Sheet1!I172</f>
        <v>8246.6373626373643</v>
      </c>
      <c r="F13" s="276">
        <f>[6]Sheet1!K172</f>
        <v>4185.3846153846162</v>
      </c>
      <c r="G13" s="276">
        <f>[6]Sheet1!M172</f>
        <v>3275.8654545454538</v>
      </c>
      <c r="H13" s="133"/>
      <c r="I13" s="189"/>
      <c r="J13" s="133"/>
      <c r="K13" s="189"/>
      <c r="L13" s="133"/>
      <c r="M13" s="189"/>
      <c r="N13" s="133"/>
      <c r="O13" s="189"/>
      <c r="P13" s="135"/>
      <c r="Q13" s="189"/>
      <c r="R13" s="135"/>
      <c r="S13" s="189"/>
      <c r="V13" s="37"/>
      <c r="X13" s="37"/>
      <c r="Z13" s="37"/>
      <c r="AB13" s="37"/>
      <c r="AD13" s="37"/>
      <c r="AF13" s="37"/>
      <c r="AH13" s="37"/>
      <c r="AJ13" s="37"/>
      <c r="AL13" s="37"/>
    </row>
    <row r="14" spans="1:38" s="23" customFormat="1" x14ac:dyDescent="0.2">
      <c r="A14" s="131" t="s">
        <v>52</v>
      </c>
      <c r="B14" s="276">
        <f>[6]Sheet1!C173</f>
        <v>6656.0438095238151</v>
      </c>
      <c r="C14" s="276">
        <f>[6]Sheet1!E173</f>
        <v>8257.4037854889611</v>
      </c>
      <c r="D14" s="276">
        <f>[6]Sheet1!G173</f>
        <v>14526</v>
      </c>
      <c r="E14" s="276">
        <f>[6]Sheet1!I173</f>
        <v>8061.8442622950815</v>
      </c>
      <c r="F14" s="276">
        <f>[6]Sheet1!K173</f>
        <v>4528.6585365853662</v>
      </c>
      <c r="G14" s="276">
        <f>[6]Sheet1!M173</f>
        <v>4215.509615384618</v>
      </c>
      <c r="H14" s="133"/>
      <c r="I14" s="189"/>
      <c r="J14" s="133"/>
      <c r="K14" s="189"/>
      <c r="L14" s="133"/>
      <c r="M14" s="189"/>
      <c r="N14" s="133"/>
      <c r="O14" s="189"/>
      <c r="P14" s="135"/>
      <c r="Q14" s="189"/>
      <c r="R14" s="135"/>
      <c r="S14" s="189"/>
      <c r="V14" s="37"/>
      <c r="X14" s="37"/>
      <c r="Z14" s="37"/>
      <c r="AB14" s="37"/>
      <c r="AD14" s="37"/>
      <c r="AF14" s="37"/>
      <c r="AH14" s="37"/>
      <c r="AJ14" s="37"/>
      <c r="AL14" s="37"/>
    </row>
    <row r="15" spans="1:38" s="23" customFormat="1" x14ac:dyDescent="0.2">
      <c r="A15" s="131" t="s">
        <v>71</v>
      </c>
      <c r="B15" s="276">
        <f>[6]Sheet1!C174</f>
        <v>4881.6666666666579</v>
      </c>
      <c r="C15" s="276">
        <f>[6]Sheet1!E174</f>
        <v>6476.9161904761841</v>
      </c>
      <c r="D15" s="276">
        <f>[6]Sheet1!G174</f>
        <v>10330.809160305342</v>
      </c>
      <c r="E15" s="276">
        <f>[6]Sheet1!I174</f>
        <v>5948.7745098039213</v>
      </c>
      <c r="F15" s="276">
        <f>[6]Sheet1!K174</f>
        <v>2576.3636363636374</v>
      </c>
      <c r="G15" s="276">
        <f>[6]Sheet1!M174</f>
        <v>3114.7763713080149</v>
      </c>
      <c r="H15" s="133"/>
      <c r="I15" s="189"/>
      <c r="J15" s="133"/>
      <c r="K15" s="189"/>
      <c r="L15" s="133"/>
      <c r="M15" s="189"/>
      <c r="N15" s="133"/>
      <c r="O15" s="189"/>
      <c r="P15" s="135"/>
      <c r="Q15" s="189"/>
      <c r="R15" s="135"/>
      <c r="S15" s="189"/>
      <c r="V15" s="37"/>
      <c r="X15" s="37"/>
      <c r="Z15" s="37"/>
      <c r="AB15" s="37"/>
      <c r="AD15" s="37"/>
      <c r="AF15" s="37"/>
      <c r="AH15" s="37"/>
      <c r="AJ15" s="37"/>
      <c r="AL15" s="37"/>
    </row>
    <row r="16" spans="1:38" s="23" customFormat="1" x14ac:dyDescent="0.2">
      <c r="A16" s="124" t="s">
        <v>53</v>
      </c>
      <c r="B16" s="276">
        <f>[6]Sheet1!C175</f>
        <v>3195.8060278207122</v>
      </c>
      <c r="C16" s="276">
        <f>[6]Sheet1!E175</f>
        <v>4821.4049773755642</v>
      </c>
      <c r="D16" s="276">
        <f>[6]Sheet1!G175</f>
        <v>8199.9846153846174</v>
      </c>
      <c r="E16" s="276">
        <f>[6]Sheet1!I175</f>
        <v>5048.061818181819</v>
      </c>
      <c r="F16" s="276">
        <f>[6]Sheet1!K175</f>
        <v>2057.3039215686285</v>
      </c>
      <c r="G16" s="276">
        <f>[6]Sheet1!M175</f>
        <v>2352.4788732394359</v>
      </c>
      <c r="H16" s="133"/>
      <c r="I16" s="189"/>
      <c r="J16" s="133"/>
      <c r="K16" s="189"/>
      <c r="L16" s="133"/>
      <c r="M16" s="189"/>
      <c r="N16" s="133"/>
      <c r="O16" s="189"/>
      <c r="P16" s="135"/>
      <c r="Q16" s="189"/>
      <c r="R16" s="135"/>
      <c r="S16" s="189"/>
      <c r="V16" s="37"/>
      <c r="X16" s="37"/>
      <c r="Z16" s="37"/>
      <c r="AB16" s="37"/>
      <c r="AD16" s="37"/>
      <c r="AF16" s="37"/>
      <c r="AH16" s="37"/>
      <c r="AJ16" s="37"/>
      <c r="AL16" s="37"/>
    </row>
    <row r="17" spans="1:38" s="23" customFormat="1" x14ac:dyDescent="0.2">
      <c r="A17" s="135"/>
      <c r="B17" s="157"/>
      <c r="C17" s="157"/>
      <c r="D17" s="157"/>
      <c r="E17" s="157"/>
      <c r="F17" s="157"/>
      <c r="G17" s="157"/>
      <c r="H17" s="133"/>
      <c r="I17" s="189"/>
      <c r="J17" s="133"/>
      <c r="K17" s="189"/>
      <c r="L17" s="133"/>
      <c r="M17" s="189"/>
      <c r="N17" s="133"/>
      <c r="O17" s="189"/>
      <c r="P17" s="133"/>
      <c r="Q17" s="189"/>
      <c r="R17" s="133"/>
      <c r="S17" s="189"/>
      <c r="V17" s="37"/>
      <c r="X17" s="37"/>
      <c r="Z17" s="37"/>
      <c r="AB17" s="37"/>
      <c r="AD17" s="37"/>
      <c r="AF17" s="37"/>
      <c r="AH17" s="37"/>
      <c r="AJ17" s="37"/>
      <c r="AL17" s="37"/>
    </row>
    <row r="18" spans="1:38" s="23" customFormat="1" x14ac:dyDescent="0.2">
      <c r="A18" s="41" t="s">
        <v>34</v>
      </c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V18" s="37"/>
      <c r="X18" s="37"/>
      <c r="Z18" s="37"/>
      <c r="AB18" s="37"/>
      <c r="AD18" s="37"/>
      <c r="AF18" s="37"/>
      <c r="AH18" s="37"/>
      <c r="AJ18" s="37"/>
      <c r="AL18" s="37"/>
    </row>
    <row r="19" spans="1:38" s="23" customFormat="1" x14ac:dyDescent="0.2">
      <c r="A19" s="124" t="s">
        <v>37</v>
      </c>
      <c r="B19" s="276">
        <f>[6]Sheet1!C177</f>
        <v>1781.9686520376165</v>
      </c>
      <c r="C19" s="276">
        <f>[6]Sheet1!E177</f>
        <v>2948.4193548387093</v>
      </c>
      <c r="D19" s="276">
        <f>[6]Sheet1!G177</f>
        <v>3762.5</v>
      </c>
      <c r="E19" s="276">
        <f>[6]Sheet1!I177</f>
        <v>3069.1764705882356</v>
      </c>
      <c r="F19" s="276">
        <f>[6]Sheet1!K177</f>
        <v>2641.6666666666665</v>
      </c>
      <c r="G19" s="276">
        <f>[6]Sheet1!M177</f>
        <v>1500.5680933852136</v>
      </c>
      <c r="H19" s="135"/>
      <c r="I19" s="189"/>
      <c r="J19" s="135"/>
      <c r="K19" s="189"/>
      <c r="L19" s="135"/>
      <c r="M19" s="189"/>
      <c r="N19" s="135"/>
      <c r="O19" s="189"/>
      <c r="P19" s="135"/>
      <c r="Q19" s="189"/>
      <c r="R19" s="135"/>
      <c r="S19" s="189"/>
      <c r="V19" s="37"/>
      <c r="X19" s="37"/>
      <c r="Z19" s="37"/>
      <c r="AB19" s="37"/>
      <c r="AD19" s="37"/>
      <c r="AF19" s="37"/>
      <c r="AH19" s="37"/>
      <c r="AJ19" s="37"/>
      <c r="AL19" s="37"/>
    </row>
    <row r="20" spans="1:38" s="23" customFormat="1" x14ac:dyDescent="0.2">
      <c r="A20" s="124" t="s">
        <v>38</v>
      </c>
      <c r="B20" s="276">
        <f>[6]Sheet1!C178</f>
        <v>3178.7870769230726</v>
      </c>
      <c r="C20" s="276">
        <f>[6]Sheet1!E178</f>
        <v>4251.7119565217436</v>
      </c>
      <c r="D20" s="276">
        <f>[6]Sheet1!G178</f>
        <v>5762.6904761904752</v>
      </c>
      <c r="E20" s="276">
        <f>[6]Sheet1!I178</f>
        <v>4897.4031746031733</v>
      </c>
      <c r="F20" s="276">
        <f>[6]Sheet1!K178</f>
        <v>2883.23076923077</v>
      </c>
      <c r="G20" s="276">
        <f>[6]Sheet1!M178</f>
        <v>2626.8257222739994</v>
      </c>
      <c r="H20" s="135"/>
      <c r="I20" s="189"/>
      <c r="J20" s="135"/>
      <c r="K20" s="189"/>
      <c r="L20" s="135"/>
      <c r="M20" s="189"/>
      <c r="N20" s="135"/>
      <c r="O20" s="189"/>
      <c r="P20" s="135"/>
      <c r="Q20" s="189"/>
      <c r="R20" s="135"/>
      <c r="S20" s="189"/>
      <c r="V20" s="37"/>
      <c r="X20" s="37"/>
      <c r="Z20" s="37"/>
      <c r="AB20" s="37"/>
      <c r="AD20" s="37"/>
      <c r="AF20" s="37"/>
      <c r="AH20" s="37"/>
      <c r="AJ20" s="37"/>
      <c r="AL20" s="37"/>
    </row>
    <row r="21" spans="1:38" s="23" customFormat="1" x14ac:dyDescent="0.2">
      <c r="A21" s="124" t="s">
        <v>39</v>
      </c>
      <c r="B21" s="276">
        <f>[6]Sheet1!C179</f>
        <v>5480.9946043165446</v>
      </c>
      <c r="C21" s="276">
        <f>[6]Sheet1!E179</f>
        <v>6532.239160839159</v>
      </c>
      <c r="D21" s="276">
        <f>[6]Sheet1!G179</f>
        <v>9518.158333333331</v>
      </c>
      <c r="E21" s="276">
        <f>[6]Sheet1!I179</f>
        <v>6313.0389105058421</v>
      </c>
      <c r="F21" s="276">
        <f>[6]Sheet1!K179</f>
        <v>3499.6296296296296</v>
      </c>
      <c r="G21" s="276">
        <f>[6]Sheet1!M179</f>
        <v>3587.6952141057936</v>
      </c>
      <c r="H21" s="135"/>
      <c r="I21" s="189"/>
      <c r="J21" s="135"/>
      <c r="K21" s="189"/>
      <c r="L21" s="135"/>
      <c r="M21" s="189"/>
      <c r="N21" s="135"/>
      <c r="O21" s="189"/>
      <c r="P21" s="135"/>
      <c r="Q21" s="189"/>
      <c r="R21" s="135"/>
      <c r="S21" s="189"/>
      <c r="V21" s="37"/>
      <c r="X21" s="37"/>
      <c r="Z21" s="37"/>
      <c r="AB21" s="37"/>
      <c r="AD21" s="37"/>
      <c r="AF21" s="37"/>
      <c r="AH21" s="37"/>
      <c r="AJ21" s="37"/>
      <c r="AL21" s="37"/>
    </row>
    <row r="22" spans="1:38" s="23" customFormat="1" x14ac:dyDescent="0.2">
      <c r="A22" s="124" t="s">
        <v>40</v>
      </c>
      <c r="B22" s="276">
        <f>[6]Sheet1!C180</f>
        <v>11569.253061224483</v>
      </c>
      <c r="C22" s="276">
        <f>[6]Sheet1!E180</f>
        <v>12309.448780487806</v>
      </c>
      <c r="D22" s="276">
        <f>[6]Sheet1!G180</f>
        <v>14616.255813953485</v>
      </c>
      <c r="E22" s="276">
        <f>[6]Sheet1!I180</f>
        <v>10865.556521739129</v>
      </c>
      <c r="F22" s="276">
        <f>[6]Sheet1!K180</f>
        <v>4225</v>
      </c>
      <c r="G22" s="276">
        <f>[6]Sheet1!M180</f>
        <v>7775.7500000000018</v>
      </c>
      <c r="H22" s="135"/>
      <c r="I22" s="189"/>
      <c r="J22" s="135"/>
      <c r="K22" s="189"/>
      <c r="L22" s="135"/>
      <c r="M22" s="189"/>
      <c r="N22" s="135"/>
      <c r="O22" s="189"/>
      <c r="P22" s="135"/>
      <c r="Q22" s="189"/>
      <c r="R22" s="135"/>
      <c r="S22" s="189"/>
      <c r="V22" s="37"/>
      <c r="X22" s="37"/>
      <c r="Z22" s="37"/>
      <c r="AB22" s="37"/>
      <c r="AD22" s="37"/>
      <c r="AF22" s="37"/>
      <c r="AH22" s="37"/>
      <c r="AJ22" s="37"/>
      <c r="AL22" s="37"/>
    </row>
    <row r="23" spans="1:38" s="23" customFormat="1" x14ac:dyDescent="0.2">
      <c r="A23" s="124" t="s">
        <v>46</v>
      </c>
      <c r="B23" s="276">
        <f>[6]Sheet1!C181</f>
        <v>6193.75</v>
      </c>
      <c r="C23" s="276">
        <f>[6]Sheet1!E181</f>
        <v>6958.333333333333</v>
      </c>
      <c r="D23" s="276">
        <f>[6]Sheet1!G181</f>
        <v>0</v>
      </c>
      <c r="E23" s="276">
        <f>[6]Sheet1!I181</f>
        <v>7190</v>
      </c>
      <c r="F23" s="276">
        <f>[6]Sheet1!K181</f>
        <v>5800</v>
      </c>
      <c r="G23" s="276">
        <f>[6]Sheet1!M181</f>
        <v>3900</v>
      </c>
      <c r="H23" s="135"/>
      <c r="I23" s="189"/>
      <c r="J23" s="135"/>
      <c r="K23" s="189"/>
      <c r="L23" s="135"/>
      <c r="M23" s="189"/>
      <c r="N23" s="135"/>
      <c r="O23" s="189"/>
      <c r="P23" s="135"/>
      <c r="Q23" s="189"/>
      <c r="R23" s="135"/>
      <c r="S23" s="189"/>
      <c r="V23" s="37"/>
      <c r="X23" s="37"/>
      <c r="Z23" s="37"/>
      <c r="AB23" s="37"/>
      <c r="AD23" s="37"/>
      <c r="AF23" s="37"/>
      <c r="AH23" s="37"/>
      <c r="AJ23" s="37"/>
      <c r="AL23" s="37"/>
    </row>
    <row r="24" spans="1:38" s="23" customFormat="1" x14ac:dyDescent="0.2">
      <c r="I24" s="37"/>
      <c r="K24" s="37"/>
      <c r="M24" s="37"/>
      <c r="O24" s="37"/>
      <c r="Q24" s="37"/>
      <c r="S24" s="37"/>
      <c r="V24" s="37"/>
      <c r="X24" s="37"/>
      <c r="Z24" s="37"/>
      <c r="AB24" s="37"/>
      <c r="AD24" s="37"/>
      <c r="AF24" s="37"/>
      <c r="AH24" s="37"/>
      <c r="AJ24" s="37"/>
      <c r="AL24" s="37"/>
    </row>
    <row r="25" spans="1:38" s="23" customFormat="1" ht="11.25" customHeight="1" x14ac:dyDescent="0.2">
      <c r="A25" s="41" t="s">
        <v>16</v>
      </c>
      <c r="B25" s="150"/>
      <c r="C25" s="150"/>
      <c r="D25" s="150"/>
      <c r="E25" s="150"/>
      <c r="F25" s="150"/>
      <c r="G25" s="150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V25" s="37"/>
      <c r="X25" s="37"/>
      <c r="Z25" s="37"/>
      <c r="AB25" s="37"/>
      <c r="AD25" s="37"/>
      <c r="AF25" s="37"/>
      <c r="AH25" s="37"/>
      <c r="AJ25" s="37"/>
      <c r="AL25" s="37"/>
    </row>
    <row r="26" spans="1:38" s="23" customFormat="1" x14ac:dyDescent="0.2">
      <c r="A26" s="124" t="s">
        <v>41</v>
      </c>
      <c r="B26" s="276">
        <f>[6]Sheet1!C182</f>
        <v>846.66666666666674</v>
      </c>
      <c r="C26" s="276">
        <f>[6]Sheet1!E182</f>
        <v>0</v>
      </c>
      <c r="D26" s="276">
        <f>[6]Sheet1!G182</f>
        <v>0</v>
      </c>
      <c r="E26" s="276">
        <f>[6]Sheet1!I182</f>
        <v>0</v>
      </c>
      <c r="F26" s="276">
        <f>[6]Sheet1!K182</f>
        <v>0</v>
      </c>
      <c r="G26" s="276">
        <f>[6]Sheet1!M182</f>
        <v>846.66666666666674</v>
      </c>
      <c r="H26" s="135"/>
      <c r="I26" s="189"/>
      <c r="J26" s="135"/>
      <c r="K26" s="189"/>
      <c r="L26" s="135"/>
      <c r="M26" s="189"/>
      <c r="N26" s="135"/>
      <c r="O26" s="189"/>
      <c r="P26" s="135"/>
      <c r="Q26" s="189"/>
      <c r="R26" s="135"/>
      <c r="S26" s="189"/>
      <c r="V26" s="37"/>
      <c r="X26" s="37"/>
      <c r="Z26" s="37"/>
      <c r="AB26" s="37"/>
      <c r="AD26" s="37"/>
      <c r="AF26" s="37"/>
      <c r="AH26" s="37"/>
      <c r="AJ26" s="37"/>
      <c r="AL26" s="37"/>
    </row>
    <row r="27" spans="1:38" s="23" customFormat="1" x14ac:dyDescent="0.2">
      <c r="A27" s="124" t="s">
        <v>42</v>
      </c>
      <c r="B27" s="276">
        <f>[6]Sheet1!C183</f>
        <v>1796.6666666666667</v>
      </c>
      <c r="C27" s="276">
        <f>[6]Sheet1!E183</f>
        <v>1544.4444444444446</v>
      </c>
      <c r="D27" s="276">
        <f>[6]Sheet1!G183</f>
        <v>0</v>
      </c>
      <c r="E27" s="276">
        <f>[6]Sheet1!I183</f>
        <v>1722.5</v>
      </c>
      <c r="F27" s="276">
        <f>[6]Sheet1!K183</f>
        <v>1402</v>
      </c>
      <c r="G27" s="276">
        <f>[6]Sheet1!M183</f>
        <v>2553.3333333333335</v>
      </c>
      <c r="H27" s="135"/>
      <c r="I27" s="189"/>
      <c r="J27" s="135"/>
      <c r="K27" s="189"/>
      <c r="L27" s="135"/>
      <c r="M27" s="189"/>
      <c r="N27" s="135"/>
      <c r="O27" s="189"/>
      <c r="P27" s="135"/>
      <c r="Q27" s="189"/>
      <c r="R27" s="135"/>
      <c r="S27" s="189"/>
      <c r="V27" s="37"/>
      <c r="X27" s="37"/>
      <c r="Z27" s="37"/>
      <c r="AB27" s="37"/>
      <c r="AD27" s="37"/>
      <c r="AF27" s="37"/>
      <c r="AH27" s="37"/>
      <c r="AJ27" s="37"/>
      <c r="AL27" s="37"/>
    </row>
    <row r="28" spans="1:38" s="23" customFormat="1" x14ac:dyDescent="0.2">
      <c r="A28" s="124" t="s">
        <v>43</v>
      </c>
      <c r="B28" s="276">
        <f>[6]Sheet1!C184</f>
        <v>2184.9379310344834</v>
      </c>
      <c r="C28" s="276">
        <f>[6]Sheet1!E184</f>
        <v>2701.4423076923081</v>
      </c>
      <c r="D28" s="276">
        <f>[6]Sheet1!G184</f>
        <v>3365</v>
      </c>
      <c r="E28" s="276">
        <f>[6]Sheet1!I184</f>
        <v>3024.0566037735857</v>
      </c>
      <c r="F28" s="276">
        <f>[6]Sheet1!K184</f>
        <v>2257.6086956521749</v>
      </c>
      <c r="G28" s="276">
        <f>[6]Sheet1!M184</f>
        <v>874.78048780487836</v>
      </c>
      <c r="H28" s="135"/>
      <c r="I28" s="189"/>
      <c r="J28" s="135"/>
      <c r="K28" s="189"/>
      <c r="L28" s="135"/>
      <c r="M28" s="189"/>
      <c r="N28" s="135"/>
      <c r="O28" s="189"/>
      <c r="P28" s="135"/>
      <c r="Q28" s="189"/>
      <c r="R28" s="135"/>
      <c r="S28" s="189"/>
      <c r="V28" s="37"/>
      <c r="X28" s="37"/>
      <c r="Z28" s="37"/>
      <c r="AB28" s="37"/>
      <c r="AD28" s="37"/>
      <c r="AF28" s="37"/>
      <c r="AH28" s="37"/>
      <c r="AJ28" s="37"/>
      <c r="AL28" s="37"/>
    </row>
    <row r="29" spans="1:38" s="23" customFormat="1" x14ac:dyDescent="0.2">
      <c r="A29" s="124" t="s">
        <v>44</v>
      </c>
      <c r="B29" s="276">
        <f>[6]Sheet1!C185</f>
        <v>4503.7928118393211</v>
      </c>
      <c r="C29" s="276">
        <f>[6]Sheet1!E185</f>
        <v>5298.1002710027187</v>
      </c>
      <c r="D29" s="276">
        <f>[6]Sheet1!G185</f>
        <v>6820.5263157894742</v>
      </c>
      <c r="E29" s="276">
        <f>[6]Sheet1!I185</f>
        <v>5717.5340909090955</v>
      </c>
      <c r="F29" s="276">
        <f>[6]Sheet1!K185</f>
        <v>2781.9402985074626</v>
      </c>
      <c r="G29" s="276">
        <f>[6]Sheet1!M185</f>
        <v>1685.5288461538451</v>
      </c>
      <c r="H29" s="135"/>
      <c r="I29" s="189"/>
      <c r="J29" s="135"/>
      <c r="K29" s="189"/>
      <c r="L29" s="135"/>
      <c r="M29" s="189"/>
      <c r="N29" s="135"/>
      <c r="O29" s="189"/>
      <c r="P29" s="135"/>
      <c r="Q29" s="189"/>
      <c r="R29" s="135"/>
      <c r="S29" s="189"/>
      <c r="V29" s="37"/>
      <c r="X29" s="37"/>
      <c r="Z29" s="37"/>
      <c r="AB29" s="37"/>
      <c r="AD29" s="37"/>
      <c r="AF29" s="37"/>
      <c r="AH29" s="37"/>
      <c r="AJ29" s="37"/>
      <c r="AL29" s="37"/>
    </row>
    <row r="30" spans="1:38" s="23" customFormat="1" x14ac:dyDescent="0.2">
      <c r="A30" s="124" t="s">
        <v>45</v>
      </c>
      <c r="B30" s="276">
        <f>[6]Sheet1!C186</f>
        <v>5807.1794310722071</v>
      </c>
      <c r="C30" s="276">
        <f>[6]Sheet1!E186</f>
        <v>7195.9771986970609</v>
      </c>
      <c r="D30" s="276">
        <f>[6]Sheet1!G186</f>
        <v>8914.5500000000029</v>
      </c>
      <c r="E30" s="276">
        <f>[6]Sheet1!I186</f>
        <v>7472.0565217391286</v>
      </c>
      <c r="F30" s="276">
        <f>[6]Sheet1!K186</f>
        <v>3621.8918918918916</v>
      </c>
      <c r="G30" s="276">
        <f>[6]Sheet1!M186</f>
        <v>2964.7733333333354</v>
      </c>
      <c r="H30" s="135"/>
      <c r="I30" s="189"/>
      <c r="J30" s="135"/>
      <c r="K30" s="189"/>
      <c r="L30" s="135"/>
      <c r="M30" s="189"/>
      <c r="N30" s="135"/>
      <c r="O30" s="189"/>
      <c r="P30" s="135"/>
      <c r="Q30" s="189"/>
      <c r="R30" s="135"/>
      <c r="S30" s="189"/>
      <c r="V30" s="37"/>
      <c r="X30" s="37"/>
      <c r="Z30" s="37"/>
      <c r="AB30" s="37"/>
      <c r="AD30" s="37"/>
      <c r="AF30" s="37"/>
      <c r="AH30" s="37"/>
      <c r="AJ30" s="37"/>
      <c r="AL30" s="37"/>
    </row>
    <row r="31" spans="1:38" s="23" customFormat="1" x14ac:dyDescent="0.2">
      <c r="A31" s="124" t="s">
        <v>47</v>
      </c>
      <c r="B31" s="276">
        <f>[6]Sheet1!C187</f>
        <v>5372.5255474452551</v>
      </c>
      <c r="C31" s="276">
        <f>[6]Sheet1!E187</f>
        <v>7367.0136518771369</v>
      </c>
      <c r="D31" s="276">
        <f>[6]Sheet1!G187</f>
        <v>11023.019999999999</v>
      </c>
      <c r="E31" s="276">
        <f>[6]Sheet1!I187</f>
        <v>7130.6320754716971</v>
      </c>
      <c r="F31" s="276">
        <f>[6]Sheet1!K187</f>
        <v>3086.7741935483868</v>
      </c>
      <c r="G31" s="276">
        <f>[6]Sheet1!M187</f>
        <v>3080.8196078431356</v>
      </c>
      <c r="H31" s="135"/>
      <c r="I31" s="189"/>
      <c r="J31" s="135"/>
      <c r="K31" s="189"/>
      <c r="L31" s="135"/>
      <c r="M31" s="189"/>
      <c r="N31" s="135"/>
      <c r="O31" s="189"/>
      <c r="P31" s="135"/>
      <c r="Q31" s="189"/>
      <c r="R31" s="135"/>
      <c r="S31" s="189"/>
      <c r="V31" s="37"/>
      <c r="X31" s="37"/>
      <c r="Z31" s="37"/>
      <c r="AB31" s="37"/>
      <c r="AD31" s="37"/>
      <c r="AF31" s="37"/>
      <c r="AH31" s="37"/>
      <c r="AJ31" s="37"/>
      <c r="AL31" s="37"/>
    </row>
    <row r="32" spans="1:38" s="23" customFormat="1" x14ac:dyDescent="0.2">
      <c r="A32" s="124" t="s">
        <v>48</v>
      </c>
      <c r="B32" s="276">
        <f>[6]Sheet1!C188</f>
        <v>5322.7238709677404</v>
      </c>
      <c r="C32" s="276">
        <f>[6]Sheet1!E188</f>
        <v>8193.8941176470616</v>
      </c>
      <c r="D32" s="276">
        <f>[6]Sheet1!G188</f>
        <v>11832.322580645159</v>
      </c>
      <c r="E32" s="276">
        <f>[6]Sheet1!I188</f>
        <v>7758.2639593908634</v>
      </c>
      <c r="F32" s="276">
        <f>[6]Sheet1!K188</f>
        <v>3142.7999999999997</v>
      </c>
      <c r="G32" s="276">
        <f>[6]Sheet1!M188</f>
        <v>3078.5908045977008</v>
      </c>
      <c r="H32" s="135"/>
      <c r="I32" s="189"/>
      <c r="J32" s="135"/>
      <c r="K32" s="189"/>
      <c r="L32" s="135"/>
      <c r="M32" s="189"/>
      <c r="N32" s="135"/>
      <c r="O32" s="189"/>
      <c r="P32" s="135"/>
      <c r="Q32" s="189"/>
      <c r="R32" s="135"/>
      <c r="S32" s="189"/>
      <c r="V32" s="37"/>
      <c r="X32" s="37"/>
      <c r="Z32" s="37"/>
      <c r="AB32" s="37"/>
      <c r="AD32" s="37"/>
      <c r="AF32" s="37"/>
      <c r="AH32" s="37"/>
      <c r="AJ32" s="37"/>
      <c r="AL32" s="37"/>
    </row>
    <row r="33" spans="1:38" s="23" customFormat="1" x14ac:dyDescent="0.2">
      <c r="A33" s="124" t="s">
        <v>49</v>
      </c>
      <c r="B33" s="276">
        <f>[6]Sheet1!C189</f>
        <v>5321.868486352364</v>
      </c>
      <c r="C33" s="276">
        <f>[6]Sheet1!E189</f>
        <v>9376.3120300751871</v>
      </c>
      <c r="D33" s="276">
        <f>[6]Sheet1!G189</f>
        <v>14248.176470588234</v>
      </c>
      <c r="E33" s="276">
        <f>[6]Sheet1!I189</f>
        <v>7368.0630630630612</v>
      </c>
      <c r="F33" s="276">
        <f>[6]Sheet1!K189</f>
        <v>4206.2264150943411</v>
      </c>
      <c r="G33" s="276">
        <f>[6]Sheet1!M189</f>
        <v>3324.6796296296307</v>
      </c>
      <c r="H33" s="135"/>
      <c r="I33" s="189"/>
      <c r="J33" s="135"/>
      <c r="K33" s="189"/>
      <c r="L33" s="135"/>
      <c r="M33" s="189"/>
      <c r="N33" s="135"/>
      <c r="O33" s="189"/>
      <c r="P33" s="135"/>
      <c r="Q33" s="189"/>
      <c r="R33" s="135"/>
      <c r="S33" s="189"/>
      <c r="V33" s="37"/>
      <c r="X33" s="37"/>
      <c r="Z33" s="37"/>
      <c r="AB33" s="37"/>
      <c r="AD33" s="37"/>
      <c r="AF33" s="37"/>
      <c r="AH33" s="37"/>
      <c r="AJ33" s="37"/>
      <c r="AL33" s="37"/>
    </row>
    <row r="34" spans="1:38" s="23" customFormat="1" x14ac:dyDescent="0.2">
      <c r="A34" s="124" t="s">
        <v>72</v>
      </c>
      <c r="B34" s="276">
        <f>[6]Sheet1!C190</f>
        <v>3235.5124223602447</v>
      </c>
      <c r="C34" s="276">
        <f>[6]Sheet1!E190</f>
        <v>7863.5416666666642</v>
      </c>
      <c r="D34" s="276">
        <f>[6]Sheet1!G190</f>
        <v>17580</v>
      </c>
      <c r="E34" s="276">
        <f>[6]Sheet1!I190</f>
        <v>7259.9999999999982</v>
      </c>
      <c r="F34" s="276">
        <f>[6]Sheet1!K190</f>
        <v>2311.3333333333335</v>
      </c>
      <c r="G34" s="276">
        <f>[6]Sheet1!M190</f>
        <v>2424.7627737226289</v>
      </c>
      <c r="H34" s="135"/>
      <c r="I34" s="189"/>
      <c r="J34" s="135"/>
      <c r="K34" s="189"/>
      <c r="L34" s="135"/>
      <c r="M34" s="189"/>
      <c r="N34" s="135"/>
      <c r="O34" s="189"/>
      <c r="P34" s="135"/>
      <c r="Q34" s="189"/>
      <c r="R34" s="135"/>
      <c r="S34" s="189"/>
      <c r="V34" s="37"/>
      <c r="X34" s="37"/>
      <c r="Z34" s="37"/>
      <c r="AB34" s="37"/>
      <c r="AD34" s="37"/>
      <c r="AF34" s="37"/>
      <c r="AH34" s="37"/>
      <c r="AJ34" s="37"/>
      <c r="AL34" s="37"/>
    </row>
    <row r="35" spans="1:38" s="23" customFormat="1" x14ac:dyDescent="0.2">
      <c r="A35" s="135"/>
      <c r="B35" s="157"/>
      <c r="C35" s="157"/>
      <c r="D35" s="157"/>
      <c r="E35" s="157"/>
      <c r="F35" s="157"/>
      <c r="G35" s="157"/>
      <c r="H35" s="133"/>
      <c r="I35" s="189"/>
      <c r="J35" s="133"/>
      <c r="K35" s="189"/>
      <c r="L35" s="133"/>
      <c r="M35" s="189"/>
      <c r="N35" s="133"/>
      <c r="O35" s="189"/>
      <c r="P35" s="133"/>
      <c r="Q35" s="189"/>
      <c r="R35" s="133"/>
      <c r="S35" s="189"/>
      <c r="V35" s="37"/>
      <c r="X35" s="37"/>
      <c r="Z35" s="37"/>
      <c r="AB35" s="37"/>
      <c r="AD35" s="37"/>
      <c r="AF35" s="37"/>
      <c r="AH35" s="37"/>
      <c r="AJ35" s="37"/>
      <c r="AL35" s="37"/>
    </row>
    <row r="36" spans="1:38" s="23" customFormat="1" x14ac:dyDescent="0.2">
      <c r="A36" s="46"/>
      <c r="B36" s="157"/>
      <c r="C36" s="157"/>
      <c r="D36" s="157"/>
      <c r="E36" s="157"/>
      <c r="F36" s="157"/>
      <c r="G36" s="157"/>
      <c r="H36" s="133"/>
      <c r="I36" s="189"/>
      <c r="J36" s="133"/>
      <c r="K36" s="189"/>
      <c r="L36" s="133"/>
      <c r="M36" s="189"/>
      <c r="N36" s="133"/>
      <c r="O36" s="189"/>
      <c r="P36" s="133"/>
      <c r="Q36" s="189"/>
      <c r="R36" s="133"/>
      <c r="S36" s="189"/>
      <c r="V36" s="37"/>
      <c r="X36" s="37"/>
      <c r="Z36" s="37"/>
      <c r="AB36" s="37"/>
      <c r="AD36" s="37"/>
      <c r="AF36" s="37"/>
      <c r="AH36" s="37"/>
      <c r="AJ36" s="37"/>
      <c r="AL36" s="37"/>
    </row>
    <row r="37" spans="1:38" s="23" customFormat="1" x14ac:dyDescent="0.2">
      <c r="A37" s="41" t="s">
        <v>82</v>
      </c>
      <c r="B37" s="150"/>
      <c r="C37" s="150"/>
      <c r="D37" s="150"/>
      <c r="E37" s="150"/>
      <c r="F37" s="150"/>
      <c r="G37" s="150"/>
      <c r="H37" s="60"/>
      <c r="I37" s="188"/>
      <c r="J37" s="60"/>
      <c r="K37" s="188"/>
      <c r="L37" s="60"/>
      <c r="M37" s="188"/>
      <c r="N37" s="60"/>
      <c r="O37" s="188"/>
      <c r="P37" s="60"/>
      <c r="Q37" s="188"/>
      <c r="R37" s="60"/>
      <c r="S37" s="188"/>
      <c r="V37" s="37"/>
      <c r="X37" s="37"/>
      <c r="Z37" s="37"/>
      <c r="AB37" s="37"/>
      <c r="AD37" s="37"/>
      <c r="AF37" s="37"/>
      <c r="AH37" s="37"/>
      <c r="AJ37" s="37"/>
      <c r="AL37" s="37"/>
    </row>
    <row r="38" spans="1:38" s="23" customFormat="1" x14ac:dyDescent="0.2">
      <c r="A38" s="162" t="s">
        <v>75</v>
      </c>
      <c r="B38" s="276">
        <f>[6]Sheet1!C194</f>
        <v>0</v>
      </c>
      <c r="C38" s="276">
        <f>[6]Sheet1!E194</f>
        <v>0</v>
      </c>
      <c r="D38" s="276">
        <f>[6]Sheet1!G194</f>
        <v>0</v>
      </c>
      <c r="E38" s="276">
        <f>[6]Sheet1!I194</f>
        <v>0</v>
      </c>
      <c r="F38" s="276">
        <f>[6]Sheet1!K194</f>
        <v>0</v>
      </c>
      <c r="G38" s="276">
        <f>[6]Sheet1!M194</f>
        <v>0</v>
      </c>
      <c r="H38" s="135"/>
      <c r="I38" s="189"/>
      <c r="J38" s="135"/>
      <c r="K38" s="189"/>
      <c r="L38" s="135"/>
      <c r="M38" s="189"/>
      <c r="N38" s="135"/>
      <c r="O38" s="189"/>
      <c r="P38" s="135"/>
      <c r="Q38" s="189"/>
      <c r="R38" s="135"/>
      <c r="S38" s="189"/>
      <c r="V38" s="37"/>
      <c r="X38" s="37"/>
      <c r="Z38" s="37"/>
      <c r="AB38" s="37"/>
      <c r="AD38" s="37"/>
      <c r="AF38" s="37"/>
      <c r="AH38" s="37"/>
      <c r="AJ38" s="37"/>
      <c r="AL38" s="37"/>
    </row>
    <row r="39" spans="1:38" s="23" customFormat="1" x14ac:dyDescent="0.2">
      <c r="A39" s="163" t="s">
        <v>84</v>
      </c>
      <c r="B39" s="276">
        <f>[6]Sheet1!C195</f>
        <v>1722.4572580645161</v>
      </c>
      <c r="C39" s="276">
        <f>[6]Sheet1!E195</f>
        <v>2862.2245614035101</v>
      </c>
      <c r="D39" s="276">
        <f>[6]Sheet1!G195</f>
        <v>4658.961538461539</v>
      </c>
      <c r="E39" s="276">
        <f>[6]Sheet1!I195</f>
        <v>2696.5939393939398</v>
      </c>
      <c r="F39" s="276">
        <f>[6]Sheet1!K195</f>
        <v>1890.1470588235295</v>
      </c>
      <c r="G39" s="276">
        <f>[6]Sheet1!M195</f>
        <v>1382.3172774869117</v>
      </c>
      <c r="H39" s="135"/>
      <c r="I39" s="189"/>
      <c r="J39" s="135"/>
      <c r="K39" s="189"/>
      <c r="L39" s="135"/>
      <c r="M39" s="189"/>
      <c r="N39" s="135"/>
      <c r="O39" s="189"/>
      <c r="P39" s="135"/>
      <c r="Q39" s="189"/>
      <c r="R39" s="135"/>
      <c r="S39" s="189"/>
      <c r="V39" s="37"/>
      <c r="X39" s="37"/>
      <c r="Z39" s="37"/>
      <c r="AB39" s="37"/>
      <c r="AD39" s="37"/>
      <c r="AF39" s="37"/>
      <c r="AH39" s="37"/>
      <c r="AJ39" s="37"/>
      <c r="AL39" s="37"/>
    </row>
    <row r="40" spans="1:38" s="23" customFormat="1" x14ac:dyDescent="0.2">
      <c r="A40" s="163" t="s">
        <v>85</v>
      </c>
      <c r="B40" s="276">
        <f>[6]Sheet1!C196</f>
        <v>4002.9713905522326</v>
      </c>
      <c r="C40" s="276">
        <f>[6]Sheet1!E196</f>
        <v>4917.8139534883694</v>
      </c>
      <c r="D40" s="276">
        <f>[6]Sheet1!G196</f>
        <v>6411.4250000000002</v>
      </c>
      <c r="E40" s="276">
        <f>[6]Sheet1!I196</f>
        <v>5383.8199999999952</v>
      </c>
      <c r="F40" s="276">
        <f>[6]Sheet1!K196</f>
        <v>3128.1614349775782</v>
      </c>
      <c r="G40" s="276">
        <f>[6]Sheet1!M196</f>
        <v>2626.133333333335</v>
      </c>
      <c r="H40" s="135"/>
      <c r="I40" s="189"/>
      <c r="J40" s="135"/>
      <c r="K40" s="189"/>
      <c r="L40" s="135"/>
      <c r="M40" s="189"/>
      <c r="N40" s="135"/>
      <c r="O40" s="189"/>
      <c r="P40" s="135"/>
      <c r="Q40" s="189"/>
      <c r="R40" s="135"/>
      <c r="S40" s="189"/>
      <c r="V40" s="37"/>
      <c r="X40" s="37"/>
      <c r="Z40" s="37"/>
      <c r="AB40" s="37"/>
      <c r="AD40" s="37"/>
      <c r="AF40" s="37"/>
      <c r="AH40" s="37"/>
      <c r="AJ40" s="37"/>
      <c r="AL40" s="37"/>
    </row>
    <row r="41" spans="1:38" s="23" customFormat="1" x14ac:dyDescent="0.2">
      <c r="A41" s="163" t="s">
        <v>86</v>
      </c>
      <c r="B41" s="276">
        <f>[6]Sheet1!C197</f>
        <v>2177.4480000000017</v>
      </c>
      <c r="C41" s="276">
        <f>[6]Sheet1!E197</f>
        <v>4565.8333333333339</v>
      </c>
      <c r="D41" s="276">
        <f>[6]Sheet1!G197</f>
        <v>7150</v>
      </c>
      <c r="E41" s="276">
        <f>[6]Sheet1!I197</f>
        <v>4878.2758620689656</v>
      </c>
      <c r="F41" s="276">
        <f>[6]Sheet1!K197</f>
        <v>1720</v>
      </c>
      <c r="G41" s="276">
        <f>[6]Sheet1!M197</f>
        <v>1211.359550561798</v>
      </c>
      <c r="H41" s="135"/>
      <c r="I41" s="189"/>
      <c r="J41" s="135"/>
      <c r="K41" s="189"/>
      <c r="L41" s="135"/>
      <c r="M41" s="189"/>
      <c r="N41" s="135"/>
      <c r="O41" s="189"/>
      <c r="P41" s="135"/>
      <c r="Q41" s="189"/>
      <c r="R41" s="135"/>
      <c r="S41" s="189"/>
      <c r="V41" s="37"/>
      <c r="X41" s="37"/>
      <c r="Z41" s="37"/>
      <c r="AB41" s="37"/>
      <c r="AD41" s="37"/>
      <c r="AF41" s="37"/>
      <c r="AH41" s="37"/>
      <c r="AJ41" s="37"/>
      <c r="AL41" s="37"/>
    </row>
    <row r="42" spans="1:38" s="23" customFormat="1" x14ac:dyDescent="0.2">
      <c r="A42" s="162" t="s">
        <v>76</v>
      </c>
      <c r="B42" s="276">
        <f>[6]Sheet1!C198</f>
        <v>10344.329629629625</v>
      </c>
      <c r="C42" s="276">
        <f>[6]Sheet1!E198</f>
        <v>10592.128878281626</v>
      </c>
      <c r="D42" s="276">
        <f>[6]Sheet1!G198</f>
        <v>11615.020979020977</v>
      </c>
      <c r="E42" s="276">
        <f>[6]Sheet1!I198</f>
        <v>10126.098859315587</v>
      </c>
      <c r="F42" s="276">
        <f>[6]Sheet1!K198</f>
        <v>8768.4615384615372</v>
      </c>
      <c r="G42" s="276">
        <f>[6]Sheet1!M198</f>
        <v>9486.2479338842986</v>
      </c>
      <c r="H42" s="135"/>
      <c r="I42" s="189"/>
      <c r="J42" s="135"/>
      <c r="K42" s="189"/>
      <c r="L42" s="135"/>
      <c r="M42" s="189"/>
      <c r="N42" s="135"/>
      <c r="O42" s="189"/>
      <c r="P42" s="135"/>
      <c r="Q42" s="189"/>
      <c r="R42" s="135"/>
      <c r="S42" s="189"/>
      <c r="V42" s="37"/>
      <c r="X42" s="37"/>
      <c r="Z42" s="37"/>
      <c r="AB42" s="37"/>
      <c r="AD42" s="37"/>
      <c r="AF42" s="37"/>
      <c r="AH42" s="37"/>
      <c r="AJ42" s="37"/>
      <c r="AL42" s="37"/>
    </row>
    <row r="43" spans="1:38" s="23" customFormat="1" x14ac:dyDescent="0.2">
      <c r="A43" s="162" t="s">
        <v>77</v>
      </c>
      <c r="B43" s="276">
        <f>[6]Sheet1!C199</f>
        <v>18803.329787234044</v>
      </c>
      <c r="C43" s="276">
        <f>[6]Sheet1!E199</f>
        <v>19348.287878787873</v>
      </c>
      <c r="D43" s="276">
        <f>[6]Sheet1!G199</f>
        <v>19824.674999999996</v>
      </c>
      <c r="E43" s="276">
        <f>[6]Sheet1!I199</f>
        <v>18615.384615384617</v>
      </c>
      <c r="F43" s="276">
        <f>[6]Sheet1!K199</f>
        <v>0</v>
      </c>
      <c r="G43" s="276">
        <f>[6]Sheet1!M199</f>
        <v>17518.785714285717</v>
      </c>
      <c r="H43" s="135"/>
      <c r="I43" s="189"/>
      <c r="J43" s="135"/>
      <c r="K43" s="189"/>
      <c r="L43" s="135"/>
      <c r="M43" s="189"/>
      <c r="N43" s="135"/>
      <c r="O43" s="189"/>
      <c r="P43" s="135"/>
      <c r="Q43" s="189"/>
      <c r="R43" s="135"/>
      <c r="S43" s="189"/>
      <c r="V43" s="37"/>
      <c r="X43" s="37"/>
      <c r="Z43" s="37"/>
      <c r="AB43" s="37"/>
      <c r="AD43" s="37"/>
      <c r="AF43" s="37"/>
      <c r="AH43" s="37"/>
      <c r="AJ43" s="37"/>
      <c r="AL43" s="37"/>
    </row>
    <row r="44" spans="1:38" s="23" customFormat="1" x14ac:dyDescent="0.2">
      <c r="A44" s="162" t="s">
        <v>78</v>
      </c>
      <c r="B44" s="276">
        <f>[6]Sheet1!C200</f>
        <v>27780.107142857138</v>
      </c>
      <c r="C44" s="276">
        <f>[6]Sheet1!E200</f>
        <v>28337.72</v>
      </c>
      <c r="D44" s="276">
        <f>[6]Sheet1!G200</f>
        <v>28738.785714285721</v>
      </c>
      <c r="E44" s="276">
        <f>[6]Sheet1!I200</f>
        <v>27827.272727272728</v>
      </c>
      <c r="F44" s="276">
        <f>[6]Sheet1!K200</f>
        <v>0</v>
      </c>
      <c r="G44" s="276">
        <f>[6]Sheet1!M200</f>
        <v>23133.333333333332</v>
      </c>
      <c r="H44" s="135"/>
      <c r="I44" s="189"/>
      <c r="J44" s="135"/>
      <c r="K44" s="189"/>
      <c r="L44" s="135"/>
      <c r="M44" s="189"/>
      <c r="N44" s="135"/>
      <c r="O44" s="189"/>
      <c r="P44" s="135"/>
      <c r="Q44" s="189"/>
      <c r="R44" s="135"/>
      <c r="S44" s="189"/>
      <c r="V44" s="37"/>
      <c r="X44" s="37"/>
      <c r="Z44" s="37"/>
      <c r="AB44" s="37"/>
      <c r="AD44" s="37"/>
      <c r="AF44" s="37"/>
      <c r="AH44" s="37"/>
      <c r="AJ44" s="37"/>
      <c r="AL44" s="37"/>
    </row>
    <row r="45" spans="1:38" s="23" customFormat="1" x14ac:dyDescent="0.2">
      <c r="A45" s="162" t="s">
        <v>79</v>
      </c>
      <c r="B45" s="276">
        <f>[6]Sheet1!C201</f>
        <v>41314.124999999993</v>
      </c>
      <c r="C45" s="276">
        <f>[6]Sheet1!E201</f>
        <v>40409.090909090912</v>
      </c>
      <c r="D45" s="276">
        <f>[6]Sheet1!G201</f>
        <v>41071.428571428572</v>
      </c>
      <c r="E45" s="276">
        <f>[6]Sheet1!I201</f>
        <v>39250</v>
      </c>
      <c r="F45" s="276">
        <f>[6]Sheet1!K201</f>
        <v>0</v>
      </c>
      <c r="G45" s="276">
        <f>[6]Sheet1!M201</f>
        <v>42079.923076923071</v>
      </c>
      <c r="H45" s="135"/>
      <c r="I45" s="189"/>
      <c r="J45" s="135"/>
      <c r="K45" s="189"/>
      <c r="L45" s="135"/>
      <c r="M45" s="189"/>
      <c r="N45" s="135"/>
      <c r="O45" s="189"/>
      <c r="P45" s="135"/>
      <c r="Q45" s="189"/>
      <c r="R45" s="135"/>
      <c r="S45" s="189"/>
      <c r="V45" s="37"/>
      <c r="X45" s="37"/>
      <c r="Z45" s="37"/>
      <c r="AB45" s="37"/>
      <c r="AD45" s="37"/>
      <c r="AF45" s="37"/>
      <c r="AH45" s="37"/>
      <c r="AJ45" s="37"/>
      <c r="AL45" s="37"/>
    </row>
    <row r="46" spans="1:38" s="23" customFormat="1" x14ac:dyDescent="0.2">
      <c r="A46" s="135"/>
      <c r="I46" s="37"/>
      <c r="K46" s="37"/>
      <c r="M46" s="37"/>
      <c r="O46" s="37"/>
      <c r="Q46" s="37"/>
      <c r="S46" s="37"/>
      <c r="V46" s="37"/>
      <c r="X46" s="37"/>
      <c r="Z46" s="37"/>
      <c r="AB46" s="37"/>
      <c r="AD46" s="37"/>
      <c r="AF46" s="37"/>
      <c r="AH46" s="37"/>
      <c r="AJ46" s="37"/>
      <c r="AL46" s="37"/>
    </row>
    <row r="47" spans="1:38" s="23" customFormat="1" x14ac:dyDescent="0.2">
      <c r="A47" s="41" t="s">
        <v>12</v>
      </c>
      <c r="B47" s="150"/>
      <c r="C47" s="150"/>
      <c r="D47" s="150"/>
      <c r="E47" s="150"/>
      <c r="F47" s="150"/>
      <c r="G47" s="150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V47" s="37"/>
      <c r="X47" s="37"/>
      <c r="Z47" s="37"/>
      <c r="AB47" s="37"/>
      <c r="AD47" s="37"/>
      <c r="AF47" s="37"/>
      <c r="AH47" s="37"/>
      <c r="AJ47" s="37"/>
      <c r="AL47" s="37"/>
    </row>
    <row r="48" spans="1:38" s="23" customFormat="1" x14ac:dyDescent="0.2">
      <c r="A48" s="162" t="s">
        <v>38</v>
      </c>
      <c r="B48" s="276">
        <f>[6]Sheet1!C202</f>
        <v>2270.8794642857147</v>
      </c>
      <c r="C48" s="276">
        <f>[6]Sheet1!E202</f>
        <v>3270.7462686567164</v>
      </c>
      <c r="D48" s="276">
        <f>[6]Sheet1!G202</f>
        <v>0</v>
      </c>
      <c r="E48" s="276">
        <f>[6]Sheet1!I202</f>
        <v>3270.7462686567164</v>
      </c>
      <c r="F48" s="276">
        <f>[6]Sheet1!K202</f>
        <v>0</v>
      </c>
      <c r="G48" s="276">
        <f>[6]Sheet1!M202</f>
        <v>1844.1847133757963</v>
      </c>
      <c r="H48" s="135"/>
      <c r="I48" s="189"/>
      <c r="J48" s="135"/>
      <c r="K48" s="189"/>
      <c r="L48" s="135"/>
      <c r="M48" s="189"/>
      <c r="N48" s="135"/>
      <c r="O48" s="189"/>
      <c r="P48" s="135"/>
      <c r="Q48" s="189"/>
      <c r="R48" s="135"/>
      <c r="S48" s="189"/>
      <c r="V48" s="37"/>
      <c r="X48" s="37"/>
      <c r="Z48" s="37"/>
      <c r="AB48" s="37"/>
      <c r="AD48" s="37"/>
      <c r="AF48" s="37"/>
      <c r="AH48" s="37"/>
      <c r="AJ48" s="37"/>
      <c r="AL48" s="37"/>
    </row>
    <row r="49" spans="1:38" s="23" customFormat="1" x14ac:dyDescent="0.2">
      <c r="A49" s="162" t="s">
        <v>39</v>
      </c>
      <c r="B49" s="276">
        <f>[6]Sheet1!C203</f>
        <v>3778.3677069199521</v>
      </c>
      <c r="C49" s="276">
        <f>[6]Sheet1!E203</f>
        <v>6442.7138157894751</v>
      </c>
      <c r="D49" s="276">
        <f>[6]Sheet1!G203</f>
        <v>0</v>
      </c>
      <c r="E49" s="276">
        <f>[6]Sheet1!I203</f>
        <v>6442.7138157894751</v>
      </c>
      <c r="F49" s="276">
        <f>[6]Sheet1!K203</f>
        <v>0</v>
      </c>
      <c r="G49" s="276">
        <f>[6]Sheet1!M203</f>
        <v>1907.7875288683613</v>
      </c>
      <c r="H49" s="135"/>
      <c r="I49" s="189"/>
      <c r="J49" s="135"/>
      <c r="K49" s="189"/>
      <c r="L49" s="135"/>
      <c r="M49" s="189"/>
      <c r="N49" s="135"/>
      <c r="O49" s="189"/>
      <c r="P49" s="135"/>
      <c r="Q49" s="189"/>
      <c r="R49" s="135"/>
      <c r="S49" s="189"/>
      <c r="V49" s="37"/>
      <c r="X49" s="37"/>
      <c r="Z49" s="37"/>
      <c r="AB49" s="37"/>
      <c r="AD49" s="37"/>
      <c r="AF49" s="37"/>
      <c r="AH49" s="37"/>
      <c r="AJ49" s="37"/>
      <c r="AL49" s="37"/>
    </row>
    <row r="50" spans="1:38" s="23" customFormat="1" x14ac:dyDescent="0.2">
      <c r="A50" s="162" t="s">
        <v>50</v>
      </c>
      <c r="B50" s="276">
        <f>[6]Sheet1!C204</f>
        <v>5497.1048978017752</v>
      </c>
      <c r="C50" s="276">
        <f>[6]Sheet1!E204</f>
        <v>7358.9497816593885</v>
      </c>
      <c r="D50" s="276">
        <f>[6]Sheet1!G204</f>
        <v>11577.686390532544</v>
      </c>
      <c r="E50" s="276">
        <f>[6]Sheet1!I204</f>
        <v>7220.411279229711</v>
      </c>
      <c r="F50" s="276">
        <f>[6]Sheet1!K204</f>
        <v>3070.2265372168299</v>
      </c>
      <c r="G50" s="276">
        <f>[6]Sheet1!M204</f>
        <v>3398.5200984413436</v>
      </c>
      <c r="H50" s="135"/>
      <c r="I50" s="189"/>
      <c r="J50" s="135"/>
      <c r="K50" s="189"/>
      <c r="L50" s="135"/>
      <c r="M50" s="189"/>
      <c r="N50" s="135"/>
      <c r="O50" s="189"/>
      <c r="P50" s="135"/>
      <c r="Q50" s="189"/>
      <c r="R50" s="135"/>
      <c r="S50" s="189"/>
      <c r="V50" s="37"/>
      <c r="X50" s="37"/>
      <c r="Z50" s="37"/>
      <c r="AB50" s="37"/>
      <c r="AD50" s="37"/>
      <c r="AF50" s="37"/>
      <c r="AH50" s="37"/>
      <c r="AJ50" s="37"/>
      <c r="AL50" s="37"/>
    </row>
    <row r="51" spans="1:38" s="23" customFormat="1" x14ac:dyDescent="0.2">
      <c r="A51" s="162" t="s">
        <v>46</v>
      </c>
      <c r="B51" s="276">
        <f>[6]Sheet1!C205</f>
        <v>0</v>
      </c>
      <c r="C51" s="276">
        <f>[6]Sheet1!E205</f>
        <v>0</v>
      </c>
      <c r="D51" s="276">
        <f>[6]Sheet1!G205</f>
        <v>0</v>
      </c>
      <c r="E51" s="276">
        <f>[6]Sheet1!I205</f>
        <v>0</v>
      </c>
      <c r="F51" s="276">
        <f>[6]Sheet1!K205</f>
        <v>0</v>
      </c>
      <c r="G51" s="276">
        <f>[6]Sheet1!M205</f>
        <v>0</v>
      </c>
      <c r="H51" s="135"/>
      <c r="I51" s="189"/>
      <c r="J51" s="135"/>
      <c r="K51" s="189"/>
      <c r="L51" s="135"/>
      <c r="M51" s="189"/>
      <c r="N51" s="135"/>
      <c r="O51" s="189"/>
      <c r="P51" s="135"/>
      <c r="Q51" s="189"/>
      <c r="R51" s="135"/>
      <c r="S51" s="189"/>
      <c r="V51" s="37"/>
      <c r="X51" s="37"/>
      <c r="Z51" s="37"/>
      <c r="AB51" s="37"/>
      <c r="AD51" s="37"/>
      <c r="AF51" s="37"/>
      <c r="AH51" s="37"/>
      <c r="AJ51" s="37"/>
      <c r="AL51" s="37"/>
    </row>
    <row r="52" spans="1:38" s="23" customFormat="1" x14ac:dyDescent="0.2">
      <c r="A52" s="162"/>
      <c r="H52" s="135"/>
      <c r="I52" s="189"/>
      <c r="J52" s="135"/>
      <c r="K52" s="189"/>
      <c r="L52" s="135"/>
      <c r="M52" s="189"/>
      <c r="N52" s="135"/>
      <c r="O52" s="189"/>
      <c r="P52" s="135"/>
      <c r="Q52" s="189"/>
      <c r="R52" s="135"/>
      <c r="S52" s="189"/>
      <c r="V52" s="37"/>
      <c r="X52" s="37"/>
      <c r="Z52" s="37"/>
      <c r="AB52" s="37"/>
      <c r="AD52" s="37"/>
      <c r="AF52" s="37"/>
      <c r="AH52" s="37"/>
      <c r="AJ52" s="37"/>
      <c r="AL52" s="37"/>
    </row>
    <row r="53" spans="1:38" x14ac:dyDescent="0.2">
      <c r="A53" s="257"/>
      <c r="B53" s="258"/>
      <c r="C53" s="258"/>
      <c r="D53" s="258"/>
      <c r="E53" s="258"/>
      <c r="F53" s="258"/>
      <c r="G53" s="258"/>
    </row>
    <row r="54" spans="1:38" x14ac:dyDescent="0.2">
      <c r="A54" s="136" t="str">
        <f>'C05'!A42</f>
        <v>Fuente: Instituto Nacional de Estadística (INE). L Encuesta Permanente de Hogares de Propósitos Múltiples, Junio 2015.</v>
      </c>
    </row>
    <row r="55" spans="1:38" x14ac:dyDescent="0.2">
      <c r="A55" s="136" t="str">
        <f>'C05'!A43</f>
        <v>(Promedio de salarios mínimos por rama)</v>
      </c>
    </row>
    <row r="56" spans="1:38" x14ac:dyDescent="0.2">
      <c r="A56" s="136" t="s">
        <v>83</v>
      </c>
      <c r="M56" s="181"/>
    </row>
    <row r="57" spans="1:38" x14ac:dyDescent="0.2">
      <c r="A57" s="136"/>
      <c r="M57" s="181"/>
    </row>
    <row r="58" spans="1:38" x14ac:dyDescent="0.2">
      <c r="A58" s="381" t="s">
        <v>105</v>
      </c>
      <c r="B58" s="381"/>
      <c r="C58" s="381"/>
      <c r="D58" s="381"/>
      <c r="E58" s="381"/>
      <c r="F58" s="381"/>
      <c r="G58" s="381"/>
    </row>
    <row r="59" spans="1:38" x14ac:dyDescent="0.2">
      <c r="A59" s="381" t="s">
        <v>99</v>
      </c>
      <c r="B59" s="381"/>
      <c r="C59" s="381"/>
      <c r="D59" s="381"/>
      <c r="E59" s="381"/>
      <c r="F59" s="381"/>
      <c r="G59" s="381"/>
    </row>
    <row r="60" spans="1:38" x14ac:dyDescent="0.2">
      <c r="A60" s="381" t="s">
        <v>65</v>
      </c>
      <c r="B60" s="381"/>
      <c r="C60" s="381"/>
      <c r="D60" s="381"/>
      <c r="E60" s="381"/>
      <c r="F60" s="381"/>
      <c r="G60" s="381"/>
    </row>
    <row r="61" spans="1:38" customFormat="1" ht="23.25" x14ac:dyDescent="0.35">
      <c r="A61" s="331" t="s">
        <v>90</v>
      </c>
      <c r="B61" s="331"/>
      <c r="C61" s="331"/>
      <c r="D61" s="331"/>
      <c r="E61" s="331"/>
      <c r="F61" s="331"/>
      <c r="G61" s="331"/>
      <c r="H61" s="221"/>
      <c r="I61" s="221"/>
      <c r="J61" s="221"/>
      <c r="K61" s="221"/>
      <c r="L61" s="221"/>
      <c r="M61" s="221"/>
      <c r="N61" s="221"/>
      <c r="O61" s="221"/>
    </row>
    <row r="62" spans="1:38" x14ac:dyDescent="0.2">
      <c r="A62" s="382" t="s">
        <v>31</v>
      </c>
      <c r="B62" s="385" t="s">
        <v>26</v>
      </c>
      <c r="C62" s="385"/>
      <c r="D62" s="385"/>
      <c r="E62" s="385"/>
      <c r="F62" s="385"/>
      <c r="G62" s="385"/>
    </row>
    <row r="63" spans="1:38" s="190" customFormat="1" x14ac:dyDescent="0.2">
      <c r="A63" s="383"/>
      <c r="B63" s="383" t="s">
        <v>26</v>
      </c>
      <c r="C63" s="385" t="s">
        <v>6</v>
      </c>
      <c r="D63" s="385"/>
      <c r="E63" s="385"/>
      <c r="F63" s="385"/>
      <c r="G63" s="383" t="s">
        <v>1</v>
      </c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</row>
    <row r="64" spans="1:38" s="190" customFormat="1" x14ac:dyDescent="0.2">
      <c r="A64" s="384"/>
      <c r="B64" s="384"/>
      <c r="C64" s="191" t="s">
        <v>8</v>
      </c>
      <c r="D64" s="191" t="s">
        <v>87</v>
      </c>
      <c r="E64" s="191" t="s">
        <v>9</v>
      </c>
      <c r="F64" s="191" t="s">
        <v>88</v>
      </c>
      <c r="G64" s="384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</row>
    <row r="65" spans="1:38" s="190" customFormat="1" x14ac:dyDescent="0.2">
      <c r="A65" s="192"/>
      <c r="B65" s="192"/>
      <c r="C65" s="192"/>
      <c r="D65" s="192"/>
      <c r="E65" s="187"/>
      <c r="F65" s="187"/>
      <c r="G65" s="187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</row>
    <row r="66" spans="1:38" s="190" customFormat="1" x14ac:dyDescent="0.2">
      <c r="A66" s="193" t="s">
        <v>58</v>
      </c>
      <c r="B66" s="194">
        <f t="shared" ref="B66:G66" si="0">B9</f>
        <v>4937.3458075407889</v>
      </c>
      <c r="C66" s="194">
        <f t="shared" si="0"/>
        <v>7042.3621776504242</v>
      </c>
      <c r="D66" s="194">
        <f t="shared" si="0"/>
        <v>11577.686390532544</v>
      </c>
      <c r="E66" s="194">
        <f t="shared" si="0"/>
        <v>6764.0837887067437</v>
      </c>
      <c r="F66" s="194">
        <f t="shared" si="0"/>
        <v>3070.2265372168299</v>
      </c>
      <c r="G66" s="194">
        <f t="shared" si="0"/>
        <v>2906.8021006080703</v>
      </c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</row>
    <row r="67" spans="1:38" s="190" customFormat="1" x14ac:dyDescent="0.2">
      <c r="A67" s="195"/>
      <c r="B67" s="194"/>
      <c r="C67" s="194"/>
      <c r="D67" s="194"/>
      <c r="E67" s="196"/>
      <c r="F67" s="196"/>
      <c r="G67" s="196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</row>
    <row r="68" spans="1:38" s="190" customFormat="1" x14ac:dyDescent="0.2">
      <c r="A68" s="16" t="s">
        <v>18</v>
      </c>
      <c r="B68" s="268"/>
      <c r="C68" s="268"/>
      <c r="D68" s="268"/>
      <c r="E68" s="268"/>
      <c r="F68" s="268"/>
      <c r="G68" s="268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</row>
    <row r="69" spans="1:38" s="190" customFormat="1" x14ac:dyDescent="0.2">
      <c r="A69" s="288" t="s">
        <v>108</v>
      </c>
      <c r="B69" s="276">
        <f>[6]Sheet1!C206</f>
        <v>2296.2420091324198</v>
      </c>
      <c r="C69" s="276">
        <f>[6]Sheet1!E206</f>
        <v>3270.7462686567164</v>
      </c>
      <c r="D69" s="276">
        <f>[6]Sheet1!G206</f>
        <v>0</v>
      </c>
      <c r="E69" s="276">
        <f>[6]Sheet1!I206</f>
        <v>3270.7462686567164</v>
      </c>
      <c r="F69" s="276">
        <f>[6]Sheet1!K206</f>
        <v>0</v>
      </c>
      <c r="G69" s="276">
        <f>[6]Sheet1!M206</f>
        <v>1866.6907894736839</v>
      </c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</row>
    <row r="70" spans="1:38" s="190" customFormat="1" x14ac:dyDescent="0.2">
      <c r="A70" s="288" t="s">
        <v>109</v>
      </c>
      <c r="B70" s="276">
        <f>[6]Sheet1!C207</f>
        <v>1160</v>
      </c>
      <c r="C70" s="276">
        <f>[6]Sheet1!E207</f>
        <v>0</v>
      </c>
      <c r="D70" s="276">
        <f>[6]Sheet1!G207</f>
        <v>0</v>
      </c>
      <c r="E70" s="276">
        <f>[6]Sheet1!I207</f>
        <v>0</v>
      </c>
      <c r="F70" s="276">
        <f>[6]Sheet1!K207</f>
        <v>0</v>
      </c>
      <c r="G70" s="276">
        <f>[6]Sheet1!M207</f>
        <v>1160</v>
      </c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</row>
    <row r="71" spans="1:38" s="190" customFormat="1" x14ac:dyDescent="0.2">
      <c r="A71" s="288" t="s">
        <v>54</v>
      </c>
      <c r="B71" s="276">
        <f>[6]Sheet1!C208</f>
        <v>3778.3677069199521</v>
      </c>
      <c r="C71" s="276">
        <f>[6]Sheet1!E208</f>
        <v>6442.7138157894751</v>
      </c>
      <c r="D71" s="276">
        <f>[6]Sheet1!G208</f>
        <v>0</v>
      </c>
      <c r="E71" s="276">
        <f>[6]Sheet1!I208</f>
        <v>6442.7138157894751</v>
      </c>
      <c r="F71" s="276">
        <f>[6]Sheet1!K208</f>
        <v>0</v>
      </c>
      <c r="G71" s="276">
        <f>[6]Sheet1!M208</f>
        <v>1907.7875288683613</v>
      </c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</row>
    <row r="72" spans="1:38" s="190" customFormat="1" ht="22.5" x14ac:dyDescent="0.2">
      <c r="A72" s="288" t="s">
        <v>110</v>
      </c>
      <c r="B72" s="276">
        <f>[6]Sheet1!C209</f>
        <v>6169</v>
      </c>
      <c r="C72" s="276">
        <f>[6]Sheet1!E209</f>
        <v>15067.5</v>
      </c>
      <c r="D72" s="276">
        <f>[6]Sheet1!G209</f>
        <v>17333.333333333332</v>
      </c>
      <c r="E72" s="276">
        <f>[6]Sheet1!I209</f>
        <v>8270</v>
      </c>
      <c r="F72" s="276">
        <f>[6]Sheet1!K209</f>
        <v>0</v>
      </c>
      <c r="G72" s="276">
        <f>[6]Sheet1!M209</f>
        <v>236.66666666666666</v>
      </c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</row>
    <row r="73" spans="1:38" s="190" customFormat="1" ht="22.5" x14ac:dyDescent="0.2">
      <c r="A73" s="288" t="s">
        <v>111</v>
      </c>
      <c r="B73" s="276">
        <f>[6]Sheet1!C210</f>
        <v>4049.7777777777778</v>
      </c>
      <c r="C73" s="276">
        <f>[6]Sheet1!E210</f>
        <v>25000</v>
      </c>
      <c r="D73" s="276">
        <f>[6]Sheet1!G210</f>
        <v>0</v>
      </c>
      <c r="E73" s="276">
        <f>[6]Sheet1!I210</f>
        <v>25000</v>
      </c>
      <c r="F73" s="276">
        <f>[6]Sheet1!K210</f>
        <v>0</v>
      </c>
      <c r="G73" s="276">
        <f>[6]Sheet1!M210</f>
        <v>1431</v>
      </c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</row>
    <row r="74" spans="1:38" s="190" customFormat="1" x14ac:dyDescent="0.2">
      <c r="A74" s="288" t="s">
        <v>112</v>
      </c>
      <c r="B74" s="276">
        <f>[6]Sheet1!C211</f>
        <v>14866.666666666666</v>
      </c>
      <c r="C74" s="276">
        <f>[6]Sheet1!E211</f>
        <v>10475.000000000002</v>
      </c>
      <c r="D74" s="276">
        <f>[6]Sheet1!G211</f>
        <v>20000</v>
      </c>
      <c r="E74" s="276">
        <f>[6]Sheet1!I211</f>
        <v>9114.2857142857156</v>
      </c>
      <c r="F74" s="276">
        <f>[6]Sheet1!K211</f>
        <v>0</v>
      </c>
      <c r="G74" s="276">
        <f>[6]Sheet1!M211</f>
        <v>50000</v>
      </c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</row>
    <row r="75" spans="1:38" s="190" customFormat="1" ht="22.5" x14ac:dyDescent="0.2">
      <c r="A75" s="288" t="s">
        <v>113</v>
      </c>
      <c r="B75" s="276">
        <f>[6]Sheet1!C212</f>
        <v>4789.6215909090843</v>
      </c>
      <c r="C75" s="276">
        <f>[6]Sheet1!E212</f>
        <v>6547.8081632653038</v>
      </c>
      <c r="D75" s="276">
        <f>[6]Sheet1!G212</f>
        <v>8500</v>
      </c>
      <c r="E75" s="276">
        <f>[6]Sheet1!I212</f>
        <v>6539.8073770491783</v>
      </c>
      <c r="F75" s="276">
        <f>[6]Sheet1!K212</f>
        <v>0</v>
      </c>
      <c r="G75" s="276">
        <f>[6]Sheet1!M212</f>
        <v>4111.2661417322852</v>
      </c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</row>
    <row r="76" spans="1:38" s="190" customFormat="1" x14ac:dyDescent="0.2">
      <c r="A76" s="288" t="s">
        <v>114</v>
      </c>
      <c r="B76" s="276">
        <f>[6]Sheet1!C213</f>
        <v>6568.8666666666668</v>
      </c>
      <c r="C76" s="276">
        <f>[6]Sheet1!E213</f>
        <v>6620</v>
      </c>
      <c r="D76" s="276">
        <f>[6]Sheet1!G213</f>
        <v>0</v>
      </c>
      <c r="E76" s="276">
        <f>[6]Sheet1!I213</f>
        <v>6620</v>
      </c>
      <c r="F76" s="276">
        <f>[6]Sheet1!K213</f>
        <v>0</v>
      </c>
      <c r="G76" s="276">
        <f>[6]Sheet1!M213</f>
        <v>6466.6</v>
      </c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</row>
    <row r="77" spans="1:38" s="190" customFormat="1" x14ac:dyDescent="0.2">
      <c r="A77" s="288" t="s">
        <v>115</v>
      </c>
      <c r="B77" s="276">
        <f>[6]Sheet1!C214</f>
        <v>4680.0259740259717</v>
      </c>
      <c r="C77" s="276">
        <f>[6]Sheet1!E214</f>
        <v>5980.7153846153833</v>
      </c>
      <c r="D77" s="276">
        <f>[6]Sheet1!G214</f>
        <v>0</v>
      </c>
      <c r="E77" s="276">
        <f>[6]Sheet1!I214</f>
        <v>5980.7153846153833</v>
      </c>
      <c r="F77" s="276">
        <f>[6]Sheet1!K214</f>
        <v>0</v>
      </c>
      <c r="G77" s="276">
        <f>[6]Sheet1!M214</f>
        <v>3730.0842696629211</v>
      </c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</row>
    <row r="78" spans="1:38" s="190" customFormat="1" x14ac:dyDescent="0.2">
      <c r="A78" s="288" t="s">
        <v>116</v>
      </c>
      <c r="B78" s="276">
        <f>[6]Sheet1!C215</f>
        <v>10474.947368421053</v>
      </c>
      <c r="C78" s="276">
        <f>[6]Sheet1!E215</f>
        <v>10956.888888888889</v>
      </c>
      <c r="D78" s="276">
        <f>[6]Sheet1!G215</f>
        <v>0</v>
      </c>
      <c r="E78" s="276">
        <f>[6]Sheet1!I215</f>
        <v>10956.888888888889</v>
      </c>
      <c r="F78" s="276">
        <f>[6]Sheet1!K215</f>
        <v>0</v>
      </c>
      <c r="G78" s="276">
        <f>[6]Sheet1!M215</f>
        <v>1800</v>
      </c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</row>
    <row r="79" spans="1:38" s="190" customFormat="1" x14ac:dyDescent="0.2">
      <c r="A79" s="288" t="s">
        <v>117</v>
      </c>
      <c r="B79" s="276">
        <f>[6]Sheet1!C216</f>
        <v>10414.187500000002</v>
      </c>
      <c r="C79" s="276">
        <f>[6]Sheet1!E216</f>
        <v>9600.806451612907</v>
      </c>
      <c r="D79" s="276">
        <f>[6]Sheet1!G216</f>
        <v>10666.666666666666</v>
      </c>
      <c r="E79" s="276">
        <f>[6]Sheet1!I216</f>
        <v>9546.6101694915287</v>
      </c>
      <c r="F79" s="276">
        <f>[6]Sheet1!K216</f>
        <v>0</v>
      </c>
      <c r="G79" s="276">
        <f>[6]Sheet1!M216</f>
        <v>35629</v>
      </c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</row>
    <row r="80" spans="1:38" s="190" customFormat="1" x14ac:dyDescent="0.2">
      <c r="A80" s="288" t="s">
        <v>118</v>
      </c>
      <c r="B80" s="276">
        <f>[6]Sheet1!C217</f>
        <v>7750</v>
      </c>
      <c r="C80" s="276">
        <f>[6]Sheet1!E217</f>
        <v>7750</v>
      </c>
      <c r="D80" s="276">
        <f>[6]Sheet1!G217</f>
        <v>0</v>
      </c>
      <c r="E80" s="276">
        <f>[6]Sheet1!I217</f>
        <v>7750</v>
      </c>
      <c r="F80" s="276">
        <f>[6]Sheet1!K217</f>
        <v>0</v>
      </c>
      <c r="G80" s="276">
        <f>[6]Sheet1!M217</f>
        <v>0</v>
      </c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</row>
    <row r="81" spans="1:38" s="190" customFormat="1" x14ac:dyDescent="0.2">
      <c r="A81" s="288" t="s">
        <v>119</v>
      </c>
      <c r="B81" s="276">
        <f>[6]Sheet1!C218</f>
        <v>9438.8888888888887</v>
      </c>
      <c r="C81" s="276">
        <f>[6]Sheet1!E218</f>
        <v>10785.714285714286</v>
      </c>
      <c r="D81" s="276">
        <f>[6]Sheet1!G218</f>
        <v>0</v>
      </c>
      <c r="E81" s="276">
        <f>[6]Sheet1!I218</f>
        <v>10785.714285714286</v>
      </c>
      <c r="F81" s="276">
        <f>[6]Sheet1!K218</f>
        <v>0</v>
      </c>
      <c r="G81" s="276">
        <f>[6]Sheet1!M218</f>
        <v>7553.3333333333339</v>
      </c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</row>
    <row r="82" spans="1:38" s="190" customFormat="1" x14ac:dyDescent="0.2">
      <c r="A82" s="288" t="s">
        <v>120</v>
      </c>
      <c r="B82" s="276">
        <f>[6]Sheet1!C219</f>
        <v>5932.164556962025</v>
      </c>
      <c r="C82" s="276">
        <f>[6]Sheet1!E219</f>
        <v>7281.5166666666655</v>
      </c>
      <c r="D82" s="276">
        <f>[6]Sheet1!G219</f>
        <v>6852.333333333333</v>
      </c>
      <c r="E82" s="276">
        <f>[6]Sheet1!I219</f>
        <v>7304.1052631578959</v>
      </c>
      <c r="F82" s="276">
        <f>[6]Sheet1!K219</f>
        <v>0</v>
      </c>
      <c r="G82" s="276">
        <f>[6]Sheet1!M219</f>
        <v>1671.0526315789475</v>
      </c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</row>
    <row r="83" spans="1:38" s="190" customFormat="1" ht="22.5" x14ac:dyDescent="0.2">
      <c r="A83" s="288" t="s">
        <v>121</v>
      </c>
      <c r="B83" s="276">
        <f>[6]Sheet1!C220</f>
        <v>10751.829059829062</v>
      </c>
      <c r="C83" s="276">
        <f>[6]Sheet1!E220</f>
        <v>10751.829059829062</v>
      </c>
      <c r="D83" s="276">
        <f>[6]Sheet1!G220</f>
        <v>10777.27586206896</v>
      </c>
      <c r="E83" s="276">
        <f>[6]Sheet1!I220</f>
        <v>7800</v>
      </c>
      <c r="F83" s="276">
        <f>[6]Sheet1!K220</f>
        <v>0</v>
      </c>
      <c r="G83" s="276">
        <f>[6]Sheet1!M220</f>
        <v>0</v>
      </c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</row>
    <row r="84" spans="1:38" s="190" customFormat="1" x14ac:dyDescent="0.2">
      <c r="A84" s="288" t="s">
        <v>122</v>
      </c>
      <c r="B84" s="276">
        <f>[6]Sheet1!C221</f>
        <v>10625.128755364798</v>
      </c>
      <c r="C84" s="276">
        <f>[6]Sheet1!E221</f>
        <v>10847.484581497802</v>
      </c>
      <c r="D84" s="276">
        <f>[6]Sheet1!G221</f>
        <v>12044.219178082189</v>
      </c>
      <c r="E84" s="276">
        <f>[6]Sheet1!I221</f>
        <v>8690.4074074074051</v>
      </c>
      <c r="F84" s="276">
        <f>[6]Sheet1!K221</f>
        <v>0</v>
      </c>
      <c r="G84" s="276">
        <f>[6]Sheet1!M221</f>
        <v>2212.6666666666665</v>
      </c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</row>
    <row r="85" spans="1:38" s="190" customFormat="1" ht="22.5" x14ac:dyDescent="0.2">
      <c r="A85" s="288" t="s">
        <v>123</v>
      </c>
      <c r="B85" s="276">
        <f>[6]Sheet1!C222</f>
        <v>10694.763636363632</v>
      </c>
      <c r="C85" s="276">
        <f>[6]Sheet1!E222</f>
        <v>10855.252427184469</v>
      </c>
      <c r="D85" s="276">
        <f>[6]Sheet1!G222</f>
        <v>12009.078125000004</v>
      </c>
      <c r="E85" s="276">
        <f>[6]Sheet1!I222</f>
        <v>8961.7948717948711</v>
      </c>
      <c r="F85" s="276">
        <f>[6]Sheet1!K222</f>
        <v>0</v>
      </c>
      <c r="G85" s="276">
        <f>[6]Sheet1!M222</f>
        <v>8333.2857142857156</v>
      </c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</row>
    <row r="86" spans="1:38" s="190" customFormat="1" ht="22.5" x14ac:dyDescent="0.2">
      <c r="A86" s="288" t="s">
        <v>124</v>
      </c>
      <c r="B86" s="276">
        <f>[6]Sheet1!C223</f>
        <v>3403.85</v>
      </c>
      <c r="C86" s="276">
        <f>[6]Sheet1!E223</f>
        <v>4946.666666666667</v>
      </c>
      <c r="D86" s="276">
        <f>[6]Sheet1!G223</f>
        <v>0</v>
      </c>
      <c r="E86" s="276">
        <f>[6]Sheet1!I223</f>
        <v>4946.666666666667</v>
      </c>
      <c r="F86" s="276">
        <f>[6]Sheet1!K223</f>
        <v>0</v>
      </c>
      <c r="G86" s="276">
        <f>[6]Sheet1!M223</f>
        <v>2742.6428571428573</v>
      </c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</row>
    <row r="87" spans="1:38" s="190" customFormat="1" x14ac:dyDescent="0.2">
      <c r="A87" s="288" t="s">
        <v>125</v>
      </c>
      <c r="B87" s="276">
        <f>[6]Sheet1!C224</f>
        <v>1724.1749271137039</v>
      </c>
      <c r="C87" s="276">
        <f>[6]Sheet1!E224</f>
        <v>3834.5833333333348</v>
      </c>
      <c r="D87" s="276">
        <f>[6]Sheet1!G224</f>
        <v>3000</v>
      </c>
      <c r="E87" s="276">
        <f>[6]Sheet1!I224</f>
        <v>3950.2272727272734</v>
      </c>
      <c r="F87" s="276">
        <f>[6]Sheet1!K224</f>
        <v>2416.6666666666665</v>
      </c>
      <c r="G87" s="276">
        <f>[6]Sheet1!M224</f>
        <v>1380.7864406779656</v>
      </c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</row>
    <row r="88" spans="1:38" s="190" customFormat="1" ht="33.75" x14ac:dyDescent="0.2">
      <c r="A88" s="288" t="s">
        <v>126</v>
      </c>
      <c r="B88" s="276">
        <f>[6]Sheet1!C225</f>
        <v>0</v>
      </c>
      <c r="C88" s="276">
        <f>[6]Sheet1!E225</f>
        <v>0</v>
      </c>
      <c r="D88" s="276">
        <f>[6]Sheet1!G225</f>
        <v>0</v>
      </c>
      <c r="E88" s="276">
        <f>[6]Sheet1!I225</f>
        <v>0</v>
      </c>
      <c r="F88" s="276">
        <f>[6]Sheet1!K225</f>
        <v>0</v>
      </c>
      <c r="G88" s="276">
        <f>[6]Sheet1!M225</f>
        <v>0</v>
      </c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</row>
    <row r="89" spans="1:38" s="190" customFormat="1" ht="22.5" x14ac:dyDescent="0.2">
      <c r="A89" s="288" t="s">
        <v>127</v>
      </c>
      <c r="B89" s="276">
        <f>[6]Sheet1!C226</f>
        <v>0</v>
      </c>
      <c r="C89" s="276">
        <f>[6]Sheet1!E226</f>
        <v>0</v>
      </c>
      <c r="D89" s="276">
        <f>[6]Sheet1!G226</f>
        <v>0</v>
      </c>
      <c r="E89" s="276">
        <f>[6]Sheet1!I226</f>
        <v>0</v>
      </c>
      <c r="F89" s="276">
        <f>[6]Sheet1!K226</f>
        <v>0</v>
      </c>
      <c r="G89" s="276">
        <f>[6]Sheet1!M226</f>
        <v>0</v>
      </c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</row>
    <row r="90" spans="1:38" s="190" customFormat="1" x14ac:dyDescent="0.2">
      <c r="A90" s="288" t="s">
        <v>128</v>
      </c>
      <c r="B90" s="276">
        <f>[6]Sheet1!C227</f>
        <v>8000</v>
      </c>
      <c r="C90" s="276">
        <f>[6]Sheet1!E227</f>
        <v>8000</v>
      </c>
      <c r="D90" s="276">
        <f>[6]Sheet1!G227</f>
        <v>0</v>
      </c>
      <c r="E90" s="276">
        <f>[6]Sheet1!I227</f>
        <v>8000</v>
      </c>
      <c r="F90" s="276">
        <f>[6]Sheet1!K227</f>
        <v>0</v>
      </c>
      <c r="G90" s="276">
        <f>[6]Sheet1!M227</f>
        <v>0</v>
      </c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</row>
    <row r="91" spans="1:38" s="190" customFormat="1" x14ac:dyDescent="0.2">
      <c r="A91" s="288" t="s">
        <v>73</v>
      </c>
      <c r="B91" s="276">
        <f>[6]Sheet1!C228</f>
        <v>0</v>
      </c>
      <c r="C91" s="276">
        <f>[6]Sheet1!E228</f>
        <v>0</v>
      </c>
      <c r="D91" s="276">
        <f>[6]Sheet1!G228</f>
        <v>0</v>
      </c>
      <c r="E91" s="276">
        <f>[6]Sheet1!I228</f>
        <v>0</v>
      </c>
      <c r="F91" s="276">
        <f>[6]Sheet1!K228</f>
        <v>0</v>
      </c>
      <c r="G91" s="276">
        <f>[6]Sheet1!M228</f>
        <v>0</v>
      </c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</row>
    <row r="92" spans="1:38" s="190" customFormat="1" x14ac:dyDescent="0.2">
      <c r="A92" s="288" t="s">
        <v>129</v>
      </c>
      <c r="B92" s="276">
        <f>[6]Sheet1!C229</f>
        <v>0</v>
      </c>
      <c r="C92" s="276">
        <f>[6]Sheet1!E229</f>
        <v>0</v>
      </c>
      <c r="D92" s="276">
        <f>[6]Sheet1!G229</f>
        <v>0</v>
      </c>
      <c r="E92" s="276">
        <f>[6]Sheet1!I229</f>
        <v>0</v>
      </c>
      <c r="F92" s="276">
        <f>[6]Sheet1!K229</f>
        <v>0</v>
      </c>
      <c r="G92" s="276">
        <f>[6]Sheet1!M229</f>
        <v>0</v>
      </c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</row>
    <row r="93" spans="1:38" s="190" customFormat="1" x14ac:dyDescent="0.2">
      <c r="A93" s="128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</row>
    <row r="94" spans="1:38" s="190" customFormat="1" x14ac:dyDescent="0.2">
      <c r="A94" s="17" t="s">
        <v>15</v>
      </c>
      <c r="B94" s="150"/>
      <c r="C94" s="150"/>
      <c r="D94" s="150"/>
      <c r="E94" s="150"/>
      <c r="F94" s="150"/>
      <c r="G94" s="150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</row>
    <row r="95" spans="1:38" s="190" customFormat="1" x14ac:dyDescent="0.2">
      <c r="A95" s="288" t="s">
        <v>131</v>
      </c>
      <c r="B95" s="276">
        <f>[6]Sheet1!C230</f>
        <v>12561.909836065573</v>
      </c>
      <c r="C95" s="276">
        <f>[6]Sheet1!E230</f>
        <v>13212.513513513513</v>
      </c>
      <c r="D95" s="276">
        <f>[6]Sheet1!G230</f>
        <v>16596.8</v>
      </c>
      <c r="E95" s="276">
        <f>[6]Sheet1!I230</f>
        <v>11959.074074074075</v>
      </c>
      <c r="F95" s="276">
        <f>[6]Sheet1!K230</f>
        <v>0</v>
      </c>
      <c r="G95" s="276">
        <f>[6]Sheet1!M230</f>
        <v>11558.895833333336</v>
      </c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</row>
    <row r="96" spans="1:38" s="190" customFormat="1" x14ac:dyDescent="0.2">
      <c r="A96" s="288" t="s">
        <v>132</v>
      </c>
      <c r="B96" s="276">
        <f>[6]Sheet1!C231</f>
        <v>13341.361702127659</v>
      </c>
      <c r="C96" s="276">
        <f>[6]Sheet1!E231</f>
        <v>14065.526946107779</v>
      </c>
      <c r="D96" s="276">
        <f>[6]Sheet1!G231</f>
        <v>15765.563106796122</v>
      </c>
      <c r="E96" s="276">
        <f>[6]Sheet1!I231</f>
        <v>11329.53125</v>
      </c>
      <c r="F96" s="276">
        <f>[6]Sheet1!K231</f>
        <v>0</v>
      </c>
      <c r="G96" s="276">
        <f>[6]Sheet1!M231</f>
        <v>7582.5238095238101</v>
      </c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</row>
    <row r="97" spans="1:38" s="190" customFormat="1" x14ac:dyDescent="0.2">
      <c r="A97" s="288" t="s">
        <v>133</v>
      </c>
      <c r="B97" s="276">
        <f>[6]Sheet1!C232</f>
        <v>9223.5080645161306</v>
      </c>
      <c r="C97" s="276">
        <f>[6]Sheet1!E232</f>
        <v>9545.2941176470522</v>
      </c>
      <c r="D97" s="276">
        <f>[6]Sheet1!G232</f>
        <v>9801.1578947368416</v>
      </c>
      <c r="E97" s="276">
        <f>[6]Sheet1!I232</f>
        <v>9310.0645161290267</v>
      </c>
      <c r="F97" s="276">
        <f>[6]Sheet1!K232</f>
        <v>0</v>
      </c>
      <c r="G97" s="276">
        <f>[6]Sheet1!M232</f>
        <v>1565</v>
      </c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</row>
    <row r="98" spans="1:38" s="190" customFormat="1" x14ac:dyDescent="0.2">
      <c r="A98" s="288" t="s">
        <v>134</v>
      </c>
      <c r="B98" s="276">
        <f>[6]Sheet1!C233</f>
        <v>9173.6647398843943</v>
      </c>
      <c r="C98" s="276">
        <f>[6]Sheet1!E233</f>
        <v>9378.5783132530032</v>
      </c>
      <c r="D98" s="276">
        <f>[6]Sheet1!G233</f>
        <v>10323.148936170215</v>
      </c>
      <c r="E98" s="276">
        <f>[6]Sheet1!I233</f>
        <v>9005.5126050420204</v>
      </c>
      <c r="F98" s="276">
        <f>[6]Sheet1!K233</f>
        <v>0</v>
      </c>
      <c r="G98" s="276">
        <f>[6]Sheet1!M233</f>
        <v>4314.2857142857147</v>
      </c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</row>
    <row r="99" spans="1:38" s="190" customFormat="1" ht="22.5" x14ac:dyDescent="0.2">
      <c r="A99" s="288" t="s">
        <v>135</v>
      </c>
      <c r="B99" s="276">
        <f>[6]Sheet1!C234</f>
        <v>4080.4947874899799</v>
      </c>
      <c r="C99" s="276">
        <f>[6]Sheet1!E234</f>
        <v>5376.747967479675</v>
      </c>
      <c r="D99" s="276">
        <f>[6]Sheet1!G234</f>
        <v>9049.1666666666661</v>
      </c>
      <c r="E99" s="276">
        <f>[6]Sheet1!I234</f>
        <v>5659.0793650793667</v>
      </c>
      <c r="F99" s="276">
        <f>[6]Sheet1!K234</f>
        <v>2210</v>
      </c>
      <c r="G99" s="276">
        <f>[6]Sheet1!M234</f>
        <v>3535.714123006831</v>
      </c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</row>
    <row r="100" spans="1:38" s="190" customFormat="1" ht="22.5" x14ac:dyDescent="0.2">
      <c r="A100" s="288" t="s">
        <v>136</v>
      </c>
      <c r="B100" s="276">
        <f>[6]Sheet1!C235</f>
        <v>2087.9411764705878</v>
      </c>
      <c r="C100" s="276">
        <f>[6]Sheet1!E235</f>
        <v>3097.3684210526317</v>
      </c>
      <c r="D100" s="276">
        <f>[6]Sheet1!G235</f>
        <v>0</v>
      </c>
      <c r="E100" s="276">
        <f>[6]Sheet1!I235</f>
        <v>3097.3684210526317</v>
      </c>
      <c r="F100" s="276">
        <f>[6]Sheet1!K235</f>
        <v>0</v>
      </c>
      <c r="G100" s="276">
        <f>[6]Sheet1!M235</f>
        <v>1944.8134328358212</v>
      </c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</row>
    <row r="101" spans="1:38" s="190" customFormat="1" ht="22.5" x14ac:dyDescent="0.2">
      <c r="A101" s="288" t="s">
        <v>137</v>
      </c>
      <c r="B101" s="276">
        <f>[6]Sheet1!C236</f>
        <v>2660.2414414414407</v>
      </c>
      <c r="C101" s="276">
        <f>[6]Sheet1!E236</f>
        <v>5087.8270676691754</v>
      </c>
      <c r="D101" s="276">
        <f>[6]Sheet1!G236</f>
        <v>0</v>
      </c>
      <c r="E101" s="276">
        <f>[6]Sheet1!I236</f>
        <v>5123.643939393939</v>
      </c>
      <c r="F101" s="276">
        <f>[6]Sheet1!K236</f>
        <v>360</v>
      </c>
      <c r="G101" s="276">
        <f>[6]Sheet1!M236</f>
        <v>1895.1492890995237</v>
      </c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</row>
    <row r="102" spans="1:38" s="190" customFormat="1" ht="22.5" x14ac:dyDescent="0.2">
      <c r="A102" s="288" t="s">
        <v>138</v>
      </c>
      <c r="B102" s="276">
        <f>[6]Sheet1!C237</f>
        <v>5549.1799999999976</v>
      </c>
      <c r="C102" s="276">
        <f>[6]Sheet1!E237</f>
        <v>5914.0681818181838</v>
      </c>
      <c r="D102" s="276">
        <f>[6]Sheet1!G237</f>
        <v>0</v>
      </c>
      <c r="E102" s="276">
        <f>[6]Sheet1!I237</f>
        <v>5914.0681818181838</v>
      </c>
      <c r="F102" s="276">
        <f>[6]Sheet1!K237</f>
        <v>0</v>
      </c>
      <c r="G102" s="276">
        <f>[6]Sheet1!M237</f>
        <v>2873.333333333333</v>
      </c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</row>
    <row r="103" spans="1:38" s="190" customFormat="1" x14ac:dyDescent="0.2">
      <c r="A103" s="288" t="s">
        <v>139</v>
      </c>
      <c r="B103" s="276">
        <f>[6]Sheet1!C238</f>
        <v>2861.2810457516371</v>
      </c>
      <c r="C103" s="276">
        <f>[6]Sheet1!E238</f>
        <v>3856.7006109979584</v>
      </c>
      <c r="D103" s="276">
        <f>[6]Sheet1!G238</f>
        <v>5865.6904761904771</v>
      </c>
      <c r="E103" s="276">
        <f>[6]Sheet1!I238</f>
        <v>4326.5628415300553</v>
      </c>
      <c r="F103" s="276">
        <f>[6]Sheet1!K238</f>
        <v>3216.2406015037604</v>
      </c>
      <c r="G103" s="276">
        <f>[6]Sheet1!M238</f>
        <v>1077.5182481751829</v>
      </c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</row>
    <row r="104" spans="1:38" s="190" customFormat="1" x14ac:dyDescent="0.2">
      <c r="A104" s="288" t="s">
        <v>140</v>
      </c>
      <c r="B104" s="276">
        <f>[6]Sheet1!C239</f>
        <v>0</v>
      </c>
      <c r="C104" s="276">
        <f>[6]Sheet1!E239</f>
        <v>0</v>
      </c>
      <c r="D104" s="276">
        <f>[6]Sheet1!G239</f>
        <v>0</v>
      </c>
      <c r="E104" s="276">
        <f>[6]Sheet1!I239</f>
        <v>0</v>
      </c>
      <c r="F104" s="276">
        <f>[6]Sheet1!K239</f>
        <v>0</v>
      </c>
      <c r="G104" s="276">
        <f>[6]Sheet1!M239</f>
        <v>0</v>
      </c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</row>
    <row r="105" spans="1:38" s="190" customFormat="1" x14ac:dyDescent="0.2">
      <c r="A105" s="288" t="s">
        <v>128</v>
      </c>
      <c r="B105" s="276">
        <f>[6]Sheet1!C240</f>
        <v>1030</v>
      </c>
      <c r="C105" s="276">
        <f>[6]Sheet1!E240</f>
        <v>0</v>
      </c>
      <c r="D105" s="276">
        <f>[6]Sheet1!G240</f>
        <v>0</v>
      </c>
      <c r="E105" s="276">
        <f>[6]Sheet1!I240</f>
        <v>0</v>
      </c>
      <c r="F105" s="276">
        <f>[6]Sheet1!K240</f>
        <v>0</v>
      </c>
      <c r="G105" s="276">
        <f>[6]Sheet1!M240</f>
        <v>1030</v>
      </c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</row>
    <row r="106" spans="1:38" s="190" customFormat="1" x14ac:dyDescent="0.2">
      <c r="A106" s="288" t="s">
        <v>73</v>
      </c>
      <c r="B106" s="276">
        <f>[6]Sheet1!C241</f>
        <v>0</v>
      </c>
      <c r="C106" s="276">
        <f>[6]Sheet1!E241</f>
        <v>0</v>
      </c>
      <c r="D106" s="276">
        <f>[6]Sheet1!G241</f>
        <v>0</v>
      </c>
      <c r="E106" s="276">
        <f>[6]Sheet1!I241</f>
        <v>0</v>
      </c>
      <c r="F106" s="276">
        <f>[6]Sheet1!K241</f>
        <v>0</v>
      </c>
      <c r="G106" s="276">
        <f>[6]Sheet1!M241</f>
        <v>0</v>
      </c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</row>
    <row r="107" spans="1:38" s="190" customFormat="1" x14ac:dyDescent="0.2">
      <c r="A107" s="289" t="s">
        <v>129</v>
      </c>
      <c r="B107" s="282">
        <f>[6]Sheet1!C242</f>
        <v>2000</v>
      </c>
      <c r="C107" s="282">
        <f>[6]Sheet1!E242</f>
        <v>0</v>
      </c>
      <c r="D107" s="282">
        <f>[6]Sheet1!G242</f>
        <v>0</v>
      </c>
      <c r="E107" s="282">
        <f>[6]Sheet1!I242</f>
        <v>0</v>
      </c>
      <c r="F107" s="282">
        <f>[6]Sheet1!K242</f>
        <v>0</v>
      </c>
      <c r="G107" s="282">
        <f>[6]Sheet1!M242</f>
        <v>2000</v>
      </c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</row>
    <row r="108" spans="1:38" s="190" customFormat="1" x14ac:dyDescent="0.2">
      <c r="A108" s="136" t="str">
        <f>'C05'!A42</f>
        <v>Fuente: Instituto Nacional de Estadística (INE). L Encuesta Permanente de Hogares de Propósitos Múltiples, Junio 2015.</v>
      </c>
      <c r="B108" s="182"/>
      <c r="C108" s="182"/>
      <c r="D108" s="182"/>
      <c r="E108" s="182"/>
      <c r="F108" s="182"/>
      <c r="G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</row>
    <row r="109" spans="1:38" s="190" customFormat="1" x14ac:dyDescent="0.2">
      <c r="A109" s="136" t="str">
        <f>'C05'!A43</f>
        <v>(Promedio de salarios mínimos por rama)</v>
      </c>
      <c r="B109" s="182"/>
      <c r="C109" s="182"/>
      <c r="D109" s="182"/>
      <c r="E109" s="182"/>
      <c r="F109" s="182"/>
      <c r="G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</row>
    <row r="110" spans="1:38" x14ac:dyDescent="0.2">
      <c r="A110" s="275" t="s">
        <v>141</v>
      </c>
    </row>
    <row r="111" spans="1:38" x14ac:dyDescent="0.2">
      <c r="A111" s="275" t="s">
        <v>142</v>
      </c>
    </row>
    <row r="112" spans="1:38" x14ac:dyDescent="0.2">
      <c r="A112" s="275" t="s">
        <v>141</v>
      </c>
    </row>
    <row r="113" spans="1:1" x14ac:dyDescent="0.2">
      <c r="A113" s="275" t="s">
        <v>142</v>
      </c>
    </row>
  </sheetData>
  <mergeCells count="18">
    <mergeCell ref="A1:G1"/>
    <mergeCell ref="A2:G2"/>
    <mergeCell ref="A3:G3"/>
    <mergeCell ref="A5:A7"/>
    <mergeCell ref="B5:G5"/>
    <mergeCell ref="B6:B7"/>
    <mergeCell ref="C6:F6"/>
    <mergeCell ref="G6:G7"/>
    <mergeCell ref="A4:G4"/>
    <mergeCell ref="A61:G61"/>
    <mergeCell ref="A58:G58"/>
    <mergeCell ref="A59:G59"/>
    <mergeCell ref="A60:G60"/>
    <mergeCell ref="A62:A64"/>
    <mergeCell ref="B62:G62"/>
    <mergeCell ref="B63:B64"/>
    <mergeCell ref="C63:F63"/>
    <mergeCell ref="G63:G6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40"/>
  <sheetViews>
    <sheetView topLeftCell="A82" workbookViewId="0">
      <selection activeCell="A111" sqref="A111:A112"/>
    </sheetView>
  </sheetViews>
  <sheetFormatPr baseColWidth="10" defaultColWidth="11.83203125" defaultRowHeight="11.25" x14ac:dyDescent="0.2"/>
  <cols>
    <col min="1" max="1" width="55.6640625" style="182" customWidth="1"/>
    <col min="2" max="7" width="10.33203125" style="182" customWidth="1"/>
    <col min="8" max="8" width="10.33203125" style="182" hidden="1" customWidth="1"/>
    <col min="9" max="9" width="13.83203125" style="182" hidden="1" customWidth="1"/>
    <col min="10" max="16384" width="11.83203125" style="182"/>
  </cols>
  <sheetData>
    <row r="1" spans="1:15" x14ac:dyDescent="0.2">
      <c r="A1" s="264" t="s">
        <v>106</v>
      </c>
      <c r="B1" s="264"/>
      <c r="C1" s="264"/>
      <c r="D1" s="264"/>
      <c r="E1" s="264"/>
      <c r="F1" s="264"/>
      <c r="G1" s="264"/>
      <c r="H1" s="264"/>
      <c r="I1" s="264"/>
    </row>
    <row r="2" spans="1:15" x14ac:dyDescent="0.2">
      <c r="A2" s="381" t="s">
        <v>101</v>
      </c>
      <c r="B2" s="381"/>
      <c r="C2" s="381"/>
      <c r="D2" s="381"/>
      <c r="E2" s="381"/>
      <c r="F2" s="381"/>
      <c r="G2" s="381"/>
      <c r="H2" s="381"/>
      <c r="I2" s="381"/>
    </row>
    <row r="3" spans="1:15" x14ac:dyDescent="0.2">
      <c r="A3" s="381" t="s">
        <v>33</v>
      </c>
      <c r="B3" s="381"/>
      <c r="C3" s="381"/>
      <c r="D3" s="381"/>
      <c r="E3" s="381"/>
      <c r="F3" s="381"/>
      <c r="G3" s="381"/>
      <c r="H3" s="381"/>
      <c r="I3" s="381"/>
    </row>
    <row r="4" spans="1:15" customFormat="1" ht="23.25" x14ac:dyDescent="0.35">
      <c r="A4" s="331" t="s">
        <v>90</v>
      </c>
      <c r="B4" s="331"/>
      <c r="C4" s="331"/>
      <c r="D4" s="331"/>
      <c r="E4" s="331"/>
      <c r="F4" s="331"/>
      <c r="G4" s="331"/>
      <c r="H4" s="331"/>
      <c r="I4" s="331"/>
      <c r="J4" s="221"/>
      <c r="K4" s="221"/>
      <c r="L4" s="221"/>
      <c r="M4" s="221"/>
      <c r="N4" s="221"/>
      <c r="O4" s="221"/>
    </row>
    <row r="5" spans="1:15" ht="12" customHeight="1" x14ac:dyDescent="0.2">
      <c r="A5" s="389" t="s">
        <v>31</v>
      </c>
      <c r="B5" s="389" t="s">
        <v>27</v>
      </c>
      <c r="C5" s="391" t="s">
        <v>6</v>
      </c>
      <c r="D5" s="391"/>
      <c r="E5" s="391"/>
      <c r="F5" s="391"/>
      <c r="G5" s="389" t="s">
        <v>28</v>
      </c>
      <c r="H5" s="389" t="s">
        <v>36</v>
      </c>
      <c r="I5" s="389" t="s">
        <v>29</v>
      </c>
    </row>
    <row r="6" spans="1:15" ht="20.25" customHeight="1" x14ac:dyDescent="0.2">
      <c r="A6" s="390"/>
      <c r="B6" s="390"/>
      <c r="C6" s="198" t="s">
        <v>0</v>
      </c>
      <c r="D6" s="198" t="s">
        <v>87</v>
      </c>
      <c r="E6" s="198" t="s">
        <v>9</v>
      </c>
      <c r="F6" s="198" t="s">
        <v>88</v>
      </c>
      <c r="G6" s="390"/>
      <c r="H6" s="390"/>
      <c r="I6" s="390"/>
    </row>
    <row r="7" spans="1:15" x14ac:dyDescent="0.2">
      <c r="A7" s="199"/>
      <c r="B7" s="200"/>
      <c r="C7" s="200"/>
      <c r="D7" s="200"/>
      <c r="E7" s="200"/>
      <c r="F7" s="200"/>
      <c r="G7" s="200"/>
      <c r="H7" s="200"/>
      <c r="I7" s="200"/>
    </row>
    <row r="8" spans="1:15" x14ac:dyDescent="0.2">
      <c r="A8" s="201" t="s">
        <v>58</v>
      </c>
      <c r="B8" s="202">
        <f>[6]Sheet1!D169</f>
        <v>8.3309575457081131</v>
      </c>
      <c r="C8" s="202">
        <f>[6]Sheet1!F169</f>
        <v>9.9868813357185573</v>
      </c>
      <c r="D8" s="202">
        <f>[6]Sheet1!H169</f>
        <v>12.871257485029938</v>
      </c>
      <c r="E8" s="202">
        <f>[6]Sheet1!J169</f>
        <v>10.056657223796028</v>
      </c>
      <c r="F8" s="202">
        <f>[6]Sheet1!L169</f>
        <v>6.3345070422535192</v>
      </c>
      <c r="G8" s="202">
        <f>[6]Sheet1!N169</f>
        <v>6.5393548387096816</v>
      </c>
      <c r="H8" s="202">
        <f>[1]MercLab!V335</f>
        <v>0</v>
      </c>
      <c r="I8" s="202">
        <f>[1]MercLab!W335</f>
        <v>0</v>
      </c>
      <c r="J8" s="203"/>
      <c r="K8" s="203"/>
    </row>
    <row r="9" spans="1:15" ht="12.75" customHeight="1" x14ac:dyDescent="0.2">
      <c r="A9" s="204"/>
      <c r="H9" s="272"/>
      <c r="I9" s="272"/>
      <c r="J9" s="270"/>
      <c r="K9" s="270"/>
    </row>
    <row r="10" spans="1:15" ht="12.75" customHeight="1" x14ac:dyDescent="0.2">
      <c r="A10" s="205" t="s">
        <v>10</v>
      </c>
      <c r="B10" s="271"/>
      <c r="C10" s="271"/>
      <c r="D10" s="271"/>
      <c r="E10" s="271"/>
      <c r="F10" s="271"/>
      <c r="G10" s="271"/>
      <c r="H10" s="271">
        <f>[1]MercLab!V336</f>
        <v>0</v>
      </c>
      <c r="I10" s="271">
        <f>[1]MercLab!W336</f>
        <v>0</v>
      </c>
      <c r="J10" s="270"/>
      <c r="K10" s="270"/>
    </row>
    <row r="11" spans="1:15" x14ac:dyDescent="0.2">
      <c r="A11" s="206" t="s">
        <v>55</v>
      </c>
      <c r="B11" s="273">
        <f>[6]Sheet1!D170</f>
        <v>9.3371158392435021</v>
      </c>
      <c r="C11" s="273">
        <f>[6]Sheet1!F170</f>
        <v>10.580237154150202</v>
      </c>
      <c r="D11" s="273">
        <f>[6]Sheet1!H170</f>
        <v>13.344444444444438</v>
      </c>
      <c r="E11" s="273">
        <f>[6]Sheet1!J170</f>
        <v>10.604218362282881</v>
      </c>
      <c r="F11" s="273">
        <f>[6]Sheet1!L170</f>
        <v>6.5291005291005275</v>
      </c>
      <c r="G11" s="273">
        <f>[6]Sheet1!N170</f>
        <v>7.4870588235294111</v>
      </c>
      <c r="H11" s="127">
        <f>AVERAGE(H12:H14)</f>
        <v>0</v>
      </c>
      <c r="I11" s="127">
        <f>AVERAGE(I12:I14)</f>
        <v>0</v>
      </c>
      <c r="J11" s="270"/>
      <c r="K11" s="270"/>
    </row>
    <row r="12" spans="1:15" x14ac:dyDescent="0.2">
      <c r="A12" s="208" t="s">
        <v>51</v>
      </c>
      <c r="B12" s="273">
        <f>[6]Sheet1!D172</f>
        <v>10.049928673323805</v>
      </c>
      <c r="C12" s="273">
        <f>[6]Sheet1!F172</f>
        <v>11.090507726269317</v>
      </c>
      <c r="D12" s="273">
        <f>[6]Sheet1!H172</f>
        <v>13.522935779816514</v>
      </c>
      <c r="E12" s="273">
        <f>[6]Sheet1!J172</f>
        <v>11.289962825278817</v>
      </c>
      <c r="F12" s="273">
        <f>[6]Sheet1!L172</f>
        <v>6.84</v>
      </c>
      <c r="G12" s="273">
        <f>[6]Sheet1!N172</f>
        <v>8.1491935483870943</v>
      </c>
      <c r="H12" s="127">
        <f>[1]MercLab!V337</f>
        <v>0</v>
      </c>
      <c r="I12" s="127">
        <f>[1]MercLab!W337</f>
        <v>0</v>
      </c>
      <c r="J12" s="270"/>
      <c r="K12" s="270"/>
    </row>
    <row r="13" spans="1:15" x14ac:dyDescent="0.2">
      <c r="A13" s="208" t="s">
        <v>52</v>
      </c>
      <c r="B13" s="273">
        <f>[6]Sheet1!D173</f>
        <v>9.292682926829265</v>
      </c>
      <c r="C13" s="273">
        <f>[6]Sheet1!F173</f>
        <v>10.53289473684211</v>
      </c>
      <c r="D13" s="273">
        <f>[6]Sheet1!H173</f>
        <v>13.562499999999996</v>
      </c>
      <c r="E13" s="273">
        <f>[6]Sheet1!J173</f>
        <v>10.779661016949149</v>
      </c>
      <c r="F13" s="273">
        <f>[6]Sheet1!L173</f>
        <v>6.2222222222222214</v>
      </c>
      <c r="G13" s="273">
        <f>[6]Sheet1!N173</f>
        <v>7.2872340425531892</v>
      </c>
      <c r="H13" s="207">
        <f>[1]MercLab!V338</f>
        <v>0</v>
      </c>
      <c r="I13" s="207">
        <f>[1]MercLab!W338</f>
        <v>0</v>
      </c>
    </row>
    <row r="14" spans="1:15" x14ac:dyDescent="0.2">
      <c r="A14" s="208" t="s">
        <v>71</v>
      </c>
      <c r="B14" s="273">
        <f>[6]Sheet1!D174</f>
        <v>8.8188720173535735</v>
      </c>
      <c r="C14" s="273">
        <f>[6]Sheet1!F174</f>
        <v>10.153543307086611</v>
      </c>
      <c r="D14" s="273">
        <f>[6]Sheet1!H174</f>
        <v>13.139534883720932</v>
      </c>
      <c r="E14" s="273">
        <f>[6]Sheet1!J174</f>
        <v>9.8538205980066476</v>
      </c>
      <c r="F14" s="273">
        <f>[6]Sheet1!L174</f>
        <v>6.3717948717948731</v>
      </c>
      <c r="G14" s="273">
        <f>[6]Sheet1!N174</f>
        <v>7.1811594202898554</v>
      </c>
      <c r="H14" s="207">
        <f>[1]MercLab!V339</f>
        <v>0</v>
      </c>
      <c r="I14" s="207">
        <f>[1]MercLab!W339</f>
        <v>0</v>
      </c>
    </row>
    <row r="15" spans="1:15" x14ac:dyDescent="0.2">
      <c r="A15" s="206" t="s">
        <v>53</v>
      </c>
      <c r="B15" s="273">
        <f>[6]Sheet1!D175</f>
        <v>6.417266187050366</v>
      </c>
      <c r="C15" s="273">
        <f>[6]Sheet1!F175</f>
        <v>8.1650485436893234</v>
      </c>
      <c r="D15" s="273">
        <f>[6]Sheet1!H175</f>
        <v>10.874999999999996</v>
      </c>
      <c r="E15" s="273">
        <f>[6]Sheet1!J175</f>
        <v>8.312252964426877</v>
      </c>
      <c r="F15" s="273">
        <f>[6]Sheet1!L175</f>
        <v>5.9473684210526301</v>
      </c>
      <c r="G15" s="273">
        <f>[6]Sheet1!N175</f>
        <v>5.3885714285714279</v>
      </c>
      <c r="H15" s="207" t="str">
        <f>[1]MercLab!V340</f>
        <v>5 Trabajador no Remunerado</v>
      </c>
      <c r="I15" s="207" t="str">
        <f>[1]MercLab!W340</f>
        <v>6 No sabe, No responde</v>
      </c>
    </row>
    <row r="16" spans="1:15" x14ac:dyDescent="0.2">
      <c r="A16" s="209"/>
      <c r="B16" s="159"/>
      <c r="C16" s="159"/>
      <c r="D16" s="159"/>
      <c r="E16" s="159"/>
      <c r="F16" s="159"/>
      <c r="G16" s="159"/>
      <c r="H16" s="159"/>
      <c r="I16" s="159"/>
      <c r="J16" s="270"/>
    </row>
    <row r="17" spans="1:10" x14ac:dyDescent="0.2">
      <c r="A17" s="205" t="s">
        <v>11</v>
      </c>
      <c r="H17" s="271"/>
      <c r="I17" s="271"/>
      <c r="J17" s="270"/>
    </row>
    <row r="18" spans="1:10" x14ac:dyDescent="0.2">
      <c r="A18" s="206" t="s">
        <v>37</v>
      </c>
      <c r="B18" s="273">
        <f>[6]Sheet1!D177</f>
        <v>0</v>
      </c>
      <c r="C18" s="273">
        <f>[6]Sheet1!F177</f>
        <v>0</v>
      </c>
      <c r="D18" s="273">
        <f>[6]Sheet1!H177</f>
        <v>0</v>
      </c>
      <c r="E18" s="273">
        <f>[6]Sheet1!J177</f>
        <v>0</v>
      </c>
      <c r="F18" s="273">
        <f>[6]Sheet1!L177</f>
        <v>0</v>
      </c>
      <c r="G18" s="273">
        <f>[6]Sheet1!N177</f>
        <v>0</v>
      </c>
      <c r="H18" s="127" t="str">
        <f>[1]MercLab!V342</f>
        <v>Media</v>
      </c>
      <c r="I18" s="127" t="str">
        <f>[1]MercLab!W342</f>
        <v>Media</v>
      </c>
      <c r="J18" s="270"/>
    </row>
    <row r="19" spans="1:10" ht="12.75" customHeight="1" x14ac:dyDescent="0.2">
      <c r="A19" s="206" t="s">
        <v>38</v>
      </c>
      <c r="B19" s="273">
        <f>[6]Sheet1!D178</f>
        <v>4.7156923076923123</v>
      </c>
      <c r="C19" s="273">
        <f>[6]Sheet1!F178</f>
        <v>5.1521739130434812</v>
      </c>
      <c r="D19" s="273">
        <f>[6]Sheet1!H178</f>
        <v>5.4047619047619033</v>
      </c>
      <c r="E19" s="273">
        <f>[6]Sheet1!J178</f>
        <v>5.3111111111111091</v>
      </c>
      <c r="F19" s="273">
        <f>[6]Sheet1!L178</f>
        <v>4.841025641025638</v>
      </c>
      <c r="G19" s="273">
        <f>[6]Sheet1!N178</f>
        <v>4.49114631873252</v>
      </c>
      <c r="H19" s="127">
        <f>[1]MercLab!V343</f>
        <v>0</v>
      </c>
      <c r="I19" s="127">
        <f>[1]MercLab!W343</f>
        <v>0</v>
      </c>
      <c r="J19" s="270"/>
    </row>
    <row r="20" spans="1:10" x14ac:dyDescent="0.2">
      <c r="A20" s="206" t="s">
        <v>39</v>
      </c>
      <c r="B20" s="273">
        <f>[6]Sheet1!D179</f>
        <v>10.602517985611495</v>
      </c>
      <c r="C20" s="273">
        <f>[6]Sheet1!F179</f>
        <v>10.756643356643359</v>
      </c>
      <c r="D20" s="273">
        <f>[6]Sheet1!H179</f>
        <v>11.400000000000004</v>
      </c>
      <c r="E20" s="273">
        <f>[6]Sheet1!J179</f>
        <v>10.832684824902728</v>
      </c>
      <c r="F20" s="273">
        <f>[6]Sheet1!L179</f>
        <v>9.3209876543209926</v>
      </c>
      <c r="G20" s="273">
        <f>[6]Sheet1!N179</f>
        <v>10.324937027707808</v>
      </c>
      <c r="H20" s="127">
        <f>[1]MercLab!V344</f>
        <v>0</v>
      </c>
      <c r="I20" s="127">
        <f>[1]MercLab!W344</f>
        <v>0</v>
      </c>
      <c r="J20" s="270"/>
    </row>
    <row r="21" spans="1:10" ht="12.75" customHeight="1" x14ac:dyDescent="0.2">
      <c r="A21" s="206" t="s">
        <v>40</v>
      </c>
      <c r="B21" s="273">
        <f>[6]Sheet1!D180</f>
        <v>15.16530612244898</v>
      </c>
      <c r="C21" s="273">
        <f>[6]Sheet1!F180</f>
        <v>15.153658536585365</v>
      </c>
      <c r="D21" s="273">
        <f>[6]Sheet1!H180</f>
        <v>15.720930232558144</v>
      </c>
      <c r="E21" s="273">
        <f>[6]Sheet1!J180</f>
        <v>14.821739130434793</v>
      </c>
      <c r="F21" s="273">
        <f>[6]Sheet1!L180</f>
        <v>12.500000000000002</v>
      </c>
      <c r="G21" s="273">
        <f>[6]Sheet1!N180</f>
        <v>15.224999999999998</v>
      </c>
      <c r="H21" s="127">
        <f>[1]MercLab!V345</f>
        <v>0</v>
      </c>
      <c r="I21" s="127">
        <f>[1]MercLab!W345</f>
        <v>0</v>
      </c>
      <c r="J21" s="270"/>
    </row>
    <row r="22" spans="1:10" x14ac:dyDescent="0.2">
      <c r="A22" s="206" t="s">
        <v>46</v>
      </c>
      <c r="B22" s="273">
        <f>[6]Sheet1!D181</f>
        <v>0</v>
      </c>
      <c r="C22" s="273">
        <f>[6]Sheet1!F181</f>
        <v>0</v>
      </c>
      <c r="D22" s="273">
        <f>[6]Sheet1!H181</f>
        <v>0</v>
      </c>
      <c r="E22" s="273">
        <f>[6]Sheet1!J181</f>
        <v>0</v>
      </c>
      <c r="F22" s="273">
        <f>[6]Sheet1!L181</f>
        <v>0</v>
      </c>
      <c r="G22" s="273">
        <f>[6]Sheet1!N181</f>
        <v>0</v>
      </c>
      <c r="H22" s="127">
        <f>[1]MercLab!V346</f>
        <v>0</v>
      </c>
      <c r="I22" s="127">
        <f>[1]MercLab!W346</f>
        <v>0</v>
      </c>
      <c r="J22" s="270"/>
    </row>
    <row r="23" spans="1:10" ht="12.75" customHeight="1" x14ac:dyDescent="0.2">
      <c r="A23" s="206"/>
      <c r="H23" s="159"/>
      <c r="I23" s="159"/>
      <c r="J23" s="270"/>
    </row>
    <row r="24" spans="1:10" x14ac:dyDescent="0.2">
      <c r="A24" s="205" t="s">
        <v>16</v>
      </c>
      <c r="B24" s="271"/>
      <c r="C24" s="271"/>
      <c r="D24" s="271"/>
      <c r="E24" s="271"/>
      <c r="F24" s="271"/>
      <c r="G24" s="271"/>
      <c r="H24" s="271"/>
      <c r="I24" s="271"/>
      <c r="J24" s="270"/>
    </row>
    <row r="25" spans="1:10" x14ac:dyDescent="0.2">
      <c r="A25" s="206" t="s">
        <v>41</v>
      </c>
      <c r="B25" s="273">
        <f>[6]Sheet1!D182</f>
        <v>4</v>
      </c>
      <c r="C25" s="273">
        <f>[6]Sheet1!F182</f>
        <v>0</v>
      </c>
      <c r="D25" s="273">
        <f>[6]Sheet1!H182</f>
        <v>0</v>
      </c>
      <c r="E25" s="273">
        <f>[6]Sheet1!J182</f>
        <v>0</v>
      </c>
      <c r="F25" s="273">
        <f>[6]Sheet1!L182</f>
        <v>0</v>
      </c>
      <c r="G25" s="273">
        <f>[6]Sheet1!N182</f>
        <v>4</v>
      </c>
      <c r="H25" s="127">
        <f>[1]MercLab!V348</f>
        <v>0</v>
      </c>
      <c r="I25" s="127">
        <f>[1]MercLab!W348</f>
        <v>0</v>
      </c>
      <c r="J25" s="270"/>
    </row>
    <row r="26" spans="1:10" x14ac:dyDescent="0.2">
      <c r="A26" s="206" t="s">
        <v>42</v>
      </c>
      <c r="B26" s="273">
        <f>[6]Sheet1!D183</f>
        <v>5.45</v>
      </c>
      <c r="C26" s="273">
        <f>[6]Sheet1!F183</f>
        <v>5.3333333333333321</v>
      </c>
      <c r="D26" s="273">
        <f>[6]Sheet1!H183</f>
        <v>0</v>
      </c>
      <c r="E26" s="273">
        <f>[6]Sheet1!J183</f>
        <v>5.6666666666666661</v>
      </c>
      <c r="F26" s="273">
        <f>[6]Sheet1!L183</f>
        <v>5.1111111111111107</v>
      </c>
      <c r="G26" s="273">
        <f>[6]Sheet1!N183</f>
        <v>5.8</v>
      </c>
      <c r="H26" s="127">
        <f>[1]MercLab!V349</f>
        <v>0</v>
      </c>
      <c r="I26" s="127">
        <f>[1]MercLab!W349</f>
        <v>0</v>
      </c>
      <c r="J26" s="270"/>
    </row>
    <row r="27" spans="1:10" x14ac:dyDescent="0.2">
      <c r="A27" s="206" t="s">
        <v>43</v>
      </c>
      <c r="B27" s="273">
        <f>[6]Sheet1!D184</f>
        <v>7.7428571428571429</v>
      </c>
      <c r="C27" s="273">
        <f>[6]Sheet1!F184</f>
        <v>7.8446601941747574</v>
      </c>
      <c r="D27" s="273">
        <f>[6]Sheet1!H184</f>
        <v>8.1999999999999993</v>
      </c>
      <c r="E27" s="273">
        <f>[6]Sheet1!J184</f>
        <v>8.3076923076923084</v>
      </c>
      <c r="F27" s="273">
        <f>[6]Sheet1!L184</f>
        <v>7.2826086956521747</v>
      </c>
      <c r="G27" s="273">
        <f>[6]Sheet1!N184</f>
        <v>7.4594594594594597</v>
      </c>
      <c r="H27" s="127">
        <f>[1]MercLab!V350</f>
        <v>0</v>
      </c>
      <c r="I27" s="127">
        <f>[1]MercLab!W350</f>
        <v>0</v>
      </c>
      <c r="J27" s="270"/>
    </row>
    <row r="28" spans="1:10" x14ac:dyDescent="0.2">
      <c r="A28" s="206" t="s">
        <v>44</v>
      </c>
      <c r="B28" s="273">
        <f>[6]Sheet1!D185</f>
        <v>9.8387096774193452</v>
      </c>
      <c r="C28" s="273">
        <f>[6]Sheet1!F185</f>
        <v>10.223756906077337</v>
      </c>
      <c r="D28" s="273">
        <f>[6]Sheet1!H185</f>
        <v>12.394736842105264</v>
      </c>
      <c r="E28" s="273">
        <f>[6]Sheet1!J185</f>
        <v>10.621621621621621</v>
      </c>
      <c r="F28" s="273">
        <f>[6]Sheet1!L185</f>
        <v>7.3692307692307706</v>
      </c>
      <c r="G28" s="273">
        <f>[6]Sheet1!N185</f>
        <v>8.4854368932038806</v>
      </c>
      <c r="H28" s="127">
        <f>[1]MercLab!V351</f>
        <v>0</v>
      </c>
      <c r="I28" s="127">
        <f>[1]MercLab!W351</f>
        <v>0</v>
      </c>
      <c r="J28" s="270"/>
    </row>
    <row r="29" spans="1:10" x14ac:dyDescent="0.2">
      <c r="A29" s="206" t="s">
        <v>45</v>
      </c>
      <c r="B29" s="273">
        <f>[6]Sheet1!D186</f>
        <v>10.224719101123597</v>
      </c>
      <c r="C29" s="273">
        <f>[6]Sheet1!F186</f>
        <v>11.096345514950167</v>
      </c>
      <c r="D29" s="273">
        <f>[6]Sheet1!H186</f>
        <v>14.000000000000004</v>
      </c>
      <c r="E29" s="273">
        <f>[6]Sheet1!J186</f>
        <v>11.233480176211453</v>
      </c>
      <c r="F29" s="273">
        <f>[6]Sheet1!L186</f>
        <v>6.7647058823529411</v>
      </c>
      <c r="G29" s="273">
        <f>[6]Sheet1!N186</f>
        <v>8.4027777777777786</v>
      </c>
      <c r="H29" s="127">
        <f>[1]MercLab!V352</f>
        <v>0</v>
      </c>
      <c r="I29" s="127">
        <f>[1]MercLab!W352</f>
        <v>0</v>
      </c>
      <c r="J29" s="270"/>
    </row>
    <row r="30" spans="1:10" x14ac:dyDescent="0.2">
      <c r="A30" s="206" t="s">
        <v>47</v>
      </c>
      <c r="B30" s="273">
        <f>[6]Sheet1!D187</f>
        <v>8.8909774436090192</v>
      </c>
      <c r="C30" s="273">
        <f>[6]Sheet1!F187</f>
        <v>10.203508771929826</v>
      </c>
      <c r="D30" s="273">
        <f>[6]Sheet1!H187</f>
        <v>13.367346938775512</v>
      </c>
      <c r="E30" s="273">
        <f>[6]Sheet1!J187</f>
        <v>10.072815533980577</v>
      </c>
      <c r="F30" s="273">
        <f>[6]Sheet1!L187</f>
        <v>5.9333333333333336</v>
      </c>
      <c r="G30" s="273">
        <f>[6]Sheet1!N187</f>
        <v>7.3765182186234792</v>
      </c>
      <c r="H30" s="127">
        <f>[1]MercLab!V353</f>
        <v>0</v>
      </c>
      <c r="I30" s="127">
        <f>[1]MercLab!W353</f>
        <v>0</v>
      </c>
      <c r="J30" s="270"/>
    </row>
    <row r="31" spans="1:10" ht="12.75" customHeight="1" x14ac:dyDescent="0.2">
      <c r="A31" s="206" t="s">
        <v>48</v>
      </c>
      <c r="B31" s="273">
        <f>[6]Sheet1!D188</f>
        <v>8.0070126227208966</v>
      </c>
      <c r="C31" s="273">
        <f>[6]Sheet1!F188</f>
        <v>9.8823529411764746</v>
      </c>
      <c r="D31" s="273">
        <f>[6]Sheet1!H188</f>
        <v>12.978260869565219</v>
      </c>
      <c r="E31" s="273">
        <f>[6]Sheet1!J188</f>
        <v>9.3157894736842124</v>
      </c>
      <c r="F31" s="273">
        <f>[6]Sheet1!L188</f>
        <v>5.5609756097560981</v>
      </c>
      <c r="G31" s="273">
        <f>[6]Sheet1!N188</f>
        <v>6.4538461538461496</v>
      </c>
      <c r="H31" s="127">
        <f>[1]MercLab!V354</f>
        <v>0</v>
      </c>
      <c r="I31" s="127">
        <f>[1]MercLab!W354</f>
        <v>0</v>
      </c>
      <c r="J31" s="270"/>
    </row>
    <row r="32" spans="1:10" x14ac:dyDescent="0.2">
      <c r="A32" s="206" t="s">
        <v>49</v>
      </c>
      <c r="B32" s="273">
        <f>[6]Sheet1!D189</f>
        <v>7.1575931232091667</v>
      </c>
      <c r="C32" s="273">
        <f>[6]Sheet1!F189</f>
        <v>9.7068273092369424</v>
      </c>
      <c r="D32" s="273">
        <f>[6]Sheet1!H189</f>
        <v>12.859999999999996</v>
      </c>
      <c r="E32" s="273">
        <f>[6]Sheet1!J189</f>
        <v>8.5728155339805809</v>
      </c>
      <c r="F32" s="273">
        <f>[6]Sheet1!L189</f>
        <v>5.391304347826086</v>
      </c>
      <c r="G32" s="273">
        <f>[6]Sheet1!N189</f>
        <v>5.7438752783964402</v>
      </c>
      <c r="H32" s="127">
        <f>[1]MercLab!V355</f>
        <v>0</v>
      </c>
      <c r="I32" s="127">
        <f>[1]MercLab!W355</f>
        <v>0</v>
      </c>
      <c r="J32" s="270"/>
    </row>
    <row r="33" spans="1:10" ht="12.75" customHeight="1" x14ac:dyDescent="0.2">
      <c r="A33" s="206" t="s">
        <v>72</v>
      </c>
      <c r="B33" s="273">
        <f>[6]Sheet1!D190</f>
        <v>5.3142857142857132</v>
      </c>
      <c r="C33" s="273">
        <f>[6]Sheet1!F190</f>
        <v>7.7435897435897436</v>
      </c>
      <c r="D33" s="273">
        <f>[6]Sheet1!H190</f>
        <v>9.1999999999999993</v>
      </c>
      <c r="E33" s="273">
        <f>[6]Sheet1!J190</f>
        <v>9.6875</v>
      </c>
      <c r="F33" s="273">
        <f>[6]Sheet1!L190</f>
        <v>4.2307692307692308</v>
      </c>
      <c r="G33" s="273">
        <f>[6]Sheet1!N190</f>
        <v>4.7602339181286561</v>
      </c>
      <c r="H33" s="127">
        <f>[1]MercLab!V356</f>
        <v>0</v>
      </c>
      <c r="I33" s="127">
        <f>[1]MercLab!W356</f>
        <v>0</v>
      </c>
      <c r="J33" s="270"/>
    </row>
    <row r="34" spans="1:10" x14ac:dyDescent="0.2">
      <c r="A34" s="206"/>
      <c r="B34" s="273">
        <f>[6]Sheet1!D191</f>
        <v>8.3309575457081131</v>
      </c>
      <c r="C34" s="273">
        <f>[6]Sheet1!F191</f>
        <v>9.9868813357185573</v>
      </c>
      <c r="D34" s="273">
        <f>[6]Sheet1!H191</f>
        <v>12.871257485029938</v>
      </c>
      <c r="E34" s="273">
        <f>[6]Sheet1!J191</f>
        <v>10.056657223796028</v>
      </c>
      <c r="F34" s="273">
        <f>[6]Sheet1!L191</f>
        <v>6.3345070422535192</v>
      </c>
      <c r="G34" s="273">
        <f>[6]Sheet1!N191</f>
        <v>6.5393548387096816</v>
      </c>
      <c r="H34" s="159"/>
      <c r="I34" s="159"/>
      <c r="J34" s="270"/>
    </row>
    <row r="35" spans="1:10" x14ac:dyDescent="0.2">
      <c r="A35" s="210"/>
      <c r="B35" s="159"/>
      <c r="C35" s="273"/>
      <c r="D35" s="159"/>
      <c r="E35" s="159"/>
      <c r="F35" s="159"/>
      <c r="G35" s="159"/>
      <c r="H35" s="159"/>
      <c r="I35" s="159"/>
      <c r="J35" s="270"/>
    </row>
    <row r="36" spans="1:10" x14ac:dyDescent="0.2">
      <c r="A36" s="31" t="s">
        <v>82</v>
      </c>
      <c r="H36" s="271">
        <f>[1]MercLab!V360</f>
        <v>0</v>
      </c>
      <c r="I36" s="271">
        <f>[1]MercLab!W360</f>
        <v>0</v>
      </c>
      <c r="J36" s="270"/>
    </row>
    <row r="37" spans="1:10" x14ac:dyDescent="0.2">
      <c r="A37" s="211" t="s">
        <v>75</v>
      </c>
      <c r="B37" s="273">
        <f>[6]Sheet1!D194</f>
        <v>0</v>
      </c>
      <c r="C37" s="273">
        <f>[6]Sheet1!F194</f>
        <v>0</v>
      </c>
      <c r="D37" s="273">
        <f>[6]Sheet1!H194</f>
        <v>0</v>
      </c>
      <c r="E37" s="273">
        <f>[6]Sheet1!J194</f>
        <v>0</v>
      </c>
      <c r="F37" s="273">
        <f>[6]Sheet1!L194</f>
        <v>0</v>
      </c>
      <c r="G37" s="273">
        <f>[6]Sheet1!N194</f>
        <v>0</v>
      </c>
      <c r="H37" s="127">
        <f>AVERAGE(H38:H40)</f>
        <v>0</v>
      </c>
      <c r="I37" s="127">
        <f>AVERAGE(I38:I40)</f>
        <v>0</v>
      </c>
      <c r="J37" s="270"/>
    </row>
    <row r="38" spans="1:10" x14ac:dyDescent="0.2">
      <c r="A38" s="212" t="s">
        <v>84</v>
      </c>
      <c r="B38" s="273">
        <f>[6]Sheet1!D195</f>
        <v>6.8306374881065564</v>
      </c>
      <c r="C38" s="273">
        <f>[6]Sheet1!F195</f>
        <v>8.6923076923076898</v>
      </c>
      <c r="D38" s="273">
        <f>[6]Sheet1!H195</f>
        <v>11.254901960784315</v>
      </c>
      <c r="E38" s="273">
        <f>[6]Sheet1!J195</f>
        <v>8.9041095890411004</v>
      </c>
      <c r="F38" s="273">
        <f>[6]Sheet1!L195</f>
        <v>6.1269841269841283</v>
      </c>
      <c r="G38" s="273">
        <f>[6]Sheet1!N195</f>
        <v>6.2187104930467738</v>
      </c>
      <c r="H38" s="127">
        <f>[1]MercLab!V361</f>
        <v>0</v>
      </c>
      <c r="I38" s="127">
        <f>[1]MercLab!W361</f>
        <v>0</v>
      </c>
      <c r="J38" s="270"/>
    </row>
    <row r="39" spans="1:10" x14ac:dyDescent="0.2">
      <c r="A39" s="212" t="s">
        <v>85</v>
      </c>
      <c r="B39" s="273">
        <f>[6]Sheet1!D196</f>
        <v>7.7607449856733641</v>
      </c>
      <c r="C39" s="273">
        <f>[6]Sheet1!F196</f>
        <v>8.569284064665128</v>
      </c>
      <c r="D39" s="273">
        <f>[6]Sheet1!H196</f>
        <v>10.025974025974028</v>
      </c>
      <c r="E39" s="273">
        <f>[6]Sheet1!J196</f>
        <v>9.1352739726027341</v>
      </c>
      <c r="F39" s="273">
        <f>[6]Sheet1!L196</f>
        <v>6.4097560975609742</v>
      </c>
      <c r="G39" s="273">
        <f>[6]Sheet1!N196</f>
        <v>6.4396226415094349</v>
      </c>
      <c r="H39" s="127">
        <f>[1]MercLab!V362</f>
        <v>0</v>
      </c>
      <c r="I39" s="127">
        <f>[1]MercLab!W362</f>
        <v>0</v>
      </c>
      <c r="J39" s="270"/>
    </row>
    <row r="40" spans="1:10" x14ac:dyDescent="0.2">
      <c r="A40" s="212" t="s">
        <v>86</v>
      </c>
      <c r="B40" s="273">
        <f>[6]Sheet1!D197</f>
        <v>7.1428571428571415</v>
      </c>
      <c r="C40" s="273">
        <f>[6]Sheet1!F197</f>
        <v>8.5757575757575779</v>
      </c>
      <c r="D40" s="273">
        <f>[6]Sheet1!H197</f>
        <v>10.5</v>
      </c>
      <c r="E40" s="273">
        <f>[6]Sheet1!J197</f>
        <v>8.8571428571428594</v>
      </c>
      <c r="F40" s="273">
        <f>[6]Sheet1!L197</f>
        <v>4.6666666666666661</v>
      </c>
      <c r="G40" s="273">
        <f>[6]Sheet1!N197</f>
        <v>6.4861111111111098</v>
      </c>
      <c r="H40" s="127">
        <f>[1]MercLab!V363</f>
        <v>0</v>
      </c>
      <c r="I40" s="127">
        <f>[1]MercLab!W363</f>
        <v>0</v>
      </c>
      <c r="J40" s="270"/>
    </row>
    <row r="41" spans="1:10" x14ac:dyDescent="0.2">
      <c r="A41" s="211" t="s">
        <v>76</v>
      </c>
      <c r="B41" s="273">
        <f>[6]Sheet1!D198</f>
        <v>11.593220338983059</v>
      </c>
      <c r="C41" s="273">
        <f>[6]Sheet1!F198</f>
        <v>12.528846153846152</v>
      </c>
      <c r="D41" s="273">
        <f>[6]Sheet1!H198</f>
        <v>13.804195804195796</v>
      </c>
      <c r="E41" s="273">
        <f>[6]Sheet1!J198</f>
        <v>12.126923076923084</v>
      </c>
      <c r="F41" s="273">
        <f>[6]Sheet1!L198</f>
        <v>6.5384615384615383</v>
      </c>
      <c r="G41" s="273">
        <f>[6]Sheet1!N198</f>
        <v>8.2086956521739118</v>
      </c>
      <c r="H41" s="127">
        <f>[1]MercLab!V364</f>
        <v>0</v>
      </c>
      <c r="I41" s="127">
        <f>[1]MercLab!W364</f>
        <v>0</v>
      </c>
      <c r="J41" s="270"/>
    </row>
    <row r="42" spans="1:10" x14ac:dyDescent="0.2">
      <c r="A42" s="211" t="s">
        <v>77</v>
      </c>
      <c r="B42" s="273">
        <f>[6]Sheet1!D199</f>
        <v>13.326086956521742</v>
      </c>
      <c r="C42" s="273">
        <f>[6]Sheet1!F199</f>
        <v>14.954545454545455</v>
      </c>
      <c r="D42" s="273">
        <f>[6]Sheet1!H199</f>
        <v>15.225000000000001</v>
      </c>
      <c r="E42" s="273">
        <f>[6]Sheet1!J199</f>
        <v>14.53846153846154</v>
      </c>
      <c r="F42" s="273">
        <f>[6]Sheet1!L199</f>
        <v>0</v>
      </c>
      <c r="G42" s="273">
        <f>[6]Sheet1!N199</f>
        <v>9.1923076923076934</v>
      </c>
      <c r="H42" s="127" t="e">
        <f>[1]MercLab!V365</f>
        <v>#REF!</v>
      </c>
      <c r="I42" s="127" t="e">
        <f>[1]MercLab!W365</f>
        <v>#REF!</v>
      </c>
      <c r="J42" s="270"/>
    </row>
    <row r="43" spans="1:10" x14ac:dyDescent="0.2">
      <c r="A43" s="211" t="s">
        <v>78</v>
      </c>
      <c r="B43" s="273">
        <f>[6]Sheet1!D200</f>
        <v>14.714285714285714</v>
      </c>
      <c r="C43" s="273">
        <f>[6]Sheet1!F200</f>
        <v>15.840000000000002</v>
      </c>
      <c r="D43" s="273">
        <f>[6]Sheet1!H200</f>
        <v>15.857142857142854</v>
      </c>
      <c r="E43" s="273">
        <f>[6]Sheet1!J200</f>
        <v>15.818181818181817</v>
      </c>
      <c r="F43" s="273">
        <f>[6]Sheet1!L200</f>
        <v>0</v>
      </c>
      <c r="G43" s="273">
        <f>[6]Sheet1!N200</f>
        <v>5.333333333333333</v>
      </c>
      <c r="H43" s="127" t="e">
        <f>[1]MercLab!V366</f>
        <v>#REF!</v>
      </c>
      <c r="I43" s="127" t="e">
        <f>[1]MercLab!W366</f>
        <v>#REF!</v>
      </c>
      <c r="J43" s="270"/>
    </row>
    <row r="44" spans="1:10" x14ac:dyDescent="0.2">
      <c r="A44" s="211" t="s">
        <v>79</v>
      </c>
      <c r="B44" s="273">
        <f>[6]Sheet1!D201</f>
        <v>13.624999999999998</v>
      </c>
      <c r="C44" s="273">
        <f>[6]Sheet1!F201</f>
        <v>17.18181818181818</v>
      </c>
      <c r="D44" s="273">
        <f>[6]Sheet1!H201</f>
        <v>18.142857142857142</v>
      </c>
      <c r="E44" s="273">
        <f>[6]Sheet1!J201</f>
        <v>15.5</v>
      </c>
      <c r="F44" s="273">
        <f>[6]Sheet1!L201</f>
        <v>0</v>
      </c>
      <c r="G44" s="273">
        <f>[6]Sheet1!N201</f>
        <v>10.615384615384615</v>
      </c>
      <c r="H44" s="127">
        <f>[1]MercLab!V367</f>
        <v>0</v>
      </c>
      <c r="I44" s="127">
        <f>[1]MercLab!W367</f>
        <v>0</v>
      </c>
      <c r="J44" s="270"/>
    </row>
    <row r="45" spans="1:10" x14ac:dyDescent="0.2">
      <c r="A45" s="209"/>
      <c r="H45" s="159"/>
      <c r="I45" s="159"/>
      <c r="J45" s="270"/>
    </row>
    <row r="46" spans="1:10" x14ac:dyDescent="0.2">
      <c r="A46" s="205" t="s">
        <v>12</v>
      </c>
      <c r="B46" s="271"/>
      <c r="C46" s="271"/>
      <c r="D46" s="271"/>
      <c r="E46" s="271"/>
      <c r="F46" s="271"/>
      <c r="G46" s="271"/>
      <c r="H46" s="271"/>
      <c r="I46" s="271"/>
      <c r="J46" s="270"/>
    </row>
    <row r="47" spans="1:10" x14ac:dyDescent="0.2">
      <c r="A47" s="206" t="s">
        <v>38</v>
      </c>
      <c r="B47" s="273">
        <f>[6]Sheet1!D202</f>
        <v>5.2678571428571432</v>
      </c>
      <c r="C47" s="273">
        <f>[6]Sheet1!F202</f>
        <v>6.1578947368421062</v>
      </c>
      <c r="D47" s="273">
        <f>[6]Sheet1!H202</f>
        <v>0</v>
      </c>
      <c r="E47" s="273">
        <f>[6]Sheet1!J202</f>
        <v>6.1578947368421062</v>
      </c>
      <c r="F47" s="273">
        <f>[6]Sheet1!L202</f>
        <v>0</v>
      </c>
      <c r="G47" s="273">
        <f>[6]Sheet1!N202</f>
        <v>4.8108108108108105</v>
      </c>
      <c r="H47" s="127">
        <f>[1]MercLab!V369</f>
        <v>0</v>
      </c>
      <c r="I47" s="127">
        <f>[1]MercLab!W369</f>
        <v>0</v>
      </c>
      <c r="J47" s="270"/>
    </row>
    <row r="48" spans="1:10" x14ac:dyDescent="0.2">
      <c r="A48" s="206" t="s">
        <v>39</v>
      </c>
      <c r="B48" s="273">
        <f>[6]Sheet1!D203</f>
        <v>7.6070878274268061</v>
      </c>
      <c r="C48" s="273">
        <f>[6]Sheet1!F203</f>
        <v>9.4368600682593886</v>
      </c>
      <c r="D48" s="273">
        <f>[6]Sheet1!H203</f>
        <v>0</v>
      </c>
      <c r="E48" s="273">
        <f>[6]Sheet1!J203</f>
        <v>9.4368600682593886</v>
      </c>
      <c r="F48" s="273">
        <f>[6]Sheet1!L203</f>
        <v>0</v>
      </c>
      <c r="G48" s="273">
        <f>[6]Sheet1!N203</f>
        <v>6.1011235955056184</v>
      </c>
      <c r="H48" s="127">
        <f>[1]MercLab!V370</f>
        <v>0</v>
      </c>
      <c r="I48" s="127">
        <f>[1]MercLab!W370</f>
        <v>0</v>
      </c>
      <c r="J48" s="270"/>
    </row>
    <row r="49" spans="1:15" x14ac:dyDescent="0.2">
      <c r="A49" s="206" t="s">
        <v>50</v>
      </c>
      <c r="B49" s="273">
        <f>[6]Sheet1!D204</f>
        <v>8.7394190871369375</v>
      </c>
      <c r="C49" s="273">
        <f>[6]Sheet1!F204</f>
        <v>10.272795779954805</v>
      </c>
      <c r="D49" s="273">
        <f>[6]Sheet1!H204</f>
        <v>12.871257485029938</v>
      </c>
      <c r="E49" s="273">
        <f>[6]Sheet1!J204</f>
        <v>10.6262341325811</v>
      </c>
      <c r="F49" s="273">
        <f>[6]Sheet1!L204</f>
        <v>6.3345070422535192</v>
      </c>
      <c r="G49" s="273">
        <f>[6]Sheet1!N204</f>
        <v>6.8605724838411826</v>
      </c>
      <c r="H49" s="207">
        <f>[1]MercLab!V371</f>
        <v>0</v>
      </c>
      <c r="I49" s="207">
        <f>[1]MercLab!W371</f>
        <v>0</v>
      </c>
    </row>
    <row r="50" spans="1:15" x14ac:dyDescent="0.2">
      <c r="A50" s="206" t="s">
        <v>46</v>
      </c>
      <c r="B50" s="273">
        <f>[6]Sheet1!D205</f>
        <v>0</v>
      </c>
      <c r="C50" s="273">
        <f>[6]Sheet1!F205</f>
        <v>0</v>
      </c>
      <c r="D50" s="273">
        <f>[6]Sheet1!H205</f>
        <v>0</v>
      </c>
      <c r="E50" s="273">
        <f>[6]Sheet1!J205</f>
        <v>0</v>
      </c>
      <c r="F50" s="273">
        <f>[6]Sheet1!L205</f>
        <v>0</v>
      </c>
      <c r="G50" s="273">
        <f>[6]Sheet1!N205</f>
        <v>0</v>
      </c>
      <c r="H50" s="207">
        <f>[1]MercLab!V372</f>
        <v>0</v>
      </c>
      <c r="I50" s="207">
        <f>[1]MercLab!W372</f>
        <v>0</v>
      </c>
    </row>
    <row r="51" spans="1:15" x14ac:dyDescent="0.2">
      <c r="A51" s="206"/>
      <c r="H51" s="207"/>
      <c r="I51" s="207"/>
    </row>
    <row r="52" spans="1:15" x14ac:dyDescent="0.2">
      <c r="A52" s="259"/>
      <c r="B52" s="260"/>
      <c r="C52" s="260"/>
      <c r="D52" s="260"/>
      <c r="E52" s="260"/>
      <c r="F52" s="260"/>
      <c r="G52" s="260"/>
      <c r="H52" s="260"/>
      <c r="I52" s="260"/>
    </row>
    <row r="53" spans="1:15" x14ac:dyDescent="0.2">
      <c r="A53" s="215" t="str">
        <f>'C05'!A42</f>
        <v>Fuente: Instituto Nacional de Estadística (INE). L Encuesta Permanente de Hogares de Propósitos Múltiples, Junio 2015.</v>
      </c>
      <c r="B53" s="214"/>
      <c r="C53" s="214"/>
      <c r="D53" s="214"/>
      <c r="E53" s="214"/>
      <c r="F53" s="214"/>
      <c r="G53" s="214"/>
      <c r="H53" s="214"/>
      <c r="I53" s="214"/>
    </row>
    <row r="54" spans="1:15" x14ac:dyDescent="0.2">
      <c r="A54" s="215" t="str">
        <f>'C05'!A43</f>
        <v>(Promedio de salarios mínimos por rama)</v>
      </c>
      <c r="B54" s="214"/>
      <c r="C54" s="214"/>
      <c r="D54" s="214"/>
      <c r="E54" s="214"/>
      <c r="F54" s="214"/>
      <c r="G54" s="214"/>
      <c r="H54" s="214"/>
      <c r="I54" s="214"/>
    </row>
    <row r="55" spans="1:15" x14ac:dyDescent="0.2">
      <c r="A55" s="215" t="s">
        <v>83</v>
      </c>
      <c r="B55" s="214"/>
      <c r="C55" s="214"/>
      <c r="D55" s="214"/>
      <c r="E55" s="214"/>
      <c r="F55" s="214"/>
      <c r="G55" s="214"/>
      <c r="H55" s="214"/>
      <c r="I55" s="214"/>
    </row>
    <row r="56" spans="1:15" x14ac:dyDescent="0.2">
      <c r="A56" s="214"/>
      <c r="B56" s="214"/>
      <c r="C56" s="214"/>
      <c r="D56" s="216"/>
      <c r="E56" s="214"/>
      <c r="F56" s="214"/>
      <c r="G56" s="214"/>
      <c r="H56" s="214"/>
      <c r="I56" s="214"/>
    </row>
    <row r="57" spans="1:15" x14ac:dyDescent="0.2">
      <c r="A57" s="265" t="s">
        <v>106</v>
      </c>
      <c r="B57" s="265"/>
      <c r="C57" s="265"/>
      <c r="D57" s="265"/>
      <c r="E57" s="265"/>
      <c r="F57" s="265"/>
      <c r="G57" s="265"/>
      <c r="H57" s="265"/>
      <c r="I57" s="265"/>
    </row>
    <row r="58" spans="1:15" x14ac:dyDescent="0.2">
      <c r="A58" s="388" t="s">
        <v>101</v>
      </c>
      <c r="B58" s="388"/>
      <c r="C58" s="388"/>
      <c r="D58" s="388"/>
      <c r="E58" s="388"/>
      <c r="F58" s="388"/>
      <c r="G58" s="388"/>
      <c r="H58" s="388"/>
      <c r="I58" s="388"/>
    </row>
    <row r="59" spans="1:15" x14ac:dyDescent="0.2">
      <c r="A59" s="388" t="s">
        <v>33</v>
      </c>
      <c r="B59" s="388"/>
      <c r="C59" s="388"/>
      <c r="D59" s="388"/>
      <c r="E59" s="388"/>
      <c r="F59" s="388"/>
      <c r="G59" s="388"/>
      <c r="H59" s="388"/>
      <c r="I59" s="388"/>
    </row>
    <row r="60" spans="1:15" customFormat="1" ht="23.25" x14ac:dyDescent="0.35">
      <c r="A60" s="387" t="s">
        <v>90</v>
      </c>
      <c r="B60" s="387"/>
      <c r="C60" s="387"/>
      <c r="D60" s="387"/>
      <c r="E60" s="387"/>
      <c r="F60" s="387"/>
      <c r="G60" s="387"/>
      <c r="H60" s="387"/>
      <c r="I60" s="387"/>
      <c r="J60" s="221"/>
      <c r="K60" s="221"/>
      <c r="L60" s="221"/>
      <c r="M60" s="221"/>
      <c r="N60" s="221"/>
      <c r="O60" s="221"/>
    </row>
    <row r="61" spans="1:15" x14ac:dyDescent="0.2">
      <c r="A61" s="214" t="s">
        <v>17</v>
      </c>
      <c r="B61" s="214"/>
      <c r="C61" s="214"/>
      <c r="D61" s="214"/>
      <c r="E61" s="214"/>
      <c r="F61" s="214"/>
      <c r="G61" s="214"/>
      <c r="H61" s="214"/>
      <c r="I61" s="214"/>
    </row>
    <row r="62" spans="1:15" x14ac:dyDescent="0.2">
      <c r="A62" s="389" t="s">
        <v>31</v>
      </c>
      <c r="B62" s="389" t="s">
        <v>27</v>
      </c>
      <c r="C62" s="391" t="s">
        <v>6</v>
      </c>
      <c r="D62" s="391"/>
      <c r="E62" s="391"/>
      <c r="F62" s="391"/>
      <c r="G62" s="389" t="s">
        <v>28</v>
      </c>
      <c r="H62" s="389" t="s">
        <v>36</v>
      </c>
      <c r="I62" s="389" t="s">
        <v>29</v>
      </c>
    </row>
    <row r="63" spans="1:15" ht="24" customHeight="1" x14ac:dyDescent="0.2">
      <c r="A63" s="390"/>
      <c r="B63" s="390"/>
      <c r="C63" s="198" t="s">
        <v>0</v>
      </c>
      <c r="D63" s="198" t="s">
        <v>87</v>
      </c>
      <c r="E63" s="198" t="s">
        <v>9</v>
      </c>
      <c r="F63" s="198" t="s">
        <v>88</v>
      </c>
      <c r="G63" s="390"/>
      <c r="H63" s="390"/>
      <c r="I63" s="390" t="s">
        <v>30</v>
      </c>
    </row>
    <row r="64" spans="1:15" x14ac:dyDescent="0.2">
      <c r="A64" s="197"/>
      <c r="B64" s="197"/>
      <c r="C64" s="217"/>
      <c r="D64" s="197"/>
      <c r="E64" s="197"/>
      <c r="F64" s="197"/>
      <c r="G64" s="197"/>
      <c r="H64" s="197"/>
      <c r="I64" s="197"/>
    </row>
    <row r="65" spans="1:10" x14ac:dyDescent="0.2">
      <c r="A65" s="218" t="s">
        <v>58</v>
      </c>
      <c r="B65" s="202">
        <f t="shared" ref="B65:I65" si="0">B8</f>
        <v>8.3309575457081131</v>
      </c>
      <c r="C65" s="202">
        <f t="shared" si="0"/>
        <v>9.9868813357185573</v>
      </c>
      <c r="D65" s="202">
        <f t="shared" si="0"/>
        <v>12.871257485029938</v>
      </c>
      <c r="E65" s="202">
        <f t="shared" si="0"/>
        <v>10.056657223796028</v>
      </c>
      <c r="F65" s="202">
        <f t="shared" si="0"/>
        <v>6.3345070422535192</v>
      </c>
      <c r="G65" s="202">
        <f t="shared" si="0"/>
        <v>6.5393548387096816</v>
      </c>
      <c r="H65" s="202">
        <f t="shared" si="0"/>
        <v>0</v>
      </c>
      <c r="I65" s="202">
        <f t="shared" si="0"/>
        <v>0</v>
      </c>
    </row>
    <row r="66" spans="1:10" x14ac:dyDescent="0.2">
      <c r="A66" s="219"/>
      <c r="B66" s="269"/>
      <c r="C66" s="269"/>
      <c r="D66" s="269"/>
      <c r="E66" s="269"/>
      <c r="F66" s="269"/>
      <c r="G66" s="269"/>
      <c r="H66" s="269"/>
      <c r="I66" s="269"/>
      <c r="J66" s="270"/>
    </row>
    <row r="67" spans="1:10" x14ac:dyDescent="0.2">
      <c r="A67" s="220" t="s">
        <v>13</v>
      </c>
      <c r="B67" s="118"/>
      <c r="C67" s="118"/>
      <c r="D67" s="118"/>
      <c r="E67" s="118"/>
      <c r="F67" s="118"/>
      <c r="G67" s="118"/>
      <c r="H67" s="118" t="str">
        <f>[1]MercLab!V374</f>
        <v>Años de estudio</v>
      </c>
      <c r="I67" s="118" t="str">
        <f>[1]MercLab!W374</f>
        <v>Años de estudio</v>
      </c>
      <c r="J67" s="270"/>
    </row>
    <row r="68" spans="1:10" x14ac:dyDescent="0.2">
      <c r="A68" s="288" t="s">
        <v>108</v>
      </c>
      <c r="B68" s="273">
        <f>[6]Sheet1!D206</f>
        <v>5.2865853658536572</v>
      </c>
      <c r="C68" s="273">
        <f>[6]Sheet1!F206</f>
        <v>6.1578947368421062</v>
      </c>
      <c r="D68" s="273">
        <f>[6]Sheet1!H206</f>
        <v>0</v>
      </c>
      <c r="E68" s="273">
        <f>[6]Sheet1!J206</f>
        <v>6.1578947368421062</v>
      </c>
      <c r="F68" s="273">
        <f>[6]Sheet1!L206</f>
        <v>0</v>
      </c>
      <c r="G68" s="273">
        <f>[6]Sheet1!N206</f>
        <v>4.8224299065420526</v>
      </c>
      <c r="H68" s="127" t="str">
        <f>[1]MercLab!V375</f>
        <v>Media</v>
      </c>
      <c r="I68" s="127" t="str">
        <f>[1]MercLab!W375</f>
        <v>Media</v>
      </c>
      <c r="J68" s="270"/>
    </row>
    <row r="69" spans="1:10" x14ac:dyDescent="0.2">
      <c r="A69" s="288" t="s">
        <v>109</v>
      </c>
      <c r="B69" s="273">
        <f>[6]Sheet1!D207</f>
        <v>4.5</v>
      </c>
      <c r="C69" s="273">
        <f>[6]Sheet1!F207</f>
        <v>0</v>
      </c>
      <c r="D69" s="273">
        <f>[6]Sheet1!H207</f>
        <v>0</v>
      </c>
      <c r="E69" s="273">
        <f>[6]Sheet1!J207</f>
        <v>0</v>
      </c>
      <c r="F69" s="273">
        <f>[6]Sheet1!L207</f>
        <v>0</v>
      </c>
      <c r="G69" s="273">
        <f>[6]Sheet1!N207</f>
        <v>4.5</v>
      </c>
      <c r="H69" s="127">
        <f>[1]MercLab!V376</f>
        <v>0</v>
      </c>
      <c r="I69" s="127">
        <f>[1]MercLab!W376</f>
        <v>0</v>
      </c>
      <c r="J69" s="270"/>
    </row>
    <row r="70" spans="1:10" x14ac:dyDescent="0.2">
      <c r="A70" s="288" t="s">
        <v>54</v>
      </c>
      <c r="B70" s="273">
        <f>[6]Sheet1!D208</f>
        <v>7.6070878274268061</v>
      </c>
      <c r="C70" s="273">
        <f>[6]Sheet1!F208</f>
        <v>9.4368600682593886</v>
      </c>
      <c r="D70" s="273">
        <f>[6]Sheet1!H208</f>
        <v>0</v>
      </c>
      <c r="E70" s="273">
        <f>[6]Sheet1!J208</f>
        <v>9.4368600682593886</v>
      </c>
      <c r="F70" s="273">
        <f>[6]Sheet1!L208</f>
        <v>0</v>
      </c>
      <c r="G70" s="273">
        <f>[6]Sheet1!N208</f>
        <v>6.1011235955056184</v>
      </c>
      <c r="H70" s="127">
        <f>[1]MercLab!V377</f>
        <v>0</v>
      </c>
      <c r="I70" s="127">
        <f>[1]MercLab!W377</f>
        <v>0</v>
      </c>
      <c r="J70" s="270"/>
    </row>
    <row r="71" spans="1:10" x14ac:dyDescent="0.2">
      <c r="A71" s="288" t="s">
        <v>110</v>
      </c>
      <c r="B71" s="273">
        <f>[6]Sheet1!D209</f>
        <v>11.25</v>
      </c>
      <c r="C71" s="273">
        <f>[6]Sheet1!F209</f>
        <v>14.5</v>
      </c>
      <c r="D71" s="273">
        <f>[6]Sheet1!H209</f>
        <v>15.333333333333334</v>
      </c>
      <c r="E71" s="273">
        <f>[6]Sheet1!J209</f>
        <v>12</v>
      </c>
      <c r="F71" s="273">
        <f>[6]Sheet1!L209</f>
        <v>0</v>
      </c>
      <c r="G71" s="273">
        <f>[6]Sheet1!N209</f>
        <v>8</v>
      </c>
      <c r="H71" s="127">
        <f>[1]MercLab!V378</f>
        <v>0</v>
      </c>
      <c r="I71" s="127">
        <f>[1]MercLab!W378</f>
        <v>0</v>
      </c>
      <c r="J71" s="270"/>
    </row>
    <row r="72" spans="1:10" ht="22.5" x14ac:dyDescent="0.2">
      <c r="A72" s="288" t="s">
        <v>111</v>
      </c>
      <c r="B72" s="273">
        <f>[6]Sheet1!D210</f>
        <v>6.1666666666666661</v>
      </c>
      <c r="C72" s="273">
        <f>[6]Sheet1!F210</f>
        <v>17</v>
      </c>
      <c r="D72" s="273">
        <f>[6]Sheet1!H210</f>
        <v>0</v>
      </c>
      <c r="E72" s="273">
        <f>[6]Sheet1!J210</f>
        <v>17</v>
      </c>
      <c r="F72" s="273">
        <f>[6]Sheet1!L210</f>
        <v>0</v>
      </c>
      <c r="G72" s="273">
        <f>[6]Sheet1!N210</f>
        <v>4</v>
      </c>
      <c r="H72" s="127">
        <f>[1]MercLab!V379</f>
        <v>0</v>
      </c>
      <c r="I72" s="127">
        <f>[1]MercLab!W379</f>
        <v>0</v>
      </c>
      <c r="J72" s="270"/>
    </row>
    <row r="73" spans="1:10" x14ac:dyDescent="0.2">
      <c r="A73" s="288" t="s">
        <v>112</v>
      </c>
      <c r="B73" s="273">
        <f>[6]Sheet1!D211</f>
        <v>12.666666666666666</v>
      </c>
      <c r="C73" s="273">
        <f>[6]Sheet1!F211</f>
        <v>12.25</v>
      </c>
      <c r="D73" s="273">
        <f>[6]Sheet1!H211</f>
        <v>16</v>
      </c>
      <c r="E73" s="273">
        <f>[6]Sheet1!J211</f>
        <v>11.714285714285714</v>
      </c>
      <c r="F73" s="273">
        <f>[6]Sheet1!L211</f>
        <v>0</v>
      </c>
      <c r="G73" s="273">
        <f>[6]Sheet1!N211</f>
        <v>16</v>
      </c>
      <c r="H73" s="127">
        <f>[1]MercLab!V380</f>
        <v>0</v>
      </c>
      <c r="I73" s="127">
        <f>[1]MercLab!W380</f>
        <v>0</v>
      </c>
      <c r="J73" s="270"/>
    </row>
    <row r="74" spans="1:10" ht="22.5" x14ac:dyDescent="0.2">
      <c r="A74" s="288" t="s">
        <v>113</v>
      </c>
      <c r="B74" s="273">
        <f>[6]Sheet1!D212</f>
        <v>7.7958435207824044</v>
      </c>
      <c r="C74" s="273">
        <f>[6]Sheet1!F212</f>
        <v>10.331950207468886</v>
      </c>
      <c r="D74" s="273">
        <f>[6]Sheet1!H212</f>
        <v>12</v>
      </c>
      <c r="E74" s="273">
        <f>[6]Sheet1!J212</f>
        <v>10.325000000000003</v>
      </c>
      <c r="F74" s="273">
        <f>[6]Sheet1!L212</f>
        <v>0</v>
      </c>
      <c r="G74" s="273">
        <f>[6]Sheet1!N212</f>
        <v>6.7365684575390024</v>
      </c>
      <c r="H74" s="127">
        <f>[1]MercLab!V381</f>
        <v>0</v>
      </c>
      <c r="I74" s="127">
        <f>[1]MercLab!W381</f>
        <v>0</v>
      </c>
      <c r="J74" s="270"/>
    </row>
    <row r="75" spans="1:10" x14ac:dyDescent="0.2">
      <c r="A75" s="288" t="s">
        <v>114</v>
      </c>
      <c r="B75" s="273">
        <f>[6]Sheet1!D213</f>
        <v>9.2000000000000011</v>
      </c>
      <c r="C75" s="273">
        <f>[6]Sheet1!F213</f>
        <v>9.4</v>
      </c>
      <c r="D75" s="273">
        <f>[6]Sheet1!H213</f>
        <v>0</v>
      </c>
      <c r="E75" s="273">
        <f>[6]Sheet1!J213</f>
        <v>9.4</v>
      </c>
      <c r="F75" s="273">
        <f>[6]Sheet1!L213</f>
        <v>0</v>
      </c>
      <c r="G75" s="273">
        <f>[6]Sheet1!N213</f>
        <v>8.8000000000000007</v>
      </c>
      <c r="H75" s="127">
        <f>[1]MercLab!V382</f>
        <v>0</v>
      </c>
      <c r="I75" s="127">
        <f>[1]MercLab!W382</f>
        <v>0</v>
      </c>
      <c r="J75" s="270"/>
    </row>
    <row r="76" spans="1:10" x14ac:dyDescent="0.2">
      <c r="A76" s="288" t="s">
        <v>115</v>
      </c>
      <c r="B76" s="273">
        <f>[6]Sheet1!D214</f>
        <v>7.4532871972318349</v>
      </c>
      <c r="C76" s="273">
        <f>[6]Sheet1!F214</f>
        <v>8.4603174603174622</v>
      </c>
      <c r="D76" s="273">
        <f>[6]Sheet1!H214</f>
        <v>0</v>
      </c>
      <c r="E76" s="273">
        <f>[6]Sheet1!J214</f>
        <v>8.4603174603174622</v>
      </c>
      <c r="F76" s="273">
        <f>[6]Sheet1!L214</f>
        <v>0</v>
      </c>
      <c r="G76" s="273">
        <f>[6]Sheet1!N214</f>
        <v>6.6748466257668726</v>
      </c>
      <c r="H76" s="127">
        <f>[1]MercLab!V383</f>
        <v>0</v>
      </c>
      <c r="I76" s="127">
        <f>[1]MercLab!W383</f>
        <v>0</v>
      </c>
      <c r="J76" s="270"/>
    </row>
    <row r="77" spans="1:10" x14ac:dyDescent="0.2">
      <c r="A77" s="288" t="s">
        <v>116</v>
      </c>
      <c r="B77" s="273">
        <f>[6]Sheet1!D215</f>
        <v>11.947368421052634</v>
      </c>
      <c r="C77" s="273">
        <f>[6]Sheet1!F215</f>
        <v>11.944444444444443</v>
      </c>
      <c r="D77" s="273">
        <f>[6]Sheet1!H215</f>
        <v>0</v>
      </c>
      <c r="E77" s="273">
        <f>[6]Sheet1!J215</f>
        <v>11.944444444444443</v>
      </c>
      <c r="F77" s="273">
        <f>[6]Sheet1!L215</f>
        <v>0</v>
      </c>
      <c r="G77" s="273">
        <f>[6]Sheet1!N215</f>
        <v>12</v>
      </c>
      <c r="H77" s="127">
        <f>[1]MercLab!V384</f>
        <v>0</v>
      </c>
      <c r="I77" s="127">
        <f>[1]MercLab!W384</f>
        <v>0</v>
      </c>
      <c r="J77" s="270"/>
    </row>
    <row r="78" spans="1:10" x14ac:dyDescent="0.2">
      <c r="A78" s="288" t="s">
        <v>117</v>
      </c>
      <c r="B78" s="273">
        <f>[6]Sheet1!D216</f>
        <v>13.387096774193544</v>
      </c>
      <c r="C78" s="273">
        <f>[6]Sheet1!F216</f>
        <v>13.583333333333334</v>
      </c>
      <c r="D78" s="273">
        <f>[6]Sheet1!H216</f>
        <v>15.666666666666666</v>
      </c>
      <c r="E78" s="273">
        <f>[6]Sheet1!J216</f>
        <v>13.473684210526319</v>
      </c>
      <c r="F78" s="273">
        <f>[6]Sheet1!L216</f>
        <v>0</v>
      </c>
      <c r="G78" s="273">
        <f>[6]Sheet1!N216</f>
        <v>7.5</v>
      </c>
      <c r="H78" s="127"/>
      <c r="I78" s="127"/>
      <c r="J78" s="270"/>
    </row>
    <row r="79" spans="1:10" x14ac:dyDescent="0.2">
      <c r="A79" s="288" t="s">
        <v>118</v>
      </c>
      <c r="B79" s="273">
        <f>[6]Sheet1!D217</f>
        <v>14</v>
      </c>
      <c r="C79" s="273">
        <f>[6]Sheet1!F217</f>
        <v>14</v>
      </c>
      <c r="D79" s="273">
        <f>[6]Sheet1!H217</f>
        <v>0</v>
      </c>
      <c r="E79" s="273">
        <f>[6]Sheet1!J217</f>
        <v>14</v>
      </c>
      <c r="F79" s="273">
        <f>[6]Sheet1!L217</f>
        <v>0</v>
      </c>
      <c r="G79" s="273">
        <f>[6]Sheet1!N217</f>
        <v>0</v>
      </c>
      <c r="H79" s="127"/>
      <c r="I79" s="127"/>
      <c r="J79" s="270"/>
    </row>
    <row r="80" spans="1:10" x14ac:dyDescent="0.2">
      <c r="A80" s="288" t="s">
        <v>119</v>
      </c>
      <c r="B80" s="273">
        <f>[6]Sheet1!D218</f>
        <v>14.111111111111107</v>
      </c>
      <c r="C80" s="273">
        <f>[6]Sheet1!F218</f>
        <v>13.571428571428571</v>
      </c>
      <c r="D80" s="273">
        <f>[6]Sheet1!H218</f>
        <v>0</v>
      </c>
      <c r="E80" s="273">
        <f>[6]Sheet1!J218</f>
        <v>13.571428571428571</v>
      </c>
      <c r="F80" s="273">
        <f>[6]Sheet1!L218</f>
        <v>0</v>
      </c>
      <c r="G80" s="273">
        <f>[6]Sheet1!N218</f>
        <v>14.866666666666664</v>
      </c>
      <c r="H80" s="127"/>
      <c r="I80" s="127"/>
      <c r="J80" s="270"/>
    </row>
    <row r="81" spans="1:10" x14ac:dyDescent="0.2">
      <c r="A81" s="288" t="s">
        <v>120</v>
      </c>
      <c r="B81" s="273">
        <f>[6]Sheet1!D219</f>
        <v>9.270270270270272</v>
      </c>
      <c r="C81" s="273">
        <f>[6]Sheet1!F219</f>
        <v>9.1403508771929811</v>
      </c>
      <c r="D81" s="273">
        <f>[6]Sheet1!H219</f>
        <v>8</v>
      </c>
      <c r="E81" s="273">
        <f>[6]Sheet1!J219</f>
        <v>9.2037037037037024</v>
      </c>
      <c r="F81" s="273">
        <f>[6]Sheet1!L219</f>
        <v>0</v>
      </c>
      <c r="G81" s="273">
        <f>[6]Sheet1!N219</f>
        <v>9.705882352941174</v>
      </c>
      <c r="H81" s="127"/>
      <c r="I81" s="127"/>
      <c r="J81" s="270"/>
    </row>
    <row r="82" spans="1:10" ht="22.5" x14ac:dyDescent="0.2">
      <c r="A82" s="288" t="s">
        <v>121</v>
      </c>
      <c r="B82" s="273">
        <f>[6]Sheet1!D220</f>
        <v>11.672566371681414</v>
      </c>
      <c r="C82" s="273">
        <f>[6]Sheet1!F220</f>
        <v>11.672566371681414</v>
      </c>
      <c r="D82" s="273">
        <f>[6]Sheet1!H220</f>
        <v>11.669642857142856</v>
      </c>
      <c r="E82" s="273">
        <f>[6]Sheet1!J220</f>
        <v>12</v>
      </c>
      <c r="F82" s="273">
        <f>[6]Sheet1!L220</f>
        <v>0</v>
      </c>
      <c r="G82" s="273">
        <f>[6]Sheet1!N220</f>
        <v>0</v>
      </c>
      <c r="H82" s="127"/>
      <c r="I82" s="127"/>
      <c r="J82" s="270"/>
    </row>
    <row r="83" spans="1:10" x14ac:dyDescent="0.2">
      <c r="A83" s="288" t="s">
        <v>122</v>
      </c>
      <c r="B83" s="273">
        <f>[6]Sheet1!D221</f>
        <v>13.935064935064933</v>
      </c>
      <c r="C83" s="273">
        <f>[6]Sheet1!F221</f>
        <v>13.942222222222226</v>
      </c>
      <c r="D83" s="273">
        <f>[6]Sheet1!H221</f>
        <v>14.212328767123291</v>
      </c>
      <c r="E83" s="273">
        <f>[6]Sheet1!J221</f>
        <v>13.443037974683543</v>
      </c>
      <c r="F83" s="273">
        <f>[6]Sheet1!L221</f>
        <v>0</v>
      </c>
      <c r="G83" s="273">
        <f>[6]Sheet1!N221</f>
        <v>13.666666666666666</v>
      </c>
      <c r="H83" s="127"/>
      <c r="I83" s="127"/>
      <c r="J83" s="270"/>
    </row>
    <row r="84" spans="1:10" ht="22.5" x14ac:dyDescent="0.2">
      <c r="A84" s="288" t="s">
        <v>123</v>
      </c>
      <c r="B84" s="273">
        <f>[6]Sheet1!D222</f>
        <v>11.587155963302749</v>
      </c>
      <c r="C84" s="273">
        <f>[6]Sheet1!F222</f>
        <v>11.578431372549019</v>
      </c>
      <c r="D84" s="273">
        <f>[6]Sheet1!H222</f>
        <v>11.96875</v>
      </c>
      <c r="E84" s="273">
        <f>[6]Sheet1!J222</f>
        <v>10.921052631578949</v>
      </c>
      <c r="F84" s="273">
        <f>[6]Sheet1!L222</f>
        <v>0</v>
      </c>
      <c r="G84" s="273">
        <f>[6]Sheet1!N222</f>
        <v>11.714285714285714</v>
      </c>
      <c r="H84" s="127"/>
      <c r="I84" s="127"/>
      <c r="J84" s="270"/>
    </row>
    <row r="85" spans="1:10" x14ac:dyDescent="0.2">
      <c r="A85" s="288" t="s">
        <v>124</v>
      </c>
      <c r="B85" s="273">
        <f>[6]Sheet1!D223</f>
        <v>8.6666666666666643</v>
      </c>
      <c r="C85" s="273">
        <f>[6]Sheet1!F223</f>
        <v>11.166666666666666</v>
      </c>
      <c r="D85" s="273">
        <f>[6]Sheet1!H223</f>
        <v>0</v>
      </c>
      <c r="E85" s="273">
        <f>[6]Sheet1!J223</f>
        <v>11.166666666666666</v>
      </c>
      <c r="F85" s="273">
        <f>[6]Sheet1!L223</f>
        <v>0</v>
      </c>
      <c r="G85" s="273">
        <f>[6]Sheet1!N223</f>
        <v>7.416666666666667</v>
      </c>
      <c r="H85" s="127"/>
      <c r="I85" s="127"/>
      <c r="J85" s="270"/>
    </row>
    <row r="86" spans="1:10" x14ac:dyDescent="0.2">
      <c r="A86" s="288" t="s">
        <v>125</v>
      </c>
      <c r="B86" s="273">
        <f>[6]Sheet1!D224</f>
        <v>6.608996539792388</v>
      </c>
      <c r="C86" s="273">
        <f>[6]Sheet1!F224</f>
        <v>8.6956521739130466</v>
      </c>
      <c r="D86" s="273">
        <f>[6]Sheet1!H224</f>
        <v>6</v>
      </c>
      <c r="E86" s="273">
        <f>[6]Sheet1!J224</f>
        <v>9.0476190476190474</v>
      </c>
      <c r="F86" s="273">
        <f>[6]Sheet1!L224</f>
        <v>4.666666666666667</v>
      </c>
      <c r="G86" s="273">
        <f>[6]Sheet1!N224</f>
        <v>6.2139917695473281</v>
      </c>
      <c r="H86" s="127"/>
      <c r="I86" s="127"/>
      <c r="J86" s="270"/>
    </row>
    <row r="87" spans="1:10" ht="33.75" x14ac:dyDescent="0.2">
      <c r="A87" s="288" t="s">
        <v>126</v>
      </c>
      <c r="B87" s="273">
        <f>[6]Sheet1!D225</f>
        <v>0</v>
      </c>
      <c r="C87" s="273">
        <f>[6]Sheet1!F225</f>
        <v>0</v>
      </c>
      <c r="D87" s="273">
        <f>[6]Sheet1!H225</f>
        <v>0</v>
      </c>
      <c r="E87" s="273">
        <f>[6]Sheet1!J225</f>
        <v>0</v>
      </c>
      <c r="F87" s="273">
        <f>[6]Sheet1!L225</f>
        <v>0</v>
      </c>
      <c r="G87" s="273">
        <f>[6]Sheet1!N225</f>
        <v>0</v>
      </c>
      <c r="H87" s="127"/>
      <c r="I87" s="127"/>
      <c r="J87" s="270"/>
    </row>
    <row r="88" spans="1:10" x14ac:dyDescent="0.2">
      <c r="A88" s="288" t="s">
        <v>127</v>
      </c>
      <c r="B88" s="273">
        <f>[6]Sheet1!D226</f>
        <v>0</v>
      </c>
      <c r="C88" s="273">
        <f>[6]Sheet1!F226</f>
        <v>0</v>
      </c>
      <c r="D88" s="273">
        <f>[6]Sheet1!H226</f>
        <v>0</v>
      </c>
      <c r="E88" s="273">
        <f>[6]Sheet1!J226</f>
        <v>0</v>
      </c>
      <c r="F88" s="273">
        <f>[6]Sheet1!L226</f>
        <v>0</v>
      </c>
      <c r="G88" s="273">
        <f>[6]Sheet1!N226</f>
        <v>0</v>
      </c>
      <c r="H88" s="127"/>
      <c r="I88" s="127"/>
      <c r="J88" s="270"/>
    </row>
    <row r="89" spans="1:10" x14ac:dyDescent="0.2">
      <c r="A89" s="288" t="s">
        <v>128</v>
      </c>
      <c r="B89" s="273">
        <f>[6]Sheet1!D227</f>
        <v>12</v>
      </c>
      <c r="C89" s="273">
        <f>[6]Sheet1!F227</f>
        <v>12</v>
      </c>
      <c r="D89" s="273">
        <f>[6]Sheet1!H227</f>
        <v>0</v>
      </c>
      <c r="E89" s="273">
        <f>[6]Sheet1!J227</f>
        <v>12</v>
      </c>
      <c r="F89" s="273">
        <f>[6]Sheet1!L227</f>
        <v>0</v>
      </c>
      <c r="G89" s="273">
        <f>[6]Sheet1!N227</f>
        <v>0</v>
      </c>
      <c r="H89" s="127"/>
      <c r="I89" s="127"/>
      <c r="J89" s="270"/>
    </row>
    <row r="90" spans="1:10" x14ac:dyDescent="0.2">
      <c r="A90" s="288" t="s">
        <v>73</v>
      </c>
      <c r="B90" s="273">
        <f>[6]Sheet1!D228</f>
        <v>0</v>
      </c>
      <c r="C90" s="273">
        <f>[6]Sheet1!F228</f>
        <v>0</v>
      </c>
      <c r="D90" s="273">
        <f>[6]Sheet1!H228</f>
        <v>0</v>
      </c>
      <c r="E90" s="273">
        <f>[6]Sheet1!J228</f>
        <v>0</v>
      </c>
      <c r="F90" s="273">
        <f>[6]Sheet1!L228</f>
        <v>0</v>
      </c>
      <c r="G90" s="273">
        <f>[6]Sheet1!N228</f>
        <v>0</v>
      </c>
      <c r="H90" s="127"/>
      <c r="I90" s="127"/>
      <c r="J90" s="270"/>
    </row>
    <row r="91" spans="1:10" x14ac:dyDescent="0.2">
      <c r="A91" s="288" t="s">
        <v>129</v>
      </c>
      <c r="B91" s="273">
        <f>[6]Sheet1!D229</f>
        <v>0</v>
      </c>
      <c r="C91" s="273">
        <f>[6]Sheet1!F229</f>
        <v>0</v>
      </c>
      <c r="D91" s="273">
        <f>[6]Sheet1!H229</f>
        <v>0</v>
      </c>
      <c r="E91" s="273">
        <f>[6]Sheet1!J229</f>
        <v>0</v>
      </c>
      <c r="F91" s="273">
        <f>[6]Sheet1!L229</f>
        <v>0</v>
      </c>
      <c r="G91" s="273">
        <f>[6]Sheet1!N229</f>
        <v>0</v>
      </c>
      <c r="H91" s="159"/>
      <c r="I91" s="159"/>
      <c r="J91" s="270"/>
    </row>
    <row r="92" spans="1:10" x14ac:dyDescent="0.2">
      <c r="A92" s="128"/>
      <c r="H92" s="159"/>
      <c r="I92" s="159"/>
      <c r="J92" s="270"/>
    </row>
    <row r="93" spans="1:10" x14ac:dyDescent="0.2">
      <c r="A93" s="220" t="s">
        <v>14</v>
      </c>
      <c r="H93" s="271"/>
      <c r="I93" s="271"/>
      <c r="J93" s="270"/>
    </row>
    <row r="94" spans="1:10" x14ac:dyDescent="0.2">
      <c r="A94" s="290" t="s">
        <v>131</v>
      </c>
      <c r="B94" s="273">
        <f>[6]Sheet1!D230</f>
        <v>12.15702479338843</v>
      </c>
      <c r="C94" s="273">
        <f>[6]Sheet1!F230</f>
        <v>13.824324324324319</v>
      </c>
      <c r="D94" s="273">
        <f>[6]Sheet1!H230</f>
        <v>14.249999999999998</v>
      </c>
      <c r="E94" s="273">
        <f>[6]Sheet1!J230</f>
        <v>13.666666666666666</v>
      </c>
      <c r="F94" s="273">
        <f>[6]Sheet1!L230</f>
        <v>0</v>
      </c>
      <c r="G94" s="273">
        <f>[6]Sheet1!N230</f>
        <v>9.5319148936170244</v>
      </c>
      <c r="H94" s="127">
        <f>[1]MercLab!V387</f>
        <v>0</v>
      </c>
      <c r="I94" s="127">
        <f>[1]MercLab!W387</f>
        <v>0</v>
      </c>
      <c r="J94" s="270"/>
    </row>
    <row r="95" spans="1:10" x14ac:dyDescent="0.2">
      <c r="A95" s="290" t="s">
        <v>132</v>
      </c>
      <c r="B95" s="273">
        <f>[6]Sheet1!D231</f>
        <v>15.377659574468085</v>
      </c>
      <c r="C95" s="273">
        <f>[6]Sheet1!F231</f>
        <v>15.502994011976043</v>
      </c>
      <c r="D95" s="273">
        <f>[6]Sheet1!H231</f>
        <v>15.912621359223291</v>
      </c>
      <c r="E95" s="273">
        <f>[6]Sheet1!J231</f>
        <v>14.84375</v>
      </c>
      <c r="F95" s="273">
        <f>[6]Sheet1!L231</f>
        <v>0</v>
      </c>
      <c r="G95" s="273">
        <f>[6]Sheet1!N231</f>
        <v>14.380952380952381</v>
      </c>
      <c r="H95" s="127">
        <f>[1]MercLab!V388</f>
        <v>0</v>
      </c>
      <c r="I95" s="127">
        <f>[1]MercLab!W388</f>
        <v>0</v>
      </c>
      <c r="J95" s="270"/>
    </row>
    <row r="96" spans="1:10" x14ac:dyDescent="0.2">
      <c r="A96" s="290" t="s">
        <v>133</v>
      </c>
      <c r="B96" s="273">
        <f>[6]Sheet1!D232</f>
        <v>12.408906882591095</v>
      </c>
      <c r="C96" s="273">
        <f>[6]Sheet1!F232</f>
        <v>12.485232067510555</v>
      </c>
      <c r="D96" s="273">
        <f>[6]Sheet1!H232</f>
        <v>12.530973451327435</v>
      </c>
      <c r="E96" s="273">
        <f>[6]Sheet1!J232</f>
        <v>12.44354838709677</v>
      </c>
      <c r="F96" s="273">
        <f>[6]Sheet1!L232</f>
        <v>0</v>
      </c>
      <c r="G96" s="273">
        <f>[6]Sheet1!N232</f>
        <v>10.600000000000001</v>
      </c>
      <c r="H96" s="127">
        <f>[1]MercLab!V389</f>
        <v>0</v>
      </c>
      <c r="I96" s="127">
        <f>[1]MercLab!W389</f>
        <v>0</v>
      </c>
      <c r="J96" s="270"/>
    </row>
    <row r="97" spans="1:10" x14ac:dyDescent="0.2">
      <c r="A97" s="290" t="s">
        <v>134</v>
      </c>
      <c r="B97" s="273">
        <f>[6]Sheet1!D233</f>
        <v>12.680232558139529</v>
      </c>
      <c r="C97" s="273">
        <f>[6]Sheet1!F233</f>
        <v>12.709090909090909</v>
      </c>
      <c r="D97" s="273">
        <f>[6]Sheet1!H233</f>
        <v>12.617021276595745</v>
      </c>
      <c r="E97" s="273">
        <f>[6]Sheet1!J233</f>
        <v>12.745762711864405</v>
      </c>
      <c r="F97" s="273">
        <f>[6]Sheet1!L233</f>
        <v>0</v>
      </c>
      <c r="G97" s="273">
        <f>[6]Sheet1!N233</f>
        <v>12</v>
      </c>
      <c r="H97" s="127">
        <f>[1]MercLab!V390</f>
        <v>0</v>
      </c>
      <c r="I97" s="127">
        <f>[1]MercLab!W390</f>
        <v>0</v>
      </c>
      <c r="J97" s="270"/>
    </row>
    <row r="98" spans="1:10" ht="22.5" x14ac:dyDescent="0.2">
      <c r="A98" s="290" t="s">
        <v>135</v>
      </c>
      <c r="B98" s="273">
        <f>[6]Sheet1!D234</f>
        <v>7.5526770293609591</v>
      </c>
      <c r="C98" s="273">
        <f>[6]Sheet1!F234</f>
        <v>9.1871508379888329</v>
      </c>
      <c r="D98" s="273">
        <f>[6]Sheet1!H234</f>
        <v>8.0833333333333321</v>
      </c>
      <c r="E98" s="273">
        <f>[6]Sheet1!J234</f>
        <v>9.5407166123778548</v>
      </c>
      <c r="F98" s="273">
        <f>[6]Sheet1!L234</f>
        <v>6.7435897435897454</v>
      </c>
      <c r="G98" s="273">
        <f>[6]Sheet1!N234</f>
        <v>6.8212500000000036</v>
      </c>
      <c r="H98" s="207">
        <f>[1]MercLab!V391</f>
        <v>0</v>
      </c>
      <c r="I98" s="207">
        <f>[1]MercLab!W391</f>
        <v>0</v>
      </c>
    </row>
    <row r="99" spans="1:10" ht="22.5" x14ac:dyDescent="0.2">
      <c r="A99" s="290" t="s">
        <v>136</v>
      </c>
      <c r="B99" s="273">
        <f>[6]Sheet1!D235</f>
        <v>4.7663551401869135</v>
      </c>
      <c r="C99" s="273">
        <f>[6]Sheet1!F235</f>
        <v>5.2941176470588216</v>
      </c>
      <c r="D99" s="273">
        <f>[6]Sheet1!H235</f>
        <v>0</v>
      </c>
      <c r="E99" s="273">
        <f>[6]Sheet1!J235</f>
        <v>5.2941176470588216</v>
      </c>
      <c r="F99" s="273">
        <f>[6]Sheet1!L235</f>
        <v>0</v>
      </c>
      <c r="G99" s="273">
        <f>[6]Sheet1!N235</f>
        <v>4.6666666666666661</v>
      </c>
      <c r="H99" s="207">
        <f>[1]MercLab!V392</f>
        <v>0</v>
      </c>
      <c r="I99" s="207">
        <f>[1]MercLab!W392</f>
        <v>0</v>
      </c>
    </row>
    <row r="100" spans="1:10" ht="22.5" x14ac:dyDescent="0.2">
      <c r="A100" s="290" t="s">
        <v>137</v>
      </c>
      <c r="B100" s="273">
        <f>[6]Sheet1!D236</f>
        <v>6.7848101265822827</v>
      </c>
      <c r="C100" s="273">
        <f>[6]Sheet1!F236</f>
        <v>8.2539682539682584</v>
      </c>
      <c r="D100" s="273">
        <f>[6]Sheet1!H236</f>
        <v>0</v>
      </c>
      <c r="E100" s="273">
        <f>[6]Sheet1!J236</f>
        <v>8.3040000000000038</v>
      </c>
      <c r="F100" s="273">
        <f>[6]Sheet1!L236</f>
        <v>2</v>
      </c>
      <c r="G100" s="273">
        <f>[6]Sheet1!N236</f>
        <v>6.2528735632183903</v>
      </c>
      <c r="H100" s="207">
        <f>[1]MercLab!V393</f>
        <v>0</v>
      </c>
      <c r="I100" s="207">
        <f>[1]MercLab!W393</f>
        <v>0</v>
      </c>
    </row>
    <row r="101" spans="1:10" x14ac:dyDescent="0.2">
      <c r="A101" s="290" t="s">
        <v>138</v>
      </c>
      <c r="B101" s="273">
        <f>[6]Sheet1!D237</f>
        <v>8.247422680412372</v>
      </c>
      <c r="C101" s="273">
        <f>[6]Sheet1!F237</f>
        <v>8.5977011494252888</v>
      </c>
      <c r="D101" s="273">
        <f>[6]Sheet1!H237</f>
        <v>0</v>
      </c>
      <c r="E101" s="273">
        <f>[6]Sheet1!J237</f>
        <v>8.5977011494252888</v>
      </c>
      <c r="F101" s="273">
        <f>[6]Sheet1!L237</f>
        <v>0</v>
      </c>
      <c r="G101" s="273">
        <f>[6]Sheet1!N237</f>
        <v>5.2</v>
      </c>
      <c r="H101" s="207">
        <f>[1]MercLab!V394</f>
        <v>0</v>
      </c>
      <c r="I101" s="207">
        <f>[1]MercLab!W394</f>
        <v>0</v>
      </c>
    </row>
    <row r="102" spans="1:10" x14ac:dyDescent="0.2">
      <c r="A102" s="290" t="s">
        <v>139</v>
      </c>
      <c r="B102" s="273">
        <f>[6]Sheet1!D238</f>
        <v>6.0499243570347945</v>
      </c>
      <c r="C102" s="273">
        <f>[6]Sheet1!F238</f>
        <v>6.5313901345291523</v>
      </c>
      <c r="D102" s="273">
        <f>[6]Sheet1!H238</f>
        <v>6.8974358974358987</v>
      </c>
      <c r="E102" s="273">
        <f>[6]Sheet1!J238</f>
        <v>6.8098159509202452</v>
      </c>
      <c r="F102" s="273">
        <f>[6]Sheet1!L238</f>
        <v>6.2868852459016393</v>
      </c>
      <c r="G102" s="273">
        <f>[6]Sheet1!N238</f>
        <v>5.0511627906976733</v>
      </c>
      <c r="H102" s="207">
        <f>[1]MercLab!V395</f>
        <v>0</v>
      </c>
      <c r="I102" s="207">
        <f>[1]MercLab!W395</f>
        <v>0</v>
      </c>
    </row>
    <row r="103" spans="1:10" x14ac:dyDescent="0.2">
      <c r="A103" s="290" t="s">
        <v>140</v>
      </c>
      <c r="B103" s="273">
        <f>[6]Sheet1!D239</f>
        <v>0</v>
      </c>
      <c r="C103" s="273">
        <f>[6]Sheet1!F239</f>
        <v>0</v>
      </c>
      <c r="D103" s="273">
        <f>[6]Sheet1!H239</f>
        <v>0</v>
      </c>
      <c r="E103" s="273">
        <f>[6]Sheet1!J239</f>
        <v>0</v>
      </c>
      <c r="F103" s="273">
        <f>[6]Sheet1!L239</f>
        <v>0</v>
      </c>
      <c r="G103" s="273">
        <f>[6]Sheet1!N239</f>
        <v>0</v>
      </c>
      <c r="H103" s="207">
        <f>[1]MercLab!V396</f>
        <v>0</v>
      </c>
      <c r="I103" s="207">
        <f>[1]MercLab!W396</f>
        <v>0</v>
      </c>
    </row>
    <row r="104" spans="1:10" x14ac:dyDescent="0.2">
      <c r="A104" s="290" t="s">
        <v>128</v>
      </c>
      <c r="B104" s="273">
        <f>[6]Sheet1!D240</f>
        <v>2.5</v>
      </c>
      <c r="C104" s="273">
        <f>[6]Sheet1!F240</f>
        <v>0</v>
      </c>
      <c r="D104" s="273">
        <f>[6]Sheet1!H240</f>
        <v>0</v>
      </c>
      <c r="E104" s="273">
        <f>[6]Sheet1!J240</f>
        <v>0</v>
      </c>
      <c r="F104" s="273">
        <f>[6]Sheet1!L240</f>
        <v>0</v>
      </c>
      <c r="G104" s="273">
        <f>[6]Sheet1!N240</f>
        <v>2.5</v>
      </c>
      <c r="H104" s="207">
        <f>[1]MercLab!V397</f>
        <v>0</v>
      </c>
      <c r="I104" s="207">
        <f>[1]MercLab!W397</f>
        <v>0</v>
      </c>
    </row>
    <row r="105" spans="1:10" x14ac:dyDescent="0.2">
      <c r="A105" s="290" t="s">
        <v>73</v>
      </c>
      <c r="B105" s="273">
        <f>[6]Sheet1!D241</f>
        <v>0</v>
      </c>
      <c r="C105" s="273">
        <f>[6]Sheet1!F241</f>
        <v>0</v>
      </c>
      <c r="D105" s="273">
        <f>[6]Sheet1!H241</f>
        <v>0</v>
      </c>
      <c r="E105" s="273">
        <f>[6]Sheet1!J241</f>
        <v>0</v>
      </c>
      <c r="F105" s="273">
        <f>[6]Sheet1!L241</f>
        <v>0</v>
      </c>
      <c r="G105" s="273">
        <f>[6]Sheet1!N241</f>
        <v>0</v>
      </c>
      <c r="H105" s="207"/>
      <c r="I105" s="207"/>
    </row>
    <row r="106" spans="1:10" x14ac:dyDescent="0.2">
      <c r="A106" s="290" t="s">
        <v>129</v>
      </c>
      <c r="B106" s="273">
        <f>[6]Sheet1!D242</f>
        <v>0</v>
      </c>
      <c r="C106" s="273">
        <f>[6]Sheet1!F242</f>
        <v>0</v>
      </c>
      <c r="D106" s="273">
        <f>[6]Sheet1!H242</f>
        <v>0</v>
      </c>
      <c r="E106" s="273">
        <f>[6]Sheet1!J242</f>
        <v>0</v>
      </c>
      <c r="F106" s="273">
        <f>[6]Sheet1!L242</f>
        <v>0</v>
      </c>
      <c r="G106" s="273">
        <f>[6]Sheet1!N242</f>
        <v>0</v>
      </c>
      <c r="H106" s="207"/>
      <c r="I106" s="207"/>
    </row>
    <row r="107" spans="1:10" x14ac:dyDescent="0.2">
      <c r="A107" s="213"/>
      <c r="B107" s="273"/>
      <c r="C107" s="273"/>
      <c r="D107" s="273"/>
      <c r="E107" s="273"/>
      <c r="F107" s="273"/>
      <c r="G107" s="273"/>
      <c r="H107" s="207"/>
      <c r="I107" s="207"/>
    </row>
    <row r="108" spans="1:10" x14ac:dyDescent="0.2">
      <c r="A108" s="251"/>
      <c r="B108" s="261"/>
      <c r="C108" s="261"/>
      <c r="D108" s="261"/>
      <c r="E108" s="261"/>
      <c r="F108" s="261"/>
      <c r="G108" s="261"/>
      <c r="H108" s="261"/>
      <c r="I108" s="261"/>
    </row>
    <row r="109" spans="1:10" x14ac:dyDescent="0.2">
      <c r="A109" s="215" t="str">
        <f>'C05'!A42</f>
        <v>Fuente: Instituto Nacional de Estadística (INE). L Encuesta Permanente de Hogares de Propósitos Múltiples, Junio 2015.</v>
      </c>
      <c r="B109" s="214"/>
      <c r="C109" s="214"/>
      <c r="D109" s="214"/>
      <c r="E109" s="214"/>
      <c r="F109" s="214"/>
      <c r="G109" s="214"/>
      <c r="H109" s="214"/>
      <c r="I109" s="214"/>
    </row>
    <row r="110" spans="1:10" x14ac:dyDescent="0.2">
      <c r="A110" s="215" t="str">
        <f>'C05'!A43</f>
        <v>(Promedio de salarios mínimos por rama)</v>
      </c>
      <c r="B110" s="214"/>
      <c r="C110" s="214"/>
      <c r="D110" s="214"/>
      <c r="E110" s="214"/>
      <c r="F110" s="214"/>
      <c r="G110" s="214"/>
      <c r="H110" s="214"/>
      <c r="I110" s="214"/>
    </row>
    <row r="111" spans="1:10" x14ac:dyDescent="0.2">
      <c r="A111" s="275" t="s">
        <v>141</v>
      </c>
      <c r="B111" s="214"/>
      <c r="C111" s="214"/>
      <c r="D111" s="214"/>
      <c r="E111" s="214"/>
      <c r="F111" s="214"/>
      <c r="G111" s="214"/>
      <c r="H111" s="214"/>
      <c r="I111" s="214"/>
    </row>
    <row r="112" spans="1:10" x14ac:dyDescent="0.2">
      <c r="A112" s="275" t="s">
        <v>142</v>
      </c>
      <c r="B112" s="214"/>
      <c r="C112" s="214"/>
      <c r="D112" s="214"/>
      <c r="E112" s="214"/>
      <c r="F112" s="214"/>
      <c r="G112" s="214"/>
      <c r="H112" s="214"/>
      <c r="I112" s="214"/>
    </row>
    <row r="113" spans="1:9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</row>
    <row r="114" spans="1:9" x14ac:dyDescent="0.2">
      <c r="A114" s="214"/>
      <c r="B114" s="214"/>
      <c r="C114" s="214"/>
      <c r="D114" s="214"/>
      <c r="E114" s="214"/>
      <c r="F114" s="214"/>
      <c r="G114" s="214"/>
      <c r="H114" s="214"/>
      <c r="I114" s="214"/>
    </row>
    <row r="115" spans="1:9" x14ac:dyDescent="0.2">
      <c r="A115" s="214"/>
      <c r="B115" s="214"/>
      <c r="C115" s="214"/>
      <c r="D115" s="214"/>
      <c r="E115" s="214"/>
      <c r="F115" s="214"/>
      <c r="G115" s="214"/>
      <c r="H115" s="214"/>
      <c r="I115" s="214"/>
    </row>
    <row r="116" spans="1:9" x14ac:dyDescent="0.2">
      <c r="A116" s="214"/>
      <c r="B116" s="214"/>
      <c r="C116" s="214"/>
      <c r="D116" s="214"/>
      <c r="E116" s="214"/>
      <c r="F116" s="214"/>
      <c r="G116" s="214"/>
      <c r="H116" s="214"/>
      <c r="I116" s="214"/>
    </row>
    <row r="117" spans="1:9" x14ac:dyDescent="0.2">
      <c r="A117" s="214"/>
      <c r="B117" s="214"/>
      <c r="C117" s="214"/>
      <c r="D117" s="214"/>
      <c r="E117" s="214"/>
      <c r="F117" s="214"/>
      <c r="G117" s="214"/>
      <c r="H117" s="214"/>
      <c r="I117" s="214"/>
    </row>
    <row r="118" spans="1:9" x14ac:dyDescent="0.2">
      <c r="A118" s="214"/>
      <c r="B118" s="214"/>
      <c r="C118" s="214"/>
      <c r="D118" s="214"/>
      <c r="E118" s="214"/>
      <c r="F118" s="214"/>
      <c r="G118" s="214"/>
      <c r="H118" s="214"/>
      <c r="I118" s="214"/>
    </row>
    <row r="119" spans="1:9" x14ac:dyDescent="0.2">
      <c r="A119" s="214"/>
      <c r="B119" s="214"/>
      <c r="C119" s="214"/>
      <c r="D119" s="214"/>
      <c r="E119" s="214"/>
      <c r="F119" s="214"/>
      <c r="G119" s="214"/>
      <c r="H119" s="214"/>
      <c r="I119" s="214"/>
    </row>
    <row r="120" spans="1:9" x14ac:dyDescent="0.2">
      <c r="A120" s="214"/>
      <c r="B120" s="214"/>
      <c r="C120" s="214"/>
      <c r="D120" s="214"/>
      <c r="E120" s="214"/>
      <c r="F120" s="214"/>
      <c r="G120" s="214"/>
      <c r="H120" s="214"/>
      <c r="I120" s="214"/>
    </row>
    <row r="121" spans="1:9" x14ac:dyDescent="0.2">
      <c r="A121" s="214"/>
      <c r="B121" s="214"/>
      <c r="C121" s="214"/>
      <c r="D121" s="214"/>
      <c r="E121" s="214"/>
      <c r="F121" s="214"/>
      <c r="G121" s="214"/>
      <c r="H121" s="214"/>
      <c r="I121" s="214"/>
    </row>
    <row r="122" spans="1:9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</row>
    <row r="123" spans="1:9" x14ac:dyDescent="0.2">
      <c r="A123" s="214"/>
      <c r="B123" s="214"/>
      <c r="C123" s="214"/>
      <c r="D123" s="214"/>
      <c r="E123" s="214"/>
      <c r="F123" s="214"/>
      <c r="G123" s="214"/>
      <c r="H123" s="214"/>
      <c r="I123" s="214"/>
    </row>
    <row r="124" spans="1:9" x14ac:dyDescent="0.2">
      <c r="A124" s="214"/>
      <c r="B124" s="214"/>
      <c r="C124" s="214"/>
      <c r="D124" s="214"/>
      <c r="E124" s="214"/>
      <c r="F124" s="214"/>
      <c r="G124" s="214"/>
      <c r="H124" s="214"/>
      <c r="I124" s="214"/>
    </row>
    <row r="125" spans="1:9" x14ac:dyDescent="0.2">
      <c r="A125" s="214"/>
      <c r="B125" s="214"/>
      <c r="C125" s="214"/>
      <c r="D125" s="214"/>
      <c r="E125" s="214"/>
      <c r="F125" s="214"/>
      <c r="G125" s="214"/>
      <c r="H125" s="214"/>
      <c r="I125" s="214"/>
    </row>
    <row r="126" spans="1:9" x14ac:dyDescent="0.2">
      <c r="A126" s="214"/>
      <c r="B126" s="214"/>
      <c r="C126" s="214"/>
      <c r="D126" s="214"/>
      <c r="E126" s="214"/>
      <c r="F126" s="214"/>
      <c r="G126" s="214"/>
      <c r="H126" s="214"/>
      <c r="I126" s="214"/>
    </row>
    <row r="127" spans="1:9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</row>
    <row r="128" spans="1:9" x14ac:dyDescent="0.2">
      <c r="A128" s="214"/>
      <c r="B128" s="214"/>
      <c r="C128" s="214"/>
      <c r="D128" s="214"/>
      <c r="E128" s="214"/>
      <c r="F128" s="214"/>
      <c r="G128" s="214"/>
      <c r="H128" s="214"/>
      <c r="I128" s="214"/>
    </row>
    <row r="129" spans="1:9" x14ac:dyDescent="0.2">
      <c r="A129" s="214"/>
      <c r="B129" s="214"/>
      <c r="C129" s="214"/>
      <c r="D129" s="214"/>
      <c r="E129" s="214"/>
      <c r="F129" s="214"/>
      <c r="G129" s="214"/>
      <c r="H129" s="214"/>
      <c r="I129" s="214"/>
    </row>
    <row r="130" spans="1:9" x14ac:dyDescent="0.2">
      <c r="A130" s="214"/>
      <c r="B130" s="214"/>
      <c r="C130" s="214"/>
      <c r="D130" s="214"/>
      <c r="E130" s="214"/>
      <c r="F130" s="214"/>
      <c r="G130" s="214"/>
      <c r="H130" s="214"/>
      <c r="I130" s="214"/>
    </row>
    <row r="131" spans="1:9" x14ac:dyDescent="0.2">
      <c r="A131" s="214"/>
      <c r="B131" s="214"/>
      <c r="C131" s="214"/>
      <c r="D131" s="214"/>
      <c r="E131" s="214"/>
      <c r="F131" s="214"/>
      <c r="G131" s="214"/>
      <c r="H131" s="214"/>
      <c r="I131" s="214"/>
    </row>
    <row r="132" spans="1:9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</row>
    <row r="133" spans="1:9" x14ac:dyDescent="0.2">
      <c r="A133" s="214"/>
      <c r="B133" s="214"/>
      <c r="C133" s="214"/>
      <c r="D133" s="214"/>
      <c r="E133" s="214"/>
      <c r="F133" s="214"/>
      <c r="G133" s="214"/>
      <c r="H133" s="214"/>
      <c r="I133" s="214"/>
    </row>
    <row r="134" spans="1:9" x14ac:dyDescent="0.2">
      <c r="A134" s="214"/>
      <c r="B134" s="214"/>
      <c r="C134" s="214"/>
      <c r="D134" s="214"/>
      <c r="E134" s="214"/>
      <c r="F134" s="214"/>
      <c r="G134" s="214"/>
      <c r="H134" s="214"/>
      <c r="I134" s="214"/>
    </row>
    <row r="135" spans="1:9" x14ac:dyDescent="0.2">
      <c r="A135" s="214"/>
      <c r="B135" s="214"/>
      <c r="C135" s="214"/>
      <c r="D135" s="214"/>
      <c r="E135" s="214"/>
      <c r="F135" s="214"/>
      <c r="G135" s="214"/>
      <c r="H135" s="214"/>
      <c r="I135" s="214"/>
    </row>
    <row r="136" spans="1:9" x14ac:dyDescent="0.2">
      <c r="A136" s="214"/>
      <c r="B136" s="214"/>
      <c r="C136" s="214"/>
      <c r="D136" s="214"/>
      <c r="E136" s="214"/>
      <c r="F136" s="214"/>
      <c r="G136" s="214"/>
      <c r="H136" s="214"/>
      <c r="I136" s="214"/>
    </row>
    <row r="137" spans="1:9" x14ac:dyDescent="0.2">
      <c r="A137" s="214"/>
      <c r="B137" s="214"/>
      <c r="C137" s="214"/>
      <c r="D137" s="214"/>
      <c r="E137" s="214"/>
      <c r="F137" s="214"/>
      <c r="G137" s="214"/>
      <c r="H137" s="214"/>
      <c r="I137" s="214"/>
    </row>
    <row r="138" spans="1:9" x14ac:dyDescent="0.2">
      <c r="A138" s="214"/>
      <c r="B138" s="214"/>
      <c r="C138" s="214"/>
      <c r="D138" s="214"/>
      <c r="E138" s="214"/>
      <c r="F138" s="214"/>
      <c r="G138" s="214"/>
      <c r="H138" s="214"/>
      <c r="I138" s="214"/>
    </row>
    <row r="139" spans="1:9" x14ac:dyDescent="0.2">
      <c r="A139" s="214"/>
      <c r="B139" s="214"/>
      <c r="C139" s="214"/>
      <c r="D139" s="214"/>
      <c r="E139" s="214"/>
      <c r="F139" s="214"/>
      <c r="G139" s="214"/>
      <c r="H139" s="214"/>
      <c r="I139" s="214"/>
    </row>
    <row r="140" spans="1:9" x14ac:dyDescent="0.2">
      <c r="A140" s="214"/>
      <c r="B140" s="214"/>
      <c r="C140" s="214"/>
      <c r="D140" s="214"/>
      <c r="E140" s="214"/>
      <c r="F140" s="214"/>
      <c r="G140" s="214"/>
      <c r="H140" s="214"/>
      <c r="I140" s="214"/>
    </row>
  </sheetData>
  <mergeCells count="18">
    <mergeCell ref="A2:I2"/>
    <mergeCell ref="A3:I3"/>
    <mergeCell ref="A5:A6"/>
    <mergeCell ref="B5:B6"/>
    <mergeCell ref="C5:F5"/>
    <mergeCell ref="G5:G6"/>
    <mergeCell ref="H5:H6"/>
    <mergeCell ref="I5:I6"/>
    <mergeCell ref="A4:I4"/>
    <mergeCell ref="A60:I60"/>
    <mergeCell ref="A58:I58"/>
    <mergeCell ref="A59:I59"/>
    <mergeCell ref="I62:I63"/>
    <mergeCell ref="A62:A63"/>
    <mergeCell ref="B62:B63"/>
    <mergeCell ref="C62:F62"/>
    <mergeCell ref="G62:G63"/>
    <mergeCell ref="H62:H63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topLeftCell="A13" workbookViewId="0">
      <selection activeCell="O59" sqref="O59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18" customWidth="1"/>
    <col min="4" max="4" width="6.5" bestFit="1" customWidth="1"/>
    <col min="5" max="5" width="11.6640625" customWidth="1"/>
    <col min="6" max="6" width="7.33203125" style="18" customWidth="1"/>
    <col min="7" max="7" width="6.5" bestFit="1" customWidth="1"/>
    <col min="8" max="8" width="11" bestFit="1" customWidth="1"/>
    <col min="9" max="9" width="6.83203125" style="18" customWidth="1"/>
    <col min="10" max="10" width="6.5" bestFit="1" customWidth="1"/>
    <col min="11" max="11" width="11" bestFit="1" customWidth="1"/>
    <col min="12" max="12" width="8.83203125" style="18" bestFit="1" customWidth="1"/>
    <col min="13" max="13" width="6.5" bestFit="1" customWidth="1"/>
    <col min="14" max="14" width="9.83203125" bestFit="1" customWidth="1"/>
    <col min="15" max="15" width="7.33203125" style="18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8" x14ac:dyDescent="0.2">
      <c r="A1" s="322" t="s">
        <v>92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8" x14ac:dyDescent="0.2">
      <c r="A2" s="322" t="s">
        <v>95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</row>
    <row r="3" spans="1:18" ht="23.25" x14ac:dyDescent="0.35">
      <c r="A3" s="331" t="s">
        <v>89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</row>
    <row r="4" spans="1:18" ht="13.5" customHeight="1" x14ac:dyDescent="0.2">
      <c r="A4" s="323" t="s">
        <v>31</v>
      </c>
      <c r="B4" s="326" t="s">
        <v>20</v>
      </c>
      <c r="C4" s="327"/>
      <c r="D4" s="327"/>
      <c r="E4" s="329" t="s">
        <v>19</v>
      </c>
      <c r="F4" s="327"/>
      <c r="G4" s="327"/>
      <c r="H4" s="330" t="s">
        <v>32</v>
      </c>
      <c r="I4" s="330"/>
      <c r="J4" s="330"/>
      <c r="K4" s="330"/>
      <c r="L4" s="330"/>
      <c r="M4" s="330"/>
      <c r="N4" s="330"/>
      <c r="O4" s="330"/>
      <c r="P4" s="330"/>
      <c r="Q4" s="323" t="s">
        <v>21</v>
      </c>
      <c r="R4" s="323" t="s">
        <v>22</v>
      </c>
    </row>
    <row r="5" spans="1:18" ht="15.75" customHeight="1" x14ac:dyDescent="0.35">
      <c r="A5" s="324"/>
      <c r="B5" s="328"/>
      <c r="C5" s="328"/>
      <c r="D5" s="328"/>
      <c r="E5" s="328"/>
      <c r="F5" s="328"/>
      <c r="G5" s="328"/>
      <c r="H5" s="326" t="s">
        <v>0</v>
      </c>
      <c r="I5" s="326"/>
      <c r="J5" s="326"/>
      <c r="K5" s="326" t="s">
        <v>23</v>
      </c>
      <c r="L5" s="326"/>
      <c r="M5" s="326"/>
      <c r="N5" s="326" t="s">
        <v>24</v>
      </c>
      <c r="O5" s="326"/>
      <c r="P5" s="326"/>
      <c r="Q5" s="324"/>
      <c r="R5" s="324"/>
    </row>
    <row r="6" spans="1:18" x14ac:dyDescent="0.2">
      <c r="A6" s="325"/>
      <c r="B6" s="10" t="s">
        <v>4</v>
      </c>
      <c r="C6" s="21" t="s">
        <v>66</v>
      </c>
      <c r="D6" s="10" t="s">
        <v>25</v>
      </c>
      <c r="E6" s="10" t="s">
        <v>4</v>
      </c>
      <c r="F6" s="21" t="s">
        <v>66</v>
      </c>
      <c r="G6" s="10" t="s">
        <v>25</v>
      </c>
      <c r="H6" s="10" t="s">
        <v>4</v>
      </c>
      <c r="I6" s="21" t="s">
        <v>66</v>
      </c>
      <c r="J6" s="10" t="s">
        <v>25</v>
      </c>
      <c r="K6" s="10" t="s">
        <v>4</v>
      </c>
      <c r="L6" s="21" t="s">
        <v>66</v>
      </c>
      <c r="M6" s="10" t="s">
        <v>25</v>
      </c>
      <c r="N6" s="10" t="s">
        <v>4</v>
      </c>
      <c r="O6" s="21" t="s">
        <v>66</v>
      </c>
      <c r="P6" s="10" t="s">
        <v>25</v>
      </c>
      <c r="Q6" s="325"/>
      <c r="R6" s="325"/>
    </row>
    <row r="7" spans="1:18" x14ac:dyDescent="0.2">
      <c r="A7" s="11"/>
      <c r="B7" s="1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2" customHeight="1" x14ac:dyDescent="0.2">
      <c r="A8" s="225" t="s">
        <v>59</v>
      </c>
      <c r="B8" s="73">
        <f>[1]MercLab!N48</f>
        <v>4102079.2495975979</v>
      </c>
      <c r="C8" s="72">
        <f>SUM(C11,C15)</f>
        <v>99.99999999997992</v>
      </c>
      <c r="D8" s="72">
        <f>[1]MercLab!O48</f>
        <v>6.4605909674352695</v>
      </c>
      <c r="E8" s="73">
        <f>[1]MercLab!P48</f>
        <v>3169731.3555271723</v>
      </c>
      <c r="F8" s="72">
        <f>SUM(F11,F15)</f>
        <v>99.999999999988958</v>
      </c>
      <c r="G8" s="72">
        <f>[1]MercLab!Q48</f>
        <v>7.1010038566779183</v>
      </c>
      <c r="H8" s="73">
        <f>[1]MercLab!R48</f>
        <v>2358246.7988586593</v>
      </c>
      <c r="I8" s="72">
        <f>SUM(I11,I15)</f>
        <v>100.00000000000827</v>
      </c>
      <c r="J8" s="72">
        <f>[1]MercLab!S48</f>
        <v>7.1582724082419631</v>
      </c>
      <c r="K8" s="73">
        <f>[1]MercLab!T48</f>
        <v>2255445.8710220074</v>
      </c>
      <c r="L8" s="72">
        <f>SUM(L11,L15)</f>
        <v>100.00000000001074</v>
      </c>
      <c r="M8" s="72">
        <f>[1]MercLab!U48</f>
        <v>7.0681845623176773</v>
      </c>
      <c r="N8" s="73">
        <f>[1]MercLab!V48</f>
        <v>102800.92783661379</v>
      </c>
      <c r="O8" s="72">
        <f>SUM(O11,O15)</f>
        <v>99.999999999999858</v>
      </c>
      <c r="P8" s="72">
        <f>[1]MercLab!W48</f>
        <v>9.0002626997693458</v>
      </c>
      <c r="Q8" s="72">
        <f>IF(ISNUMBER(N8/H8*100),N8/H8*100,0)</f>
        <v>4.3592098963673873</v>
      </c>
      <c r="R8" s="72">
        <f>[1]MercLab!X48</f>
        <v>2.9197151258234322</v>
      </c>
    </row>
    <row r="9" spans="1:18" ht="12" customHeight="1" x14ac:dyDescent="0.2">
      <c r="A9" s="224"/>
      <c r="B9" s="1"/>
      <c r="C9" s="72"/>
      <c r="D9" s="72"/>
      <c r="E9" s="1"/>
      <c r="F9" s="72"/>
      <c r="G9" s="72"/>
      <c r="H9" s="1"/>
      <c r="I9" s="72"/>
      <c r="J9" s="72"/>
      <c r="K9" s="1"/>
      <c r="L9" s="72"/>
      <c r="M9" s="72"/>
      <c r="N9" s="1"/>
      <c r="O9" s="72"/>
      <c r="P9" s="72"/>
      <c r="Q9" s="72"/>
      <c r="R9" s="72"/>
    </row>
    <row r="10" spans="1:18" x14ac:dyDescent="0.2">
      <c r="A10" s="225" t="s">
        <v>35</v>
      </c>
      <c r="B10" s="83"/>
      <c r="C10" s="72"/>
      <c r="D10" s="72"/>
      <c r="E10" s="83"/>
      <c r="F10" s="72"/>
      <c r="G10" s="72"/>
      <c r="H10" s="83"/>
      <c r="I10" s="72"/>
      <c r="J10" s="72"/>
      <c r="K10" s="83"/>
      <c r="L10" s="72"/>
      <c r="M10" s="72"/>
      <c r="N10" s="83"/>
      <c r="O10" s="72"/>
      <c r="P10" s="72"/>
      <c r="Q10" s="72"/>
      <c r="R10" s="72"/>
    </row>
    <row r="11" spans="1:18" x14ac:dyDescent="0.2">
      <c r="A11" s="223" t="s">
        <v>55</v>
      </c>
      <c r="B11" s="76">
        <f>SUM(B12:B14)</f>
        <v>2128167.2965940349</v>
      </c>
      <c r="C11" s="74">
        <f>IF(ISNUMBER(B11/B$8*100),B11/B$8*100,0)</f>
        <v>51.880209208605656</v>
      </c>
      <c r="D11" s="74">
        <f>[2]Sheet1!D6</f>
        <v>7.5383873456790091</v>
      </c>
      <c r="E11" s="76">
        <f>SUM(E12:E14)</f>
        <v>1662791.195308425</v>
      </c>
      <c r="F11" s="74">
        <f>IF(ISNUMBER(E11/E$8*100),E11/E$8*100,0)</f>
        <v>52.458426560628155</v>
      </c>
      <c r="G11" s="74">
        <f>[2]Sheet1!E6</f>
        <v>8.2543539023865922</v>
      </c>
      <c r="H11" s="76">
        <f>SUM(H12:H14)</f>
        <v>1134919.5275369938</v>
      </c>
      <c r="I11" s="74">
        <f>IF(ISNUMBER(H11/H$8*100),H11/H$8*100,0)</f>
        <v>48.125562094954205</v>
      </c>
      <c r="J11" s="74">
        <f>[2]Sheet1!F6</f>
        <v>8.6180271036873837</v>
      </c>
      <c r="K11" s="76">
        <f>SUM(K12:K14)</f>
        <v>1055337.8908251368</v>
      </c>
      <c r="L11" s="74">
        <f>IF(ISNUMBER(K11/K$8*100),K11/K$8*100,0)</f>
        <v>46.790654760733972</v>
      </c>
      <c r="M11" s="74">
        <f>[2]Sheet1!G6</f>
        <v>8.512253233492169</v>
      </c>
      <c r="N11" s="76">
        <f>SUM(N12:N14)</f>
        <v>79581.636711859595</v>
      </c>
      <c r="O11" s="74">
        <f>IF(ISNUMBER(N11/N$8*100),N11/N$8*100,0)</f>
        <v>77.413344788426741</v>
      </c>
      <c r="P11" s="74">
        <f>[2]Sheet1!H6</f>
        <v>9.627049180327873</v>
      </c>
      <c r="Q11" s="75">
        <f>IF(ISNUMBER(N11/H11*100),N11/H11*100,0)</f>
        <v>7.0120951116743866</v>
      </c>
      <c r="R11" s="74">
        <f>[2]Sheet1!H7</f>
        <v>3.2306247912036841</v>
      </c>
    </row>
    <row r="12" spans="1:18" x14ac:dyDescent="0.2">
      <c r="A12" s="222" t="s">
        <v>51</v>
      </c>
      <c r="B12" s="76">
        <f>[1]MercLab!N49</f>
        <v>492322.98798307159</v>
      </c>
      <c r="C12" s="74">
        <f>IF(ISNUMBER(B12/B$8*100),B12/B$8*100,0)</f>
        <v>12.001791238708201</v>
      </c>
      <c r="D12" s="74">
        <f>[1]MercLab!O49</f>
        <v>8.8279692035844946</v>
      </c>
      <c r="E12" s="76">
        <f>[1]MercLab!P49</f>
        <v>393979.95161805913</v>
      </c>
      <c r="F12" s="74">
        <f>IF(ISNUMBER(E12/E$8*100),E12/E$8*100,0)</f>
        <v>12.429442985162209</v>
      </c>
      <c r="G12" s="74">
        <f>[1]MercLab!Q49</f>
        <v>9.4822883295194522</v>
      </c>
      <c r="H12" s="76">
        <f>[1]MercLab!R49</f>
        <v>263093.236964504</v>
      </c>
      <c r="I12" s="74">
        <f>IF(ISNUMBER(H12/H$8*100),H12/H$8*100,0)</f>
        <v>11.156306332816204</v>
      </c>
      <c r="J12" s="74">
        <f>[1]MercLab!S49</f>
        <v>9.9309515630367429</v>
      </c>
      <c r="K12" s="76">
        <f>[1]MercLab!T49</f>
        <v>239753.48049715773</v>
      </c>
      <c r="L12" s="74">
        <f>IF(ISNUMBER(K12/K$8*100),K12/K$8*100,0)</f>
        <v>10.629981573821521</v>
      </c>
      <c r="M12" s="74">
        <f>[1]MercLab!U49</f>
        <v>9.8624641833810944</v>
      </c>
      <c r="N12" s="76">
        <f>[1]MercLab!V49</f>
        <v>23339.756467345913</v>
      </c>
      <c r="O12" s="74">
        <f>IF(ISNUMBER(N12/N$8*100),N12/N$8*100,0)</f>
        <v>22.703838339320104</v>
      </c>
      <c r="P12" s="74">
        <f>[1]MercLab!W49</f>
        <v>10.633410672853827</v>
      </c>
      <c r="Q12" s="75">
        <f>IF(ISNUMBER(N12/H12*100),N12/H12*100,0)</f>
        <v>8.871287128712801</v>
      </c>
      <c r="R12" s="74">
        <f>[1]MercLab!X49</f>
        <v>3.6857431080814251</v>
      </c>
    </row>
    <row r="13" spans="1:18" x14ac:dyDescent="0.2">
      <c r="A13" s="222" t="s">
        <v>52</v>
      </c>
      <c r="B13" s="76">
        <f>[1]MercLab!N50</f>
        <v>334141.16284974548</v>
      </c>
      <c r="C13" s="74">
        <f>IF(ISNUMBER(B13/B$8*100),B13/B$8*100,0)</f>
        <v>8.1456535215043377</v>
      </c>
      <c r="D13" s="74">
        <f>[1]MercLab!O50</f>
        <v>7.8837013669821365</v>
      </c>
      <c r="E13" s="76">
        <f>[1]MercLab!P50</f>
        <v>262414.62979479646</v>
      </c>
      <c r="F13" s="74">
        <f>IF(ISNUMBER(E13/E$8*100),E13/E$8*100,0)</f>
        <v>8.2787656227463824</v>
      </c>
      <c r="G13" s="74">
        <f>[1]MercLab!Q50</f>
        <v>8.7456299928814527</v>
      </c>
      <c r="H13" s="76">
        <f>[1]MercLab!R50</f>
        <v>182007.81566949643</v>
      </c>
      <c r="I13" s="74">
        <f>IF(ISNUMBER(H13/H$8*100),H13/H$8*100,0)</f>
        <v>7.7179290885747962</v>
      </c>
      <c r="J13" s="74">
        <f>[1]MercLab!S50</f>
        <v>9.122101656196465</v>
      </c>
      <c r="K13" s="76">
        <f>[1]MercLab!T50</f>
        <v>169911.03953256266</v>
      </c>
      <c r="L13" s="74">
        <f>IF(ISNUMBER(K13/K$8*100),K13/K$8*100,0)</f>
        <v>7.5333680899010478</v>
      </c>
      <c r="M13" s="74">
        <f>[1]MercLab!U50</f>
        <v>9.0910985777341917</v>
      </c>
      <c r="N13" s="76">
        <f>[1]MercLab!V50</f>
        <v>12096.7761369336</v>
      </c>
      <c r="O13" s="74">
        <f>IF(ISNUMBER(N13/N$8*100),N13/N$8*100,0)</f>
        <v>11.767185755521156</v>
      </c>
      <c r="P13" s="74">
        <f>[1]MercLab!W50</f>
        <v>9.5442404006677748</v>
      </c>
      <c r="Q13" s="75">
        <f>IF(ISNUMBER(N13/H13*100),N13/H13*100,0)</f>
        <v>6.646294881588954</v>
      </c>
      <c r="R13" s="74">
        <f>[1]MercLab!X50</f>
        <v>2.6050124935604719</v>
      </c>
    </row>
    <row r="14" spans="1:18" x14ac:dyDescent="0.2">
      <c r="A14" s="222" t="s">
        <v>71</v>
      </c>
      <c r="B14" s="76">
        <f>[1]MercLab!N51</f>
        <v>1301703.1457612177</v>
      </c>
      <c r="C14" s="74">
        <f>IF(ISNUMBER(B14/B$8*100),B14/B$8*100,0)</f>
        <v>31.732764448393119</v>
      </c>
      <c r="D14" s="74">
        <f>[1]MercLab!O51</f>
        <v>6.917441572676152</v>
      </c>
      <c r="E14" s="76">
        <f>[1]MercLab!P51</f>
        <v>1006396.6138955693</v>
      </c>
      <c r="F14" s="74">
        <f>IF(ISNUMBER(E14/E$8*100),E14/E$8*100,0)</f>
        <v>31.750217952719563</v>
      </c>
      <c r="G14" s="74">
        <f>[1]MercLab!Q51</f>
        <v>7.6062013657297118</v>
      </c>
      <c r="H14" s="76">
        <f>[1]MercLab!R51</f>
        <v>689818.47490299353</v>
      </c>
      <c r="I14" s="74">
        <f>IF(ISNUMBER(H14/H$8*100),H14/H$8*100,0)</f>
        <v>29.251326673563209</v>
      </c>
      <c r="J14" s="74">
        <f>[1]MercLab!S51</f>
        <v>7.8915627718179202</v>
      </c>
      <c r="K14" s="76">
        <f>[1]MercLab!T51</f>
        <v>645673.37079541641</v>
      </c>
      <c r="L14" s="74">
        <f>IF(ISNUMBER(K14/K$8*100),K14/K$8*100,0)</f>
        <v>28.627305097011408</v>
      </c>
      <c r="M14" s="74">
        <f>[1]MercLab!U51</f>
        <v>7.8159463487332337</v>
      </c>
      <c r="N14" s="76">
        <f>[1]MercLab!V51</f>
        <v>44145.104107580082</v>
      </c>
      <c r="O14" s="74">
        <f>IF(ISNUMBER(N14/N$8*100),N14/N$8*100,0)</f>
        <v>42.942320693585486</v>
      </c>
      <c r="P14" s="74">
        <f>[1]MercLab!W51</f>
        <v>8.9588080631025395</v>
      </c>
      <c r="Q14" s="75">
        <f>IF(ISNUMBER(N14/H14*100),N14/H14*100,0)</f>
        <v>6.3995247610305057</v>
      </c>
      <c r="R14" s="74">
        <f>[1]MercLab!X51</f>
        <v>2.8564847814299235</v>
      </c>
    </row>
    <row r="15" spans="1:18" x14ac:dyDescent="0.2">
      <c r="A15" s="223" t="s">
        <v>53</v>
      </c>
      <c r="B15" s="76">
        <f>[1]MercLab!N52</f>
        <v>1973911.9530027395</v>
      </c>
      <c r="C15" s="74">
        <f>IF(ISNUMBER(B15/B$8*100),B15/B$8*100,0)</f>
        <v>48.119790791374264</v>
      </c>
      <c r="D15" s="74">
        <f>[1]MercLab!O52</f>
        <v>5.1786249812565703</v>
      </c>
      <c r="E15" s="76">
        <f>[1]MercLab!P52</f>
        <v>1506940.1602183974</v>
      </c>
      <c r="F15" s="74">
        <f>IF(ISNUMBER(E15/E$8*100),E15/E$8*100,0)</f>
        <v>47.541573439360803</v>
      </c>
      <c r="G15" s="74">
        <f>[1]MercLab!Q52</f>
        <v>5.7045111983865882</v>
      </c>
      <c r="H15" s="76">
        <f>[1]MercLab!R52</f>
        <v>1223327.2713218604</v>
      </c>
      <c r="I15" s="74">
        <f>IF(ISNUMBER(H15/H$8*100),H15/H$8*100,0)</f>
        <v>51.874437905054059</v>
      </c>
      <c r="J15" s="74">
        <f>[1]MercLab!S52</f>
        <v>5.6971170271477778</v>
      </c>
      <c r="K15" s="76">
        <f>[1]MercLab!T52</f>
        <v>1200107.9801971128</v>
      </c>
      <c r="L15" s="74">
        <f>IF(ISNUMBER(K15/K$8*100),K15/K$8*100,0)</f>
        <v>53.209345239276765</v>
      </c>
      <c r="M15" s="74">
        <f>[1]MercLab!U52</f>
        <v>5.6685985671737846</v>
      </c>
      <c r="N15" s="76">
        <f>[1]MercLab!V52</f>
        <v>23219.291124754047</v>
      </c>
      <c r="O15" s="74">
        <f>IF(ISNUMBER(N15/N$8*100),N15/N$8*100,0)</f>
        <v>22.586655211573117</v>
      </c>
      <c r="P15" s="74">
        <f>[1]MercLab!W52</f>
        <v>7.0562659846547335</v>
      </c>
      <c r="Q15" s="75">
        <f>IF(ISNUMBER(N15/H15*100),N15/H15*100,0)</f>
        <v>1.8980441022674623</v>
      </c>
      <c r="R15" s="74">
        <f>[1]MercLab!X52</f>
        <v>2.3761145029728277</v>
      </c>
    </row>
    <row r="16" spans="1:18" x14ac:dyDescent="0.2">
      <c r="A16" s="46"/>
      <c r="B16" s="85"/>
      <c r="C16" s="74"/>
      <c r="D16" s="74"/>
      <c r="E16" s="85"/>
      <c r="F16" s="74"/>
      <c r="G16" s="74"/>
      <c r="H16" s="85"/>
      <c r="I16" s="74"/>
      <c r="J16" s="74"/>
      <c r="K16" s="85"/>
      <c r="L16" s="74"/>
      <c r="M16" s="74"/>
      <c r="N16" s="85"/>
      <c r="O16" s="74"/>
      <c r="P16" s="74"/>
      <c r="Q16" s="74"/>
      <c r="R16" s="74"/>
    </row>
    <row r="17" spans="1:18" x14ac:dyDescent="0.2">
      <c r="A17" s="225" t="s">
        <v>91</v>
      </c>
      <c r="B17" s="83"/>
      <c r="C17" s="72"/>
      <c r="D17" s="72"/>
      <c r="E17" s="83"/>
      <c r="F17" s="72"/>
      <c r="G17" s="72"/>
      <c r="H17" s="83"/>
      <c r="I17" s="72"/>
      <c r="J17" s="72"/>
      <c r="K17" s="83"/>
      <c r="L17" s="72"/>
      <c r="M17" s="72"/>
      <c r="N17" s="83"/>
      <c r="O17" s="72"/>
      <c r="P17" s="72"/>
      <c r="Q17" s="72"/>
      <c r="R17" s="72"/>
    </row>
    <row r="18" spans="1:18" x14ac:dyDescent="0.2">
      <c r="A18" s="222" t="s">
        <v>37</v>
      </c>
      <c r="B18" s="76">
        <f>[1]MercLab!N54</f>
        <v>884137.26686115097</v>
      </c>
      <c r="C18" s="74">
        <f>IF(ISNUMBER(B18/B$8*100),B18/B$8*100,0)</f>
        <v>21.553393122472762</v>
      </c>
      <c r="D18" s="74">
        <f>[1]MercLab!O54</f>
        <v>0</v>
      </c>
      <c r="E18" s="76">
        <f>[1]MercLab!P54</f>
        <v>302679.63744749443</v>
      </c>
      <c r="F18" s="74">
        <f>IF(ISNUMBER(E18/E$8*100),E18/E$8*100,0)</f>
        <v>9.5490627910690691</v>
      </c>
      <c r="G18" s="74">
        <f>[1]MercLab!Q54</f>
        <v>0</v>
      </c>
      <c r="H18" s="76">
        <f>[1]MercLab!R54</f>
        <v>241443.08496732757</v>
      </c>
      <c r="I18" s="74">
        <f>IF(ISNUMBER(H18/H$8*100),H18/H$8*100,0)</f>
        <v>10.238244999810062</v>
      </c>
      <c r="J18" s="74">
        <f>[1]MercLab!S54</f>
        <v>0</v>
      </c>
      <c r="K18" s="76">
        <f>[1]MercLab!T54</f>
        <v>237403.67727445386</v>
      </c>
      <c r="L18" s="74">
        <f>IF(ISNUMBER(K18/K$8*100),K18/K$8*100,0)</f>
        <v>10.525798039519319</v>
      </c>
      <c r="M18" s="74">
        <f>[1]MercLab!U54</f>
        <v>0</v>
      </c>
      <c r="N18" s="76">
        <f>[1]MercLab!V54</f>
        <v>4039.4076928737995</v>
      </c>
      <c r="O18" s="74">
        <f>IF(ISNUMBER(N18/N$8*100),N18/N$8*100,0)</f>
        <v>3.9293494503219026</v>
      </c>
      <c r="P18" s="74">
        <f>[1]MercLab!W54</f>
        <v>0</v>
      </c>
      <c r="Q18" s="75">
        <f>IF(ISNUMBER(N18/H18*100),N18/H18*100,0)</f>
        <v>1.6730268723249695</v>
      </c>
      <c r="R18" s="74">
        <f>[1]MercLab!X54</f>
        <v>2.9293317493729822</v>
      </c>
    </row>
    <row r="19" spans="1:18" x14ac:dyDescent="0.2">
      <c r="A19" s="222" t="s">
        <v>38</v>
      </c>
      <c r="B19" s="76">
        <f>[1]MercLab!N55</f>
        <v>2097718.1495422088</v>
      </c>
      <c r="C19" s="74">
        <f>IF(ISNUMBER(B19/B$8*100),B19/B$8*100,0)</f>
        <v>51.137923523734671</v>
      </c>
      <c r="D19" s="74">
        <f>[1]MercLab!O55</f>
        <v>4.1451561010192641</v>
      </c>
      <c r="E19" s="76">
        <f>[1]MercLab!P55</f>
        <v>1746827.8848858618</v>
      </c>
      <c r="F19" s="74">
        <f>IF(ISNUMBER(E19/E$8*100),E19/E$8*100,0)</f>
        <v>55.109650912209219</v>
      </c>
      <c r="G19" s="74">
        <f>[1]MercLab!Q55</f>
        <v>4.725319923471619</v>
      </c>
      <c r="H19" s="76">
        <f>[1]MercLab!R55</f>
        <v>1331601.7527191541</v>
      </c>
      <c r="I19" s="74">
        <f>IF(ISNUMBER(H19/H$8*100),H19/H$8*100,0)</f>
        <v>56.465750461894856</v>
      </c>
      <c r="J19" s="74">
        <f>[1]MercLab!S55</f>
        <v>4.7656272970531113</v>
      </c>
      <c r="K19" s="76">
        <f>[1]MercLab!T55</f>
        <v>1292565.091016758</v>
      </c>
      <c r="L19" s="74">
        <f>IF(ISNUMBER(K19/K$8*100),K19/K$8*100,0)</f>
        <v>57.308628312638668</v>
      </c>
      <c r="M19" s="74">
        <f>[1]MercLab!U55</f>
        <v>4.7516033234261856</v>
      </c>
      <c r="N19" s="76">
        <f>[1]MercLab!V55</f>
        <v>39036.661702411337</v>
      </c>
      <c r="O19" s="74">
        <f>IF(ISNUMBER(N19/N$8*100),N19/N$8*100,0)</f>
        <v>37.973063593797605</v>
      </c>
      <c r="P19" s="74">
        <f>[1]MercLab!W55</f>
        <v>5.229983057945689</v>
      </c>
      <c r="Q19" s="75">
        <f>IF(ISNUMBER(N19/H19*100),N19/H19*100,0)</f>
        <v>2.9315567978712695</v>
      </c>
      <c r="R19" s="74">
        <f>[1]MercLab!X55</f>
        <v>1.9930301939188537</v>
      </c>
    </row>
    <row r="20" spans="1:18" x14ac:dyDescent="0.2">
      <c r="A20" s="222" t="s">
        <v>39</v>
      </c>
      <c r="B20" s="76">
        <f>[1]MercLab!N56</f>
        <v>862583.31169956247</v>
      </c>
      <c r="C20" s="74">
        <f>IF(ISNUMBER(B20/B$8*100),B20/B$8*100,0)</f>
        <v>21.027953367409452</v>
      </c>
      <c r="D20" s="74">
        <f>[1]MercLab!O56</f>
        <v>9.6892135879172958</v>
      </c>
      <c r="E20" s="76">
        <f>[1]MercLab!P56</f>
        <v>862583.31169956247</v>
      </c>
      <c r="F20" s="74">
        <f>IF(ISNUMBER(E20/E$8*100),E20/E$8*100,0)</f>
        <v>27.213136223530288</v>
      </c>
      <c r="G20" s="74">
        <f>[1]MercLab!Q56</f>
        <v>9.6892135879172958</v>
      </c>
      <c r="H20" s="76">
        <f>[1]MercLab!R56</f>
        <v>597475.64935144538</v>
      </c>
      <c r="I20" s="74">
        <f>IF(ISNUMBER(H20/H$8*100),H20/H$8*100,0)</f>
        <v>25.335586149872469</v>
      </c>
      <c r="J20" s="74">
        <f>[1]MercLab!S56</f>
        <v>10.103125222195084</v>
      </c>
      <c r="K20" s="76">
        <f>[1]MercLab!T56</f>
        <v>552860.58424706059</v>
      </c>
      <c r="L20" s="74">
        <f>IF(ISNUMBER(K20/K$8*100),K20/K$8*100,0)</f>
        <v>24.512252382121837</v>
      </c>
      <c r="M20" s="74">
        <f>[1]MercLab!U56</f>
        <v>10.070689712557311</v>
      </c>
      <c r="N20" s="76">
        <f>[1]MercLab!V56</f>
        <v>44615.065104385743</v>
      </c>
      <c r="O20" s="74">
        <f>IF(ISNUMBER(N20/N$8*100),N20/N$8*100,0)</f>
        <v>43.399477070182193</v>
      </c>
      <c r="P20" s="74">
        <f>[1]MercLab!W56</f>
        <v>10.505059294615148</v>
      </c>
      <c r="Q20" s="75">
        <f>IF(ISNUMBER(N20/H20*100),N20/H20*100,0)</f>
        <v>7.4672608252428372</v>
      </c>
      <c r="R20" s="74">
        <f>[1]MercLab!X56</f>
        <v>3.5966031506676819</v>
      </c>
    </row>
    <row r="21" spans="1:18" x14ac:dyDescent="0.2">
      <c r="A21" s="222" t="s">
        <v>40</v>
      </c>
      <c r="B21" s="76">
        <f>[1]MercLab!N57</f>
        <v>241733.62982882292</v>
      </c>
      <c r="C21" s="74">
        <f>IF(ISNUMBER(B21/B$8*100),B21/B$8*100,0)</f>
        <v>5.8929536734946382</v>
      </c>
      <c r="D21" s="74">
        <f>[1]MercLab!O57</f>
        <v>15.032727796837795</v>
      </c>
      <c r="E21" s="76">
        <f>[1]MercLab!P57</f>
        <v>241733.62982882292</v>
      </c>
      <c r="F21" s="74">
        <f>IF(ISNUMBER(E21/E$8*100),E21/E$8*100,0)</f>
        <v>7.6263128547882602</v>
      </c>
      <c r="G21" s="74">
        <f>[1]MercLab!Q57</f>
        <v>15.032727796837795</v>
      </c>
      <c r="H21" s="76">
        <f>[1]MercLab!R57</f>
        <v>175795.41309267652</v>
      </c>
      <c r="I21" s="74">
        <f>IF(ISNUMBER(H21/H$8*100),H21/H$8*100,0)</f>
        <v>7.4544959915882307</v>
      </c>
      <c r="J21" s="74">
        <f>[1]MercLab!S57</f>
        <v>15.27323144691263</v>
      </c>
      <c r="K21" s="76">
        <f>[1]MercLab!T57</f>
        <v>161302.32153680321</v>
      </c>
      <c r="L21" s="74">
        <f>IF(ISNUMBER(K21/K$8*100),K21/K$8*100,0)</f>
        <v>7.1516822287432014</v>
      </c>
      <c r="M21" s="74">
        <f>[1]MercLab!U57</f>
        <v>15.340633933265224</v>
      </c>
      <c r="N21" s="76">
        <f>[1]MercLab!V57</f>
        <v>14493.091555873556</v>
      </c>
      <c r="O21" s="74">
        <f>IF(ISNUMBER(N21/N$8*100),N21/N$8*100,0)</f>
        <v>14.098210843882741</v>
      </c>
      <c r="P21" s="74">
        <f>[1]MercLab!W57</f>
        <v>14.523068689428404</v>
      </c>
      <c r="Q21" s="75">
        <f>IF(ISNUMBER(N21/H21*100),N21/H21*100,0)</f>
        <v>8.244294490342039</v>
      </c>
      <c r="R21" s="74">
        <f>[1]MercLab!X57</f>
        <v>3.4962816725942001</v>
      </c>
    </row>
    <row r="22" spans="1:18" x14ac:dyDescent="0.2">
      <c r="A22" s="222" t="s">
        <v>46</v>
      </c>
      <c r="B22" s="76">
        <f>[1]MercLab!N58</f>
        <v>15906.891664999241</v>
      </c>
      <c r="C22" s="74">
        <f>IF(ISNUMBER(B22/B$8*100),B22/B$8*100,0)</f>
        <v>0.38777631286766734</v>
      </c>
      <c r="D22" s="74">
        <f>[1]MercLab!O58</f>
        <v>0</v>
      </c>
      <c r="E22" s="76">
        <f>[1]MercLab!P58</f>
        <v>15906.891664999241</v>
      </c>
      <c r="F22" s="74">
        <f>IF(ISNUMBER(E22/E$8*100),E22/E$8*100,0)</f>
        <v>0.50183721838955953</v>
      </c>
      <c r="G22" s="74">
        <f>[1]MercLab!Q58</f>
        <v>0</v>
      </c>
      <c r="H22" s="76">
        <f>[1]MercLab!R58</f>
        <v>11930.898728217042</v>
      </c>
      <c r="I22" s="74">
        <f>IF(ISNUMBER(H22/H$8*100),H22/H$8*100,0)</f>
        <v>0.50592239684121865</v>
      </c>
      <c r="J22" s="74">
        <f>[1]MercLab!S58</f>
        <v>0</v>
      </c>
      <c r="K22" s="76">
        <f>[1]MercLab!T58</f>
        <v>11314.196947147782</v>
      </c>
      <c r="L22" s="74">
        <f>IF(ISNUMBER(K22/K$8*100),K22/K$8*100,0)</f>
        <v>0.50163903698655354</v>
      </c>
      <c r="M22" s="74">
        <f>[1]MercLab!U58</f>
        <v>0</v>
      </c>
      <c r="N22" s="76">
        <f>[1]MercLab!V58</f>
        <v>616.70178106925994</v>
      </c>
      <c r="O22" s="74">
        <f>IF(ISNUMBER(N22/N$8*100),N22/N$8*100,0)</f>
        <v>0.59989904181547105</v>
      </c>
      <c r="P22" s="74">
        <f>[1]MercLab!W58</f>
        <v>0</v>
      </c>
      <c r="Q22" s="75">
        <f>IF(ISNUMBER(N22/H22*100),N22/H22*100,0)</f>
        <v>5.1689465740810965</v>
      </c>
      <c r="R22" s="74">
        <f>[1]MercLab!X58</f>
        <v>0.23094688221709006</v>
      </c>
    </row>
    <row r="23" spans="1:18" x14ac:dyDescent="0.2">
      <c r="A23" s="222"/>
      <c r="B23" s="85"/>
      <c r="C23" s="74"/>
      <c r="D23" s="74"/>
      <c r="E23" s="85"/>
      <c r="F23" s="74"/>
      <c r="G23" s="74"/>
      <c r="H23" s="85"/>
      <c r="I23" s="74"/>
      <c r="J23" s="74"/>
      <c r="K23" s="85"/>
      <c r="L23" s="74"/>
      <c r="M23" s="74"/>
      <c r="N23" s="85"/>
      <c r="O23" s="74"/>
      <c r="P23" s="74"/>
      <c r="Q23" s="74"/>
      <c r="R23" s="74"/>
    </row>
    <row r="24" spans="1:18" x14ac:dyDescent="0.2">
      <c r="A24" s="225" t="s">
        <v>16</v>
      </c>
      <c r="B24" s="83"/>
      <c r="C24" s="72"/>
      <c r="D24" s="72"/>
      <c r="E24" s="83"/>
      <c r="F24" s="72"/>
      <c r="G24" s="72"/>
      <c r="H24" s="83"/>
      <c r="I24" s="72"/>
      <c r="J24" s="72"/>
      <c r="K24" s="83"/>
      <c r="L24" s="72"/>
      <c r="M24" s="72"/>
      <c r="N24" s="83"/>
      <c r="O24" s="72"/>
      <c r="P24" s="72"/>
      <c r="Q24" s="72"/>
      <c r="R24" s="72"/>
    </row>
    <row r="25" spans="1:18" ht="12" customHeight="1" x14ac:dyDescent="0.2">
      <c r="A25" s="222" t="s">
        <v>41</v>
      </c>
      <c r="B25" s="76">
        <f>[1]MercLab!N60</f>
        <v>185519.47321776609</v>
      </c>
      <c r="C25" s="74">
        <f t="shared" ref="C25:C33" si="0">IF(ISNUMBER(B25/B$8*100),B25/B$8*100,0)</f>
        <v>4.5225716503640196</v>
      </c>
      <c r="D25" s="74">
        <f>[1]MercLab!O60</f>
        <v>3.747273728898362</v>
      </c>
      <c r="E25" s="76">
        <f>[1]MercLab!P60</f>
        <v>185519.47321776609</v>
      </c>
      <c r="F25" s="74">
        <f t="shared" ref="F25:F33" si="1">IF(ISNUMBER(E25/E$8*100),E25/E$8*100,0)</f>
        <v>5.852845317451564</v>
      </c>
      <c r="G25" s="74">
        <f>[1]MercLab!Q60</f>
        <v>3.747273728898362</v>
      </c>
      <c r="H25" s="76">
        <f>[1]MercLab!R60</f>
        <v>17542.370881621388</v>
      </c>
      <c r="I25" s="74">
        <f t="shared" ref="I25:I33" si="2">IF(ISNUMBER(H25/H$8*100),H25/H$8*100,0)</f>
        <v>0.74387341011600294</v>
      </c>
      <c r="J25" s="74">
        <f>[1]MercLab!S60</f>
        <v>3.3847026265259683</v>
      </c>
      <c r="K25" s="76">
        <f>[1]MercLab!T60</f>
        <v>17215.722002961305</v>
      </c>
      <c r="L25" s="74">
        <f t="shared" ref="L25:L33" si="3">IF(ISNUMBER(K25/K$8*100),K25/K$8*100,0)</f>
        <v>0.76329572897975895</v>
      </c>
      <c r="M25" s="74">
        <f>[1]MercLab!U60</f>
        <v>3.3727168195667034</v>
      </c>
      <c r="N25" s="76">
        <f>[1]MercLab!V60</f>
        <v>326.64887866008002</v>
      </c>
      <c r="O25" s="74">
        <f t="shared" ref="O25:O33" si="4">IF(ISNUMBER(N25/N$8*100),N25/N$8*100,0)</f>
        <v>0.31774895960009042</v>
      </c>
      <c r="P25" s="74">
        <f>[1]MercLab!W60</f>
        <v>4</v>
      </c>
      <c r="Q25" s="75">
        <f t="shared" ref="Q25:Q33" si="5">IF(ISNUMBER(N25/H25*100),N25/H25*100,0)</f>
        <v>1.8620566220173818</v>
      </c>
      <c r="R25" s="74">
        <f>[1]MercLab!X60</f>
        <v>0</v>
      </c>
    </row>
    <row r="26" spans="1:18" x14ac:dyDescent="0.2">
      <c r="A26" s="222" t="s">
        <v>42</v>
      </c>
      <c r="B26" s="76">
        <f>[1]MercLab!N61</f>
        <v>310166.93774469127</v>
      </c>
      <c r="C26" s="74">
        <f t="shared" si="0"/>
        <v>7.561212713652905</v>
      </c>
      <c r="D26" s="74">
        <f>[1]MercLab!O61</f>
        <v>5.659151294386211</v>
      </c>
      <c r="E26" s="76">
        <f>[1]MercLab!P61</f>
        <v>310166.93774469127</v>
      </c>
      <c r="F26" s="74">
        <f t="shared" si="1"/>
        <v>9.7852752475014082</v>
      </c>
      <c r="G26" s="74">
        <f>[1]MercLab!Q61</f>
        <v>5.659151294386211</v>
      </c>
      <c r="H26" s="76">
        <f>[1]MercLab!R61</f>
        <v>101560.67642658303</v>
      </c>
      <c r="I26" s="74">
        <f t="shared" si="2"/>
        <v>4.3066178008059293</v>
      </c>
      <c r="J26" s="74">
        <f>[1]MercLab!S61</f>
        <v>5.3130947832250204</v>
      </c>
      <c r="K26" s="76">
        <f>[1]MercLab!T61</f>
        <v>97193.089252098696</v>
      </c>
      <c r="L26" s="74">
        <f t="shared" si="3"/>
        <v>4.3092627715360647</v>
      </c>
      <c r="M26" s="74">
        <f>[1]MercLab!U61</f>
        <v>5.3181766117012623</v>
      </c>
      <c r="N26" s="76">
        <f>[1]MercLab!V61</f>
        <v>4367.5871744843198</v>
      </c>
      <c r="O26" s="74">
        <f t="shared" si="4"/>
        <v>4.2485873098596212</v>
      </c>
      <c r="P26" s="74">
        <f>[1]MercLab!W61</f>
        <v>5.2054668680658436</v>
      </c>
      <c r="Q26" s="75">
        <f t="shared" si="5"/>
        <v>4.300470741391325</v>
      </c>
      <c r="R26" s="74">
        <f>[1]MercLab!X61</f>
        <v>0.49512797136848907</v>
      </c>
    </row>
    <row r="27" spans="1:18" x14ac:dyDescent="0.2">
      <c r="A27" s="222" t="s">
        <v>43</v>
      </c>
      <c r="B27" s="76">
        <f>[1]MercLab!N62</f>
        <v>452981.14455042296</v>
      </c>
      <c r="C27" s="74">
        <f t="shared" si="0"/>
        <v>11.042720459261217</v>
      </c>
      <c r="D27" s="74">
        <f>[1]MercLab!O62</f>
        <v>7.4354789827286734</v>
      </c>
      <c r="E27" s="76">
        <f>[1]MercLab!P62</f>
        <v>452981.14455042296</v>
      </c>
      <c r="F27" s="74">
        <f t="shared" si="1"/>
        <v>14.29083710077019</v>
      </c>
      <c r="G27" s="74">
        <f>[1]MercLab!Q62</f>
        <v>7.4354789827286734</v>
      </c>
      <c r="H27" s="76">
        <f>[1]MercLab!R62</f>
        <v>268286.60559573525</v>
      </c>
      <c r="I27" s="74">
        <f t="shared" si="2"/>
        <v>11.376527924285964</v>
      </c>
      <c r="J27" s="74">
        <f>[1]MercLab!S62</f>
        <v>6.6788238638808526</v>
      </c>
      <c r="K27" s="76">
        <f>[1]MercLab!T62</f>
        <v>252532.29978168703</v>
      </c>
      <c r="L27" s="74">
        <f t="shared" si="3"/>
        <v>11.196557763864995</v>
      </c>
      <c r="M27" s="74">
        <f>[1]MercLab!U62</f>
        <v>6.5790819418674387</v>
      </c>
      <c r="N27" s="76">
        <f>[1]MercLab!V62</f>
        <v>15754.305814048141</v>
      </c>
      <c r="O27" s="74">
        <f t="shared" si="4"/>
        <v>15.325061889603933</v>
      </c>
      <c r="P27" s="74">
        <f>[1]MercLab!W62</f>
        <v>8.2400787724041269</v>
      </c>
      <c r="Q27" s="75">
        <f t="shared" si="5"/>
        <v>5.8721924559242984</v>
      </c>
      <c r="R27" s="74">
        <f>[1]MercLab!X62</f>
        <v>1.7017214666204843</v>
      </c>
    </row>
    <row r="28" spans="1:18" x14ac:dyDescent="0.2">
      <c r="A28" s="222" t="s">
        <v>44</v>
      </c>
      <c r="B28" s="76">
        <f>[1]MercLab!N63</f>
        <v>485812.81935053854</v>
      </c>
      <c r="C28" s="74">
        <f t="shared" si="0"/>
        <v>11.843087122175794</v>
      </c>
      <c r="D28" s="74">
        <f>[1]MercLab!O63</f>
        <v>8.6871020602167004</v>
      </c>
      <c r="E28" s="76">
        <f>[1]MercLab!P63</f>
        <v>485812.81935053854</v>
      </c>
      <c r="F28" s="74">
        <f t="shared" si="1"/>
        <v>15.326624399995589</v>
      </c>
      <c r="G28" s="74">
        <f>[1]MercLab!Q63</f>
        <v>8.6871020602167004</v>
      </c>
      <c r="H28" s="76">
        <f>[1]MercLab!R63</f>
        <v>412646.43355989124</v>
      </c>
      <c r="I28" s="74">
        <f t="shared" si="2"/>
        <v>17.498017330484799</v>
      </c>
      <c r="J28" s="74">
        <f>[1]MercLab!S63</f>
        <v>8.2731727254704293</v>
      </c>
      <c r="K28" s="76">
        <f>[1]MercLab!T63</f>
        <v>377003.74580694985</v>
      </c>
      <c r="L28" s="74">
        <f t="shared" si="3"/>
        <v>16.715264624644643</v>
      </c>
      <c r="M28" s="74">
        <f>[1]MercLab!U63</f>
        <v>8.0861692481796581</v>
      </c>
      <c r="N28" s="76">
        <f>[1]MercLab!V63</f>
        <v>35642.687752940299</v>
      </c>
      <c r="O28" s="74">
        <f t="shared" si="4"/>
        <v>34.671562312734039</v>
      </c>
      <c r="P28" s="74">
        <f>[1]MercLab!W63</f>
        <v>10.225264700707051</v>
      </c>
      <c r="Q28" s="75">
        <f t="shared" si="5"/>
        <v>8.6375853161874332</v>
      </c>
      <c r="R28" s="74">
        <f>[1]MercLab!X63</f>
        <v>3.3217642865903545</v>
      </c>
    </row>
    <row r="29" spans="1:18" x14ac:dyDescent="0.2">
      <c r="A29" s="222" t="s">
        <v>45</v>
      </c>
      <c r="B29" s="76">
        <f>[1]MercLab!N64</f>
        <v>291692.7097947406</v>
      </c>
      <c r="C29" s="74">
        <f t="shared" si="0"/>
        <v>7.1108501822180745</v>
      </c>
      <c r="D29" s="74">
        <f>[1]MercLab!O64</f>
        <v>8.5008117535044168</v>
      </c>
      <c r="E29" s="76">
        <f>[1]MercLab!P64</f>
        <v>291692.7097947406</v>
      </c>
      <c r="F29" s="74">
        <f t="shared" si="1"/>
        <v>9.2024426387462057</v>
      </c>
      <c r="G29" s="74">
        <f>[1]MercLab!Q64</f>
        <v>8.5008117535044168</v>
      </c>
      <c r="H29" s="76">
        <f>[1]MercLab!R64</f>
        <v>271482.45473035611</v>
      </c>
      <c r="I29" s="74">
        <f t="shared" si="2"/>
        <v>11.512045934367334</v>
      </c>
      <c r="J29" s="74">
        <f>[1]MercLab!S64</f>
        <v>8.3036427008608893</v>
      </c>
      <c r="K29" s="76">
        <f>[1]MercLab!T64</f>
        <v>257733.05138599529</v>
      </c>
      <c r="L29" s="74">
        <f t="shared" si="3"/>
        <v>11.427144171241361</v>
      </c>
      <c r="M29" s="74">
        <f>[1]MercLab!U64</f>
        <v>8.2036836443473682</v>
      </c>
      <c r="N29" s="76">
        <f>[1]MercLab!V64</f>
        <v>13749.40334436072</v>
      </c>
      <c r="O29" s="74">
        <f t="shared" si="4"/>
        <v>13.374785260900831</v>
      </c>
      <c r="P29" s="74">
        <f>[1]MercLab!W64</f>
        <v>10.089035570576733</v>
      </c>
      <c r="Q29" s="75">
        <f t="shared" si="5"/>
        <v>5.0645642489187779</v>
      </c>
      <c r="R29" s="74">
        <f>[1]MercLab!X64</f>
        <v>3.9187568859332189</v>
      </c>
    </row>
    <row r="30" spans="1:18" x14ac:dyDescent="0.2">
      <c r="A30" s="222" t="s">
        <v>47</v>
      </c>
      <c r="B30" s="76">
        <f>[1]MercLab!N65</f>
        <v>280076.53393105225</v>
      </c>
      <c r="C30" s="74">
        <f t="shared" si="0"/>
        <v>6.8276724287695547</v>
      </c>
      <c r="D30" s="74">
        <f>[1]MercLab!O65</f>
        <v>7.4235699890009714</v>
      </c>
      <c r="E30" s="76">
        <f>[1]MercLab!P65</f>
        <v>280076.53393105225</v>
      </c>
      <c r="F30" s="74">
        <f t="shared" si="1"/>
        <v>8.8359707027749508</v>
      </c>
      <c r="G30" s="74">
        <f>[1]MercLab!Q65</f>
        <v>7.4235699890009714</v>
      </c>
      <c r="H30" s="76">
        <f>[1]MercLab!R65</f>
        <v>267356.89435199584</v>
      </c>
      <c r="I30" s="74">
        <f t="shared" si="2"/>
        <v>11.33710409281127</v>
      </c>
      <c r="J30" s="74">
        <f>[1]MercLab!S65</f>
        <v>7.3829432357399165</v>
      </c>
      <c r="K30" s="76">
        <f>[1]MercLab!T65</f>
        <v>257410.32829393915</v>
      </c>
      <c r="L30" s="74">
        <f t="shared" si="3"/>
        <v>11.41283555509577</v>
      </c>
      <c r="M30" s="74">
        <f>[1]MercLab!U65</f>
        <v>7.3179986461863233</v>
      </c>
      <c r="N30" s="76">
        <f>[1]MercLab!V65</f>
        <v>9946.5660580566037</v>
      </c>
      <c r="O30" s="74">
        <f t="shared" si="4"/>
        <v>9.675560588193461</v>
      </c>
      <c r="P30" s="74">
        <f>[1]MercLab!W65</f>
        <v>8.9797525168692296</v>
      </c>
      <c r="Q30" s="75">
        <f t="shared" si="5"/>
        <v>3.7203327343267185</v>
      </c>
      <c r="R30" s="74">
        <f>[1]MercLab!X65</f>
        <v>2.9778542679301392</v>
      </c>
    </row>
    <row r="31" spans="1:18" x14ac:dyDescent="0.2">
      <c r="A31" s="222" t="s">
        <v>48</v>
      </c>
      <c r="B31" s="76">
        <f>[1]MercLab!N66</f>
        <v>372892.73903384054</v>
      </c>
      <c r="C31" s="74">
        <f t="shared" si="0"/>
        <v>9.0903348361790002</v>
      </c>
      <c r="D31" s="74">
        <f>[1]MercLab!O66</f>
        <v>6.9530010941519462</v>
      </c>
      <c r="E31" s="76">
        <f>[1]MercLab!P66</f>
        <v>372892.73903384054</v>
      </c>
      <c r="F31" s="74">
        <f t="shared" si="1"/>
        <v>11.764174852976558</v>
      </c>
      <c r="G31" s="74">
        <f>[1]MercLab!Q66</f>
        <v>6.9530010941519462</v>
      </c>
      <c r="H31" s="76">
        <f>[1]MercLab!R66</f>
        <v>361213.00136226095</v>
      </c>
      <c r="I31" s="74">
        <f t="shared" si="2"/>
        <v>15.317014382764359</v>
      </c>
      <c r="J31" s="74">
        <f>[1]MercLab!S66</f>
        <v>6.9342727857461286</v>
      </c>
      <c r="K31" s="76">
        <f>[1]MercLab!T66</f>
        <v>354234.18866589456</v>
      </c>
      <c r="L31" s="74">
        <f t="shared" si="3"/>
        <v>15.705727777247914</v>
      </c>
      <c r="M31" s="74">
        <f>[1]MercLab!U66</f>
        <v>6.9164475785887651</v>
      </c>
      <c r="N31" s="76">
        <f>[1]MercLab!V66</f>
        <v>6978.8126963657605</v>
      </c>
      <c r="O31" s="74">
        <f t="shared" si="4"/>
        <v>6.7886670317387665</v>
      </c>
      <c r="P31" s="74">
        <f>[1]MercLab!W66</f>
        <v>7.8486194195647512</v>
      </c>
      <c r="Q31" s="75">
        <f t="shared" si="5"/>
        <v>1.9320491427623616</v>
      </c>
      <c r="R31" s="74">
        <f>[1]MercLab!X66</f>
        <v>1.599059177438779</v>
      </c>
    </row>
    <row r="32" spans="1:18" x14ac:dyDescent="0.2">
      <c r="A32" s="222" t="s">
        <v>49</v>
      </c>
      <c r="B32" s="76">
        <f>[1]MercLab!N67</f>
        <v>439501.19604063081</v>
      </c>
      <c r="C32" s="74">
        <f t="shared" si="0"/>
        <v>10.714107877943718</v>
      </c>
      <c r="D32" s="74">
        <f>[1]MercLab!O67</f>
        <v>6.9819898459026035</v>
      </c>
      <c r="E32" s="76">
        <f>[1]MercLab!P67</f>
        <v>439501.19604063081</v>
      </c>
      <c r="F32" s="74">
        <f t="shared" si="1"/>
        <v>13.865566092036699</v>
      </c>
      <c r="G32" s="74">
        <f>[1]MercLab!Q67</f>
        <v>6.9819898459026035</v>
      </c>
      <c r="H32" s="76">
        <f>[1]MercLab!R67</f>
        <v>407328.53446437622</v>
      </c>
      <c r="I32" s="74">
        <f t="shared" si="2"/>
        <v>17.27251510153706</v>
      </c>
      <c r="J32" s="74">
        <f>[1]MercLab!S67</f>
        <v>6.9086825407552803</v>
      </c>
      <c r="K32" s="76">
        <f>[1]MercLab!T67</f>
        <v>396389.07064081152</v>
      </c>
      <c r="L32" s="74">
        <f t="shared" si="3"/>
        <v>17.574754319472817</v>
      </c>
      <c r="M32" s="74">
        <f>[1]MercLab!U67</f>
        <v>6.8735651065484404</v>
      </c>
      <c r="N32" s="76">
        <f>[1]MercLab!V67</f>
        <v>10939.463823564623</v>
      </c>
      <c r="O32" s="74">
        <f t="shared" si="4"/>
        <v>10.641405728313282</v>
      </c>
      <c r="P32" s="74">
        <f>[1]MercLab!W67</f>
        <v>8.0392529990365595</v>
      </c>
      <c r="Q32" s="75">
        <f t="shared" si="5"/>
        <v>2.6856610568541837</v>
      </c>
      <c r="R32" s="74">
        <f>[1]MercLab!X67</f>
        <v>2.3185302400331098</v>
      </c>
    </row>
    <row r="33" spans="1:18" x14ac:dyDescent="0.2">
      <c r="A33" s="222" t="s">
        <v>72</v>
      </c>
      <c r="B33" s="76">
        <f>[1]MercLab!N68</f>
        <v>351087.80186326976</v>
      </c>
      <c r="C33" s="74">
        <f t="shared" si="0"/>
        <v>8.5587766715552966</v>
      </c>
      <c r="D33" s="74">
        <f>[1]MercLab!O68</f>
        <v>6.2129737936062099</v>
      </c>
      <c r="E33" s="76">
        <f>[1]MercLab!P68</f>
        <v>351087.80186326976</v>
      </c>
      <c r="F33" s="74">
        <f t="shared" si="1"/>
        <v>11.076263647739912</v>
      </c>
      <c r="G33" s="74">
        <f>[1]MercLab!Q68</f>
        <v>6.2129737936062099</v>
      </c>
      <c r="H33" s="76">
        <f>[1]MercLab!R68</f>
        <v>239310.32684285677</v>
      </c>
      <c r="I33" s="74">
        <f t="shared" si="2"/>
        <v>10.147806707876283</v>
      </c>
      <c r="J33" s="74">
        <f>[1]MercLab!S68</f>
        <v>5.8534199040107042</v>
      </c>
      <c r="K33" s="76">
        <f>[1]MercLab!T68</f>
        <v>234661.91357766121</v>
      </c>
      <c r="L33" s="74">
        <f t="shared" si="3"/>
        <v>10.404236102164985</v>
      </c>
      <c r="M33" s="74">
        <f>[1]MercLab!U68</f>
        <v>5.8429087843919767</v>
      </c>
      <c r="N33" s="76">
        <f>[1]MercLab!V68</f>
        <v>4648.4132651955997</v>
      </c>
      <c r="O33" s="74">
        <f t="shared" si="4"/>
        <v>4.5217619753233507</v>
      </c>
      <c r="P33" s="74">
        <f>[1]MercLab!W68</f>
        <v>6.303476316476913</v>
      </c>
      <c r="Q33" s="75">
        <f t="shared" si="5"/>
        <v>1.9424206746614752</v>
      </c>
      <c r="R33" s="74">
        <f>[1]MercLab!X68</f>
        <v>3.6595679624947501</v>
      </c>
    </row>
    <row r="34" spans="1:18" x14ac:dyDescent="0.2">
      <c r="A34" s="222"/>
      <c r="B34" s="85"/>
      <c r="C34" s="79"/>
      <c r="D34" s="79"/>
      <c r="E34" s="85"/>
      <c r="F34" s="79"/>
      <c r="G34" s="79"/>
      <c r="H34" s="85"/>
      <c r="I34" s="79"/>
      <c r="J34" s="79"/>
      <c r="K34" s="85"/>
      <c r="L34" s="79"/>
      <c r="M34" s="79"/>
      <c r="N34" s="85"/>
      <c r="O34" s="79"/>
      <c r="P34" s="79"/>
      <c r="Q34" s="79"/>
      <c r="R34" s="79"/>
    </row>
    <row r="35" spans="1:18" x14ac:dyDescent="0.2">
      <c r="A35" s="225" t="s">
        <v>12</v>
      </c>
      <c r="B35" s="83"/>
      <c r="C35" s="72"/>
      <c r="D35" s="72"/>
      <c r="E35" s="83"/>
      <c r="F35" s="72"/>
      <c r="G35" s="72"/>
      <c r="H35" s="83"/>
      <c r="I35" s="72"/>
      <c r="J35" s="72"/>
      <c r="K35" s="83"/>
      <c r="L35" s="72"/>
      <c r="M35" s="72"/>
      <c r="N35" s="83"/>
      <c r="O35" s="72"/>
      <c r="P35" s="72"/>
      <c r="Q35" s="72"/>
      <c r="R35" s="72"/>
    </row>
    <row r="36" spans="1:18" x14ac:dyDescent="0.2">
      <c r="A36" s="222" t="s">
        <v>38</v>
      </c>
      <c r="B36" s="90">
        <f>[1]MercLab!N73</f>
        <v>988187.78833028104</v>
      </c>
      <c r="C36" s="91">
        <f>IF(ISNUMBER(B36/B$8*100),B36/B$8*100,0)</f>
        <v>24.089924357927007</v>
      </c>
      <c r="D36" s="91">
        <f>[1]MercLab!O73</f>
        <v>5.2824215011853779</v>
      </c>
      <c r="E36" s="90">
        <f>[1]MercLab!P73</f>
        <v>981686.23785540799</v>
      </c>
      <c r="F36" s="91">
        <f>IF(ISNUMBER(E36/E$8*100),E36/E$8*100,0)</f>
        <v>30.97064475649039</v>
      </c>
      <c r="G36" s="91">
        <f>[1]MercLab!Q73</f>
        <v>5.3067066502348537</v>
      </c>
      <c r="H36" s="76">
        <f>[1]MercLab!R73</f>
        <v>988187.78833028104</v>
      </c>
      <c r="I36" s="74">
        <f>IF(ISNUMBER(H36/H$8*100),H36/H$8*100,0)</f>
        <v>41.903493256454013</v>
      </c>
      <c r="J36" s="74">
        <f>[1]MercLab!S73</f>
        <v>5.2824215011853779</v>
      </c>
      <c r="K36" s="76">
        <f>[1]MercLab!T73</f>
        <v>988187.78833028104</v>
      </c>
      <c r="L36" s="74">
        <f>IF(ISNUMBER(K36/K$8*100),K36/K$8*100,0)</f>
        <v>43.813411841380379</v>
      </c>
      <c r="M36" s="74">
        <f>[1]MercLab!U73</f>
        <v>5.2824215011853779</v>
      </c>
      <c r="N36" s="76">
        <f>[1]MercLab!V73</f>
        <v>0</v>
      </c>
      <c r="O36" s="74">
        <f>IF(ISNUMBER(N36/N$8*100),N36/N$8*100,0)</f>
        <v>0</v>
      </c>
      <c r="P36" s="74">
        <f>[1]MercLab!W73</f>
        <v>0</v>
      </c>
      <c r="Q36" s="75">
        <f>IF(ISNUMBER(N36/H36*100),N36/H36*100,0)</f>
        <v>0</v>
      </c>
      <c r="R36" s="74">
        <f>[1]MercLab!X73</f>
        <v>0</v>
      </c>
    </row>
    <row r="37" spans="1:18" x14ac:dyDescent="0.2">
      <c r="A37" s="222" t="s">
        <v>39</v>
      </c>
      <c r="B37" s="90">
        <f>[1]MercLab!N74</f>
        <v>256543.58449226918</v>
      </c>
      <c r="C37" s="91">
        <f>IF(ISNUMBER(B37/B$8*100),B37/B$8*100,0)</f>
        <v>6.2539889866202696</v>
      </c>
      <c r="D37" s="91">
        <f>[1]MercLab!O74</f>
        <v>7.91442423188309</v>
      </c>
      <c r="E37" s="90">
        <f>[1]MercLab!P74</f>
        <v>254988.99336489663</v>
      </c>
      <c r="F37" s="91">
        <f>IF(ISNUMBER(E37/E$8*100),E37/E$8*100,0)</f>
        <v>8.0444985635853108</v>
      </c>
      <c r="G37" s="91">
        <f>[1]MercLab!Q74</f>
        <v>7.953536651336246</v>
      </c>
      <c r="H37" s="76">
        <f>[1]MercLab!R74</f>
        <v>256543.58449226918</v>
      </c>
      <c r="I37" s="74">
        <f>IF(ISNUMBER(H37/H$8*100),H37/H$8*100,0)</f>
        <v>10.878572362164586</v>
      </c>
      <c r="J37" s="74">
        <f>[1]MercLab!S74</f>
        <v>7.91442423188309</v>
      </c>
      <c r="K37" s="76">
        <f>[1]MercLab!T74</f>
        <v>256543.58449226918</v>
      </c>
      <c r="L37" s="74">
        <f>IF(ISNUMBER(K37/K$8*100),K37/K$8*100,0)</f>
        <v>11.374406621251429</v>
      </c>
      <c r="M37" s="74">
        <f>[1]MercLab!U74</f>
        <v>7.91442423188309</v>
      </c>
      <c r="N37" s="76">
        <f>[1]MercLab!V74</f>
        <v>0</v>
      </c>
      <c r="O37" s="74">
        <f>IF(ISNUMBER(N37/N$8*100),N37/N$8*100,0)</f>
        <v>0</v>
      </c>
      <c r="P37" s="74">
        <f>[1]MercLab!W74</f>
        <v>0</v>
      </c>
      <c r="Q37" s="75">
        <f>IF(ISNUMBER(N37/H37*100),N37/H37*100,0)</f>
        <v>0</v>
      </c>
      <c r="R37" s="74">
        <f>[1]MercLab!X74</f>
        <v>0</v>
      </c>
    </row>
    <row r="38" spans="1:18" x14ac:dyDescent="0.2">
      <c r="A38" s="222" t="s">
        <v>50</v>
      </c>
      <c r="B38" s="90">
        <f>[1]MercLab!N75</f>
        <v>1010127.3609676285</v>
      </c>
      <c r="C38" s="91">
        <f>IF(ISNUMBER(B38/B$8*100),B38/B$8*100,0)</f>
        <v>24.624764649944762</v>
      </c>
      <c r="D38" s="91">
        <f>[1]MercLab!O75</f>
        <v>8.3739301238837562</v>
      </c>
      <c r="E38" s="90">
        <f>[1]MercLab!P75</f>
        <v>1007111.0409556042</v>
      </c>
      <c r="F38" s="91">
        <f>IF(ISNUMBER(E38/E$8*100),E38/E$8*100,0)</f>
        <v>31.772756994042073</v>
      </c>
      <c r="G38" s="91">
        <f>[1]MercLab!Q75</f>
        <v>8.3937157718484343</v>
      </c>
      <c r="H38" s="76">
        <f>[1]MercLab!R75</f>
        <v>1010127.3609676285</v>
      </c>
      <c r="I38" s="74">
        <f>IF(ISNUMBER(H38/H$8*100),H38/H$8*100,0)</f>
        <v>42.833827293076723</v>
      </c>
      <c r="J38" s="74">
        <f>[1]MercLab!S75</f>
        <v>8.3739301238837562</v>
      </c>
      <c r="K38" s="76">
        <f>[1]MercLab!T75</f>
        <v>1010127.3609676285</v>
      </c>
      <c r="L38" s="74">
        <f>IF(ISNUMBER(K38/K$8*100),K38/K$8*100,0)</f>
        <v>44.786149556757522</v>
      </c>
      <c r="M38" s="74">
        <f>[1]MercLab!U75</f>
        <v>8.3739301238837562</v>
      </c>
      <c r="N38" s="76">
        <f>[1]MercLab!V75</f>
        <v>0</v>
      </c>
      <c r="O38" s="74">
        <f>IF(ISNUMBER(N38/N$8*100),N38/N$8*100,0)</f>
        <v>0</v>
      </c>
      <c r="P38" s="74">
        <f>[1]MercLab!W75</f>
        <v>0</v>
      </c>
      <c r="Q38" s="75">
        <f>IF(ISNUMBER(N38/H38*100),N38/H38*100,0)</f>
        <v>0</v>
      </c>
      <c r="R38" s="74">
        <f>[1]MercLab!X75</f>
        <v>0</v>
      </c>
    </row>
    <row r="39" spans="1:18" x14ac:dyDescent="0.2">
      <c r="A39" s="222" t="s">
        <v>46</v>
      </c>
      <c r="B39" s="90">
        <f>[1]MercLab!N76</f>
        <v>587.13723209028001</v>
      </c>
      <c r="C39" s="91">
        <f>IF(ISNUMBER(B39/B$8*100),B39/B$8*100,0)</f>
        <v>1.4313161603298534E-2</v>
      </c>
      <c r="D39" s="91">
        <f>[1]MercLab!O76</f>
        <v>11.443658380346328</v>
      </c>
      <c r="E39" s="90">
        <f>[1]MercLab!P76</f>
        <v>587.13723209028001</v>
      </c>
      <c r="F39" s="91">
        <f>IF(ISNUMBER(E39/E$8*100),E39/E$8*100,0)</f>
        <v>1.8523249014982552E-2</v>
      </c>
      <c r="G39" s="91">
        <f>[1]MercLab!Q76</f>
        <v>11.443658380346328</v>
      </c>
      <c r="H39" s="76">
        <f>[1]MercLab!R76</f>
        <v>587.13723209028001</v>
      </c>
      <c r="I39" s="74">
        <f>IF(ISNUMBER(H39/H$8*100),H39/H$8*100,0)</f>
        <v>2.4897191946764933E-2</v>
      </c>
      <c r="J39" s="74">
        <f>[1]MercLab!S76</f>
        <v>11.443658380346328</v>
      </c>
      <c r="K39" s="76">
        <f>[1]MercLab!T76</f>
        <v>587.13723209028001</v>
      </c>
      <c r="L39" s="74">
        <f>IF(ISNUMBER(K39/K$8*100),K39/K$8*100,0)</f>
        <v>2.6031980622271869E-2</v>
      </c>
      <c r="M39" s="74">
        <f>[1]MercLab!U76</f>
        <v>11.443658380346328</v>
      </c>
      <c r="N39" s="76">
        <f>[1]MercLab!V76</f>
        <v>0</v>
      </c>
      <c r="O39" s="74">
        <f>IF(ISNUMBER(N39/N$8*100),N39/N$8*100,0)</f>
        <v>0</v>
      </c>
      <c r="P39" s="74">
        <f>[1]MercLab!W76</f>
        <v>0</v>
      </c>
      <c r="Q39" s="75">
        <f>IF(ISNUMBER(N39/H39*100),N39/H39*100,0)</f>
        <v>0</v>
      </c>
      <c r="R39" s="74">
        <f>[1]MercLab!X76</f>
        <v>0</v>
      </c>
    </row>
    <row r="40" spans="1:18" x14ac:dyDescent="0.2">
      <c r="A40" s="222" t="s">
        <v>73</v>
      </c>
      <c r="B40" s="90">
        <f>[1]MercLab!N77</f>
        <v>37514.681801847801</v>
      </c>
      <c r="C40" s="91">
        <f>IF(ISNUMBER(B40/B$8*100),B40/B$8*100,0)</f>
        <v>0.91452845055413989</v>
      </c>
      <c r="D40" s="91">
        <f>[1]MercLab!O77</f>
        <v>8.9533842608609095</v>
      </c>
      <c r="E40" s="90">
        <f>[1]MercLab!P77</f>
        <v>37067.64277291028</v>
      </c>
      <c r="F40" s="91">
        <f>IF(ISNUMBER(E40/E$8*100),E40/E$8*100,0)</f>
        <v>1.1694253744335186</v>
      </c>
      <c r="G40" s="91">
        <f>[1]MercLab!Q77</f>
        <v>8.9533842608609095</v>
      </c>
      <c r="H40" s="76">
        <f>[1]MercLab!R77</f>
        <v>37514.681801847801</v>
      </c>
      <c r="I40" s="74">
        <f>IF(ISNUMBER(H40/H$8*100),H40/H$8*100,0)</f>
        <v>1.5907869278145144</v>
      </c>
      <c r="J40" s="74">
        <f>[1]MercLab!S77</f>
        <v>8.9533842608609095</v>
      </c>
      <c r="K40" s="76">
        <f>[1]MercLab!T77</f>
        <v>0</v>
      </c>
      <c r="L40" s="74">
        <f>IF(ISNUMBER(K40/K$8*100),K40/K$8*100,0)</f>
        <v>0</v>
      </c>
      <c r="M40" s="74">
        <f>[1]MercLab!U77</f>
        <v>0</v>
      </c>
      <c r="N40" s="76">
        <f>[1]MercLab!V77</f>
        <v>37514.681801847801</v>
      </c>
      <c r="O40" s="74">
        <f>IF(ISNUMBER(N40/N$8*100),N40/N$8*100,0)</f>
        <v>36.492551761275536</v>
      </c>
      <c r="P40" s="74">
        <f>[1]MercLab!W77</f>
        <v>8.9533842608609095</v>
      </c>
      <c r="Q40" s="75">
        <f>IF(ISNUMBER(N40/H40*100),N40/H40*100,0)</f>
        <v>100</v>
      </c>
      <c r="R40" s="74">
        <f>[1]MercLab!X77</f>
        <v>4.0656711619319035</v>
      </c>
    </row>
    <row r="41" spans="1:18" x14ac:dyDescent="0.2">
      <c r="A41" s="226"/>
      <c r="B41" s="227"/>
      <c r="C41" s="228"/>
      <c r="D41" s="229"/>
      <c r="E41" s="227"/>
      <c r="F41" s="228"/>
      <c r="G41" s="229"/>
      <c r="H41" s="227"/>
      <c r="I41" s="228"/>
      <c r="J41" s="229"/>
      <c r="K41" s="227"/>
      <c r="L41" s="228"/>
      <c r="M41" s="229"/>
      <c r="N41" s="227"/>
      <c r="O41" s="228"/>
      <c r="P41" s="229"/>
      <c r="Q41" s="230"/>
      <c r="R41" s="230"/>
    </row>
    <row r="42" spans="1:18" x14ac:dyDescent="0.2">
      <c r="A42" s="2" t="str">
        <f>[3]Resumen!A49</f>
        <v>Fuente: Instituto Nacional de Estadística (INE). L Encuesta Permanente de Hogares de Propósitos Múltiples, Junio 2015.</v>
      </c>
      <c r="F42" s="20"/>
      <c r="I42" s="20"/>
      <c r="L42" s="20"/>
    </row>
    <row r="43" spans="1:18" x14ac:dyDescent="0.2">
      <c r="A43" s="275" t="s">
        <v>94</v>
      </c>
      <c r="B43" s="5"/>
      <c r="F43" s="20"/>
      <c r="I43" s="20"/>
      <c r="L43" s="20"/>
    </row>
    <row r="44" spans="1:18" x14ac:dyDescent="0.2">
      <c r="A44" s="2" t="s">
        <v>60</v>
      </c>
      <c r="B44" s="5"/>
      <c r="F44" s="20"/>
      <c r="I44" s="20"/>
      <c r="L44" s="20"/>
    </row>
    <row r="45" spans="1:18" x14ac:dyDescent="0.2">
      <c r="A45" s="2" t="s">
        <v>61</v>
      </c>
      <c r="B45" s="5"/>
      <c r="F45" s="20"/>
      <c r="I45" s="20"/>
      <c r="L45" s="20"/>
    </row>
    <row r="46" spans="1:18" x14ac:dyDescent="0.2">
      <c r="A46" s="2" t="s">
        <v>62</v>
      </c>
      <c r="F46" s="20"/>
      <c r="I46" s="20"/>
      <c r="L46" s="20"/>
    </row>
    <row r="47" spans="1:18" x14ac:dyDescent="0.2">
      <c r="A47" s="2" t="s">
        <v>67</v>
      </c>
      <c r="F47" s="20"/>
      <c r="I47" s="20"/>
      <c r="L47" s="20"/>
    </row>
    <row r="48" spans="1:18" x14ac:dyDescent="0.2">
      <c r="A48" s="2" t="s">
        <v>68</v>
      </c>
      <c r="F48" s="20"/>
      <c r="I48" s="20"/>
      <c r="L48" s="20"/>
    </row>
    <row r="49" spans="2:12" x14ac:dyDescent="0.2">
      <c r="E49" s="8"/>
      <c r="F49" s="20"/>
      <c r="G49" s="3"/>
      <c r="I49" s="20"/>
      <c r="L49" s="20"/>
    </row>
    <row r="50" spans="2:12" x14ac:dyDescent="0.2">
      <c r="F50" s="20"/>
      <c r="I50" s="20"/>
      <c r="L50" s="20"/>
    </row>
    <row r="51" spans="2:12" x14ac:dyDescent="0.2">
      <c r="B51" s="8"/>
      <c r="F51" s="20"/>
      <c r="I51" s="20"/>
      <c r="L51" s="20"/>
    </row>
    <row r="53" spans="2:12" x14ac:dyDescent="0.2">
      <c r="B53" s="8"/>
    </row>
    <row r="54" spans="2:12" x14ac:dyDescent="0.2">
      <c r="B54" s="8"/>
    </row>
  </sheetData>
  <mergeCells count="12">
    <mergeCell ref="A1:R1"/>
    <mergeCell ref="A2:R2"/>
    <mergeCell ref="A4:A6"/>
    <mergeCell ref="B4:D5"/>
    <mergeCell ref="Q4:Q6"/>
    <mergeCell ref="R4:R6"/>
    <mergeCell ref="E4:G5"/>
    <mergeCell ref="H4:P4"/>
    <mergeCell ref="H5:J5"/>
    <mergeCell ref="K5:M5"/>
    <mergeCell ref="N5:P5"/>
    <mergeCell ref="A3:R3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opLeftCell="A39" workbookViewId="0">
      <selection activeCell="A51" sqref="A51"/>
    </sheetView>
  </sheetViews>
  <sheetFormatPr baseColWidth="10" defaultRowHeight="11.25" x14ac:dyDescent="0.2"/>
  <cols>
    <col min="1" max="1" width="67.1640625" style="278" customWidth="1"/>
    <col min="2" max="2" width="13" style="23" customWidth="1"/>
    <col min="3" max="3" width="13" style="37" bestFit="1" customWidth="1"/>
    <col min="4" max="4" width="10.5" style="23" bestFit="1" customWidth="1"/>
    <col min="5" max="5" width="13" style="23" customWidth="1"/>
    <col min="6" max="6" width="8.83203125" style="37" customWidth="1"/>
    <col min="7" max="7" width="6.1640625" style="23" customWidth="1"/>
    <col min="8" max="8" width="10.6640625" style="23" customWidth="1"/>
    <col min="9" max="9" width="8.5" style="37" customWidth="1"/>
    <col min="10" max="10" width="5.6640625" style="23" customWidth="1"/>
    <col min="11" max="11" width="10.5" style="23" bestFit="1" customWidth="1"/>
    <col min="12" max="12" width="6.5" style="23" customWidth="1"/>
    <col min="13" max="16384" width="12" style="278"/>
  </cols>
  <sheetData>
    <row r="1" spans="1:13" x14ac:dyDescent="0.2">
      <c r="A1" s="322" t="s">
        <v>92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3" x14ac:dyDescent="0.2">
      <c r="A2" s="322" t="s">
        <v>95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</row>
    <row r="3" spans="1:13" ht="23.25" x14ac:dyDescent="0.35">
      <c r="A3" s="285" t="s">
        <v>143</v>
      </c>
      <c r="B3" s="283" t="s">
        <v>89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</row>
    <row r="4" spans="1:13" ht="13.5" customHeight="1" x14ac:dyDescent="0.35">
      <c r="A4" s="323" t="s">
        <v>31</v>
      </c>
      <c r="B4" s="332" t="s">
        <v>32</v>
      </c>
      <c r="C4" s="332"/>
      <c r="D4" s="332"/>
      <c r="E4" s="332"/>
      <c r="F4" s="332"/>
      <c r="G4" s="332"/>
      <c r="H4" s="332"/>
      <c r="I4" s="332"/>
      <c r="J4" s="332"/>
      <c r="K4" s="333" t="s">
        <v>21</v>
      </c>
      <c r="L4" s="333" t="s">
        <v>22</v>
      </c>
    </row>
    <row r="5" spans="1:13" ht="15.75" customHeight="1" x14ac:dyDescent="0.35">
      <c r="A5" s="324"/>
      <c r="B5" s="336" t="s">
        <v>0</v>
      </c>
      <c r="C5" s="336"/>
      <c r="D5" s="336"/>
      <c r="E5" s="336" t="s">
        <v>23</v>
      </c>
      <c r="F5" s="336"/>
      <c r="G5" s="336"/>
      <c r="H5" s="336" t="s">
        <v>24</v>
      </c>
      <c r="I5" s="336"/>
      <c r="J5" s="336"/>
      <c r="K5" s="334"/>
      <c r="L5" s="334"/>
    </row>
    <row r="6" spans="1:13" x14ac:dyDescent="0.2">
      <c r="A6" s="325"/>
      <c r="B6" s="70" t="s">
        <v>4</v>
      </c>
      <c r="C6" s="68" t="s">
        <v>66</v>
      </c>
      <c r="D6" s="70" t="s">
        <v>25</v>
      </c>
      <c r="E6" s="70" t="s">
        <v>4</v>
      </c>
      <c r="F6" s="68" t="s">
        <v>66</v>
      </c>
      <c r="G6" s="70" t="s">
        <v>25</v>
      </c>
      <c r="H6" s="70" t="s">
        <v>4</v>
      </c>
      <c r="I6" s="68" t="s">
        <v>66</v>
      </c>
      <c r="J6" s="70" t="s">
        <v>25</v>
      </c>
      <c r="K6" s="335"/>
      <c r="L6" s="335"/>
    </row>
    <row r="7" spans="1:13" x14ac:dyDescent="0.2">
      <c r="A7" s="19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</row>
    <row r="8" spans="1:13" ht="12" customHeight="1" x14ac:dyDescent="0.2">
      <c r="A8" s="50" t="s">
        <v>59</v>
      </c>
      <c r="B8" s="22">
        <f>'C01'!H8</f>
        <v>2358246.7988586593</v>
      </c>
      <c r="C8" s="22">
        <f>'C01'!I8</f>
        <v>100.00000000000827</v>
      </c>
      <c r="D8" s="49">
        <f>'C01'!J8</f>
        <v>7.1582724082419631</v>
      </c>
      <c r="E8" s="22">
        <f>'C01'!K8</f>
        <v>2255445.8710220074</v>
      </c>
      <c r="F8" s="22">
        <f>'C01'!L8</f>
        <v>100.00000000001074</v>
      </c>
      <c r="G8" s="49">
        <f>'C01'!M8</f>
        <v>7.0681845623176773</v>
      </c>
      <c r="H8" s="22">
        <f>'C01'!N8</f>
        <v>102800.92783661379</v>
      </c>
      <c r="I8" s="22">
        <f>'C01'!O8</f>
        <v>99.999999999999858</v>
      </c>
      <c r="J8" s="49">
        <f>'C01'!P8</f>
        <v>9.0002626997693458</v>
      </c>
      <c r="K8" s="49">
        <f>'C01'!Q8</f>
        <v>4.3592098963673873</v>
      </c>
      <c r="L8" s="49">
        <f>'C01'!R8</f>
        <v>2.9197151258234322</v>
      </c>
      <c r="M8" s="22"/>
    </row>
    <row r="9" spans="1:13" ht="12" customHeight="1" x14ac:dyDescent="0.2">
      <c r="B9" s="7"/>
      <c r="C9" s="81"/>
      <c r="D9" s="81"/>
      <c r="E9" s="7"/>
      <c r="F9" s="81"/>
      <c r="G9" s="81"/>
      <c r="H9" s="7"/>
      <c r="I9" s="81"/>
      <c r="J9" s="81"/>
      <c r="K9" s="81"/>
      <c r="L9" s="81"/>
      <c r="M9" s="23"/>
    </row>
    <row r="10" spans="1:13" x14ac:dyDescent="0.2">
      <c r="A10" s="48" t="s">
        <v>107</v>
      </c>
      <c r="B10" s="22"/>
      <c r="C10" s="49"/>
      <c r="D10" s="49"/>
      <c r="E10" s="22"/>
      <c r="F10" s="49"/>
      <c r="G10" s="49"/>
      <c r="H10" s="22"/>
      <c r="I10" s="49"/>
      <c r="J10" s="49"/>
      <c r="K10" s="72"/>
      <c r="L10" s="49"/>
      <c r="M10" s="69"/>
    </row>
    <row r="11" spans="1:13" x14ac:dyDescent="0.2">
      <c r="A11" s="87" t="s">
        <v>108</v>
      </c>
      <c r="B11" s="51">
        <f>[1]MercLab!R79</f>
        <v>987319.26530923566</v>
      </c>
      <c r="C11" s="29">
        <f>IF(ISNUMBER(B11/B$8*100),B11/B$8*100,0)</f>
        <v>41.866664073797402</v>
      </c>
      <c r="D11" s="29">
        <f>[1]MercLab!S79</f>
        <v>5.3111771805775208</v>
      </c>
      <c r="E11" s="51">
        <f>[1]MercLab!T79</f>
        <v>980505.49914441211</v>
      </c>
      <c r="F11" s="29">
        <f>IF(ISNUMBER(E11/E$8*100),E11/E$8*100,0)</f>
        <v>43.472801176120306</v>
      </c>
      <c r="G11" s="29">
        <f>[1]MercLab!U79</f>
        <v>5.2833929272501763</v>
      </c>
      <c r="H11" s="51">
        <f>[1]MercLab!V79</f>
        <v>6813.7661648243602</v>
      </c>
      <c r="I11" s="29">
        <f>IF(ISNUMBER(H11/H$8*100),H11/H$8*100,0)</f>
        <v>6.6281173800822017</v>
      </c>
      <c r="J11" s="29">
        <f>[1]MercLab!W79</f>
        <v>9.5404926400844943</v>
      </c>
      <c r="K11" s="29">
        <f>IF(ISNUMBER(H11/B11*100),H11/B11*100,0)</f>
        <v>0.69012794586665327</v>
      </c>
      <c r="L11" s="29">
        <f>[1]MercLab!X79</f>
        <v>1.89726575352185</v>
      </c>
      <c r="M11" s="69"/>
    </row>
    <row r="12" spans="1:13" x14ac:dyDescent="0.2">
      <c r="A12" s="87" t="s">
        <v>109</v>
      </c>
      <c r="B12" s="51">
        <f>[1]MercLab!R80</f>
        <v>8476.6460193806397</v>
      </c>
      <c r="C12" s="29">
        <f t="shared" ref="C12:C34" si="0">IF(ISNUMBER(B12/B$8*100),B12/B$8*100,0)</f>
        <v>0.35944694268145105</v>
      </c>
      <c r="D12" s="29">
        <f>[1]MercLab!S80</f>
        <v>5.4239684994912913</v>
      </c>
      <c r="E12" s="51">
        <f>[1]MercLab!T80</f>
        <v>7682.2891858695202</v>
      </c>
      <c r="F12" s="29">
        <f t="shared" ref="F12:F34" si="1">IF(ISNUMBER(E12/E$8*100),E12/E$8*100,0)</f>
        <v>0.3406106652601002</v>
      </c>
      <c r="G12" s="29">
        <f>[1]MercLab!U80</f>
        <v>5.1544706013356683</v>
      </c>
      <c r="H12" s="51">
        <f>[1]MercLab!V80</f>
        <v>794.35683351111993</v>
      </c>
      <c r="I12" s="29">
        <f t="shared" ref="I12:I34" si="2">IF(ISNUMBER(H12/H$8*100),H12/H$8*100,0)</f>
        <v>0.77271368092477488</v>
      </c>
      <c r="J12" s="29">
        <f>[1]MercLab!W80</f>
        <v>7.4978517454270808</v>
      </c>
      <c r="K12" s="29">
        <f t="shared" ref="K12:K34" si="3">IF(ISNUMBER(H12/B12*100),H12/B12*100,0)</f>
        <v>9.3711219236350853</v>
      </c>
      <c r="L12" s="29">
        <f>[1]MercLab!X80</f>
        <v>0.78138426591080745</v>
      </c>
      <c r="M12" s="69"/>
    </row>
    <row r="13" spans="1:13" x14ac:dyDescent="0.2">
      <c r="A13" s="87" t="s">
        <v>54</v>
      </c>
      <c r="B13" s="51">
        <f>[1]MercLab!R81</f>
        <v>268155.1774754895</v>
      </c>
      <c r="C13" s="29">
        <f t="shared" si="0"/>
        <v>11.370954795964138</v>
      </c>
      <c r="D13" s="29">
        <f>[1]MercLab!S81</f>
        <v>7.9861553133132324</v>
      </c>
      <c r="E13" s="51">
        <f>[1]MercLab!T81</f>
        <v>256543.58449226918</v>
      </c>
      <c r="F13" s="29">
        <f t="shared" si="1"/>
        <v>11.374406621251429</v>
      </c>
      <c r="G13" s="29">
        <f>[1]MercLab!U81</f>
        <v>7.91442423188309</v>
      </c>
      <c r="H13" s="51">
        <f>[1]MercLab!V81</f>
        <v>11611.592983220582</v>
      </c>
      <c r="I13" s="29">
        <f t="shared" si="2"/>
        <v>11.29522196694121</v>
      </c>
      <c r="J13" s="29">
        <f>[1]MercLab!W81</f>
        <v>9.5193573779462586</v>
      </c>
      <c r="K13" s="29">
        <f t="shared" si="3"/>
        <v>4.3301766881909005</v>
      </c>
      <c r="L13" s="29">
        <f>[1]MercLab!X81</f>
        <v>2.8871183622601446</v>
      </c>
      <c r="M13" s="69"/>
    </row>
    <row r="14" spans="1:13" x14ac:dyDescent="0.2">
      <c r="A14" s="87" t="s">
        <v>110</v>
      </c>
      <c r="B14" s="51">
        <f>[1]MercLab!R82</f>
        <v>9711.4835733598211</v>
      </c>
      <c r="C14" s="29">
        <f t="shared" si="0"/>
        <v>0.41180946701846344</v>
      </c>
      <c r="D14" s="29">
        <f>[1]MercLab!S82</f>
        <v>10.544626480214106</v>
      </c>
      <c r="E14" s="51">
        <f>[1]MercLab!T82</f>
        <v>8817.4055154847811</v>
      </c>
      <c r="F14" s="29">
        <f t="shared" si="1"/>
        <v>0.39093846714615949</v>
      </c>
      <c r="G14" s="29">
        <f>[1]MercLab!U82</f>
        <v>10.447752348745919</v>
      </c>
      <c r="H14" s="51">
        <f>[1]MercLab!V82</f>
        <v>894.07805787503992</v>
      </c>
      <c r="I14" s="29">
        <f t="shared" si="2"/>
        <v>0.86971788746502265</v>
      </c>
      <c r="J14" s="29">
        <f>[1]MercLab!W82</f>
        <v>11.5</v>
      </c>
      <c r="K14" s="29">
        <f t="shared" si="3"/>
        <v>9.2064003519260584</v>
      </c>
      <c r="L14" s="29">
        <f>[1]MercLab!X82</f>
        <v>6</v>
      </c>
      <c r="M14" s="69"/>
    </row>
    <row r="15" spans="1:13" ht="22.5" x14ac:dyDescent="0.2">
      <c r="A15" s="284" t="s">
        <v>111</v>
      </c>
      <c r="B15" s="51">
        <f>[1]MercLab!R83</f>
        <v>18301.440880208385</v>
      </c>
      <c r="C15" s="29">
        <f t="shared" si="0"/>
        <v>0.776061304909473</v>
      </c>
      <c r="D15" s="29">
        <f>[1]MercLab!S83</f>
        <v>6.7116917861078482</v>
      </c>
      <c r="E15" s="51">
        <f>[1]MercLab!T83</f>
        <v>17516.889332882183</v>
      </c>
      <c r="F15" s="29">
        <f t="shared" si="1"/>
        <v>0.77664862446664606</v>
      </c>
      <c r="G15" s="29">
        <f>[1]MercLab!U83</f>
        <v>6.586436924424965</v>
      </c>
      <c r="H15" s="51">
        <f>[1]MercLab!V83</f>
        <v>784.55154732619997</v>
      </c>
      <c r="I15" s="29">
        <f t="shared" si="2"/>
        <v>0.76317555087938849</v>
      </c>
      <c r="J15" s="29">
        <f>[1]MercLab!W83</f>
        <v>9.150990075406412</v>
      </c>
      <c r="K15" s="29">
        <f t="shared" si="3"/>
        <v>4.2868293948081035</v>
      </c>
      <c r="L15" s="29">
        <f>[1]MercLab!X83</f>
        <v>1.9175309527353483</v>
      </c>
      <c r="M15" s="69"/>
    </row>
    <row r="16" spans="1:13" x14ac:dyDescent="0.2">
      <c r="A16" s="87" t="s">
        <v>112</v>
      </c>
      <c r="B16" s="51">
        <f>[1]MercLab!R84</f>
        <v>214995.14166112171</v>
      </c>
      <c r="C16" s="29">
        <f t="shared" si="0"/>
        <v>9.1167362875325306</v>
      </c>
      <c r="D16" s="29">
        <f>[1]MercLab!S84</f>
        <v>6.5754026656364335</v>
      </c>
      <c r="E16" s="51">
        <f>[1]MercLab!T84</f>
        <v>201101.05110125418</v>
      </c>
      <c r="F16" s="29">
        <f t="shared" si="1"/>
        <v>8.9162437318936636</v>
      </c>
      <c r="G16" s="29">
        <f>[1]MercLab!U84</f>
        <v>6.5899247616193106</v>
      </c>
      <c r="H16" s="51">
        <f>[1]MercLab!V84</f>
        <v>13894.090559867742</v>
      </c>
      <c r="I16" s="29">
        <f t="shared" si="2"/>
        <v>13.515530309172167</v>
      </c>
      <c r="J16" s="29">
        <f>[1]MercLab!W84</f>
        <v>6.3704237182598646</v>
      </c>
      <c r="K16" s="29">
        <f t="shared" si="3"/>
        <v>6.462513735202351</v>
      </c>
      <c r="L16" s="29">
        <f>[1]MercLab!X84</f>
        <v>2.2204739656991244</v>
      </c>
      <c r="M16" s="69"/>
    </row>
    <row r="17" spans="1:13" ht="22.5" x14ac:dyDescent="0.2">
      <c r="A17" s="284" t="s">
        <v>113</v>
      </c>
      <c r="B17" s="51">
        <f>[1]MercLab!R85</f>
        <v>338081.16050336685</v>
      </c>
      <c r="C17" s="29">
        <f t="shared" si="0"/>
        <v>14.336122948072733</v>
      </c>
      <c r="D17" s="29">
        <f>[1]MercLab!S85</f>
        <v>8.0253865968224751</v>
      </c>
      <c r="E17" s="51">
        <f>[1]MercLab!T85</f>
        <v>325520.45221205172</v>
      </c>
      <c r="F17" s="29">
        <f t="shared" si="1"/>
        <v>14.432643070460788</v>
      </c>
      <c r="G17" s="29">
        <f>[1]MercLab!U85</f>
        <v>7.9729684758337314</v>
      </c>
      <c r="H17" s="51">
        <f>[1]MercLab!V85</f>
        <v>12560.708291314899</v>
      </c>
      <c r="I17" s="29">
        <f t="shared" si="2"/>
        <v>12.218477552340975</v>
      </c>
      <c r="J17" s="29">
        <f>[1]MercLab!W85</f>
        <v>9.3556989123800918</v>
      </c>
      <c r="K17" s="29">
        <f t="shared" si="3"/>
        <v>3.7152937692870385</v>
      </c>
      <c r="L17" s="29">
        <f>[1]MercLab!X85</f>
        <v>3.1472903427453001</v>
      </c>
      <c r="M17" s="69"/>
    </row>
    <row r="18" spans="1:13" x14ac:dyDescent="0.2">
      <c r="A18" s="87" t="s">
        <v>114</v>
      </c>
      <c r="B18" s="51">
        <f>[1]MercLab!R86</f>
        <v>103964.62247087961</v>
      </c>
      <c r="C18" s="29">
        <f t="shared" si="0"/>
        <v>4.4085556491032341</v>
      </c>
      <c r="D18" s="29">
        <f>[1]MercLab!S86</f>
        <v>7.1918710529129815</v>
      </c>
      <c r="E18" s="51">
        <f>[1]MercLab!T86</f>
        <v>100678.56075242213</v>
      </c>
      <c r="F18" s="29">
        <f t="shared" si="1"/>
        <v>4.4637985795155339</v>
      </c>
      <c r="G18" s="29">
        <f>[1]MercLab!U86</f>
        <v>7.1581458050988758</v>
      </c>
      <c r="H18" s="51">
        <f>[1]MercLab!V86</f>
        <v>3286.0617184574803</v>
      </c>
      <c r="I18" s="29">
        <f t="shared" si="2"/>
        <v>3.1965292411369752</v>
      </c>
      <c r="J18" s="29">
        <f>[1]MercLab!W86</f>
        <v>8.2828582667353814</v>
      </c>
      <c r="K18" s="29">
        <f t="shared" si="3"/>
        <v>3.1607499169997979</v>
      </c>
      <c r="L18" s="29">
        <f>[1]MercLab!X86</f>
        <v>3.1397847777202328</v>
      </c>
      <c r="M18" s="23"/>
    </row>
    <row r="19" spans="1:13" x14ac:dyDescent="0.2">
      <c r="A19" s="87" t="s">
        <v>115</v>
      </c>
      <c r="B19" s="51">
        <f>[1]MercLab!R87</f>
        <v>37618.783604317752</v>
      </c>
      <c r="C19" s="29">
        <f t="shared" si="0"/>
        <v>1.5952013004968111</v>
      </c>
      <c r="D19" s="29">
        <f>[1]MercLab!S87</f>
        <v>8.4188834723232002</v>
      </c>
      <c r="E19" s="51">
        <f>[1]MercLab!T87</f>
        <v>36764.720458532072</v>
      </c>
      <c r="F19" s="29">
        <f t="shared" si="1"/>
        <v>1.6300422426840562</v>
      </c>
      <c r="G19" s="29">
        <f>[1]MercLab!U87</f>
        <v>8.357379256409839</v>
      </c>
      <c r="H19" s="51">
        <f>[1]MercLab!V87</f>
        <v>854.06314578567992</v>
      </c>
      <c r="I19" s="29">
        <f t="shared" si="2"/>
        <v>0.83079322702522829</v>
      </c>
      <c r="J19" s="29">
        <f>[1]MercLab!W87</f>
        <v>11.034273514862361</v>
      </c>
      <c r="K19" s="29">
        <f t="shared" si="3"/>
        <v>2.2703103714593618</v>
      </c>
      <c r="L19" s="29">
        <f>[1]MercLab!X87</f>
        <v>7.9205614573093106</v>
      </c>
      <c r="M19" s="23"/>
    </row>
    <row r="20" spans="1:13" x14ac:dyDescent="0.2">
      <c r="A20" s="87" t="s">
        <v>116</v>
      </c>
      <c r="B20" s="51">
        <f>[1]MercLab!R88</f>
        <v>17269.529990834755</v>
      </c>
      <c r="C20" s="29">
        <f t="shared" si="0"/>
        <v>0.73230376053909352</v>
      </c>
      <c r="D20" s="29">
        <f>[1]MercLab!S88</f>
        <v>12.966130914125523</v>
      </c>
      <c r="E20" s="51">
        <f>[1]MercLab!T88</f>
        <v>15816.937560237833</v>
      </c>
      <c r="F20" s="29">
        <f t="shared" si="1"/>
        <v>0.70127763931087927</v>
      </c>
      <c r="G20" s="29">
        <f>[1]MercLab!U88</f>
        <v>13.025069722801</v>
      </c>
      <c r="H20" s="51">
        <f>[1]MercLab!V88</f>
        <v>1452.5924305969199</v>
      </c>
      <c r="I20" s="29">
        <f t="shared" si="2"/>
        <v>1.4130149028475614</v>
      </c>
      <c r="J20" s="29">
        <f>[1]MercLab!W88</f>
        <v>12.33241961332571</v>
      </c>
      <c r="K20" s="29">
        <f t="shared" si="3"/>
        <v>8.4113026316746105</v>
      </c>
      <c r="L20" s="29">
        <f>[1]MercLab!X88</f>
        <v>5.5904464512879164</v>
      </c>
      <c r="M20" s="23"/>
    </row>
    <row r="21" spans="1:13" x14ac:dyDescent="0.2">
      <c r="A21" s="87" t="s">
        <v>117</v>
      </c>
      <c r="B21" s="51">
        <f>[1]MercLab!R89</f>
        <v>25773.226678889838</v>
      </c>
      <c r="C21" s="29">
        <f t="shared" si="0"/>
        <v>1.0928977701300613</v>
      </c>
      <c r="D21" s="29">
        <f>[1]MercLab!S89</f>
        <v>12.436646286978942</v>
      </c>
      <c r="E21" s="51">
        <f>[1]MercLab!T89</f>
        <v>24879.717447914838</v>
      </c>
      <c r="F21" s="29">
        <f t="shared" si="1"/>
        <v>1.1030953022446566</v>
      </c>
      <c r="G21" s="29">
        <f>[1]MercLab!U89</f>
        <v>12.460200273779854</v>
      </c>
      <c r="H21" s="51">
        <f>[1]MercLab!V89</f>
        <v>893.50923097500004</v>
      </c>
      <c r="I21" s="29">
        <f t="shared" si="2"/>
        <v>0.86916455889882149</v>
      </c>
      <c r="J21" s="29">
        <f>[1]MercLab!W89</f>
        <v>11.789942484306968</v>
      </c>
      <c r="K21" s="29">
        <f t="shared" si="3"/>
        <v>3.4668116728544884</v>
      </c>
      <c r="L21" s="29">
        <f>[1]MercLab!X89</f>
        <v>1.5515896794193569</v>
      </c>
      <c r="M21" s="23"/>
    </row>
    <row r="22" spans="1:13" x14ac:dyDescent="0.2">
      <c r="A22" s="87" t="s">
        <v>118</v>
      </c>
      <c r="B22" s="51">
        <f>[1]MercLab!R90</f>
        <v>4788.0744365253995</v>
      </c>
      <c r="C22" s="29">
        <f t="shared" si="0"/>
        <v>0.20303534129009418</v>
      </c>
      <c r="D22" s="29">
        <f>[1]MercLab!S90</f>
        <v>10.441863265882898</v>
      </c>
      <c r="E22" s="51">
        <f>[1]MercLab!T90</f>
        <v>4788.0744365253995</v>
      </c>
      <c r="F22" s="29">
        <f t="shared" si="1"/>
        <v>0.21228948555328375</v>
      </c>
      <c r="G22" s="29">
        <f>[1]MercLab!U90</f>
        <v>10.441863265882898</v>
      </c>
      <c r="H22" s="51">
        <f>[1]MercLab!V90</f>
        <v>0</v>
      </c>
      <c r="I22" s="29">
        <f t="shared" si="2"/>
        <v>0</v>
      </c>
      <c r="J22" s="29">
        <f>[1]MercLab!W90</f>
        <v>0</v>
      </c>
      <c r="K22" s="29">
        <f t="shared" si="3"/>
        <v>0</v>
      </c>
      <c r="L22" s="29">
        <f>[1]MercLab!X90</f>
        <v>0</v>
      </c>
      <c r="M22" s="23"/>
    </row>
    <row r="23" spans="1:13" x14ac:dyDescent="0.2">
      <c r="A23" s="87" t="s">
        <v>119</v>
      </c>
      <c r="B23" s="51">
        <f>[1]MercLab!R91</f>
        <v>23128.816374073842</v>
      </c>
      <c r="C23" s="29">
        <f t="shared" si="0"/>
        <v>0.9807631832795316</v>
      </c>
      <c r="D23" s="29">
        <f>[1]MercLab!S91</f>
        <v>12.793788967793363</v>
      </c>
      <c r="E23" s="51">
        <f>[1]MercLab!T91</f>
        <v>21252.602537116229</v>
      </c>
      <c r="F23" s="29">
        <f t="shared" si="1"/>
        <v>0.94227943175980811</v>
      </c>
      <c r="G23" s="29">
        <f>[1]MercLab!U91</f>
        <v>12.8515299437772</v>
      </c>
      <c r="H23" s="51">
        <f>[1]MercLab!V91</f>
        <v>1876.2138369575998</v>
      </c>
      <c r="I23" s="29">
        <f t="shared" si="2"/>
        <v>1.8250942636816976</v>
      </c>
      <c r="J23" s="29">
        <f>[1]MercLab!W91</f>
        <v>12.139734515940638</v>
      </c>
      <c r="K23" s="29">
        <f t="shared" si="3"/>
        <v>8.1120183869881668</v>
      </c>
      <c r="L23" s="29">
        <f>[1]MercLab!X91</f>
        <v>2.3357476520537115</v>
      </c>
      <c r="M23" s="23"/>
    </row>
    <row r="24" spans="1:13" x14ac:dyDescent="0.2">
      <c r="A24" s="87" t="s">
        <v>120</v>
      </c>
      <c r="B24" s="51">
        <f>[1]MercLab!R92</f>
        <v>50273.930007083298</v>
      </c>
      <c r="C24" s="29">
        <f t="shared" si="0"/>
        <v>2.1318349729729218</v>
      </c>
      <c r="D24" s="29">
        <f>[1]MercLab!S92</f>
        <v>7.5811097111731929</v>
      </c>
      <c r="E24" s="51">
        <f>[1]MercLab!T92</f>
        <v>48564.921241346914</v>
      </c>
      <c r="F24" s="29">
        <f t="shared" si="1"/>
        <v>2.1532292956044539</v>
      </c>
      <c r="G24" s="29">
        <f>[1]MercLab!U92</f>
        <v>7.601725032339024</v>
      </c>
      <c r="H24" s="51">
        <f>[1]MercLab!V92</f>
        <v>1709.0087657363799</v>
      </c>
      <c r="I24" s="29">
        <f t="shared" si="2"/>
        <v>1.6624448842062842</v>
      </c>
      <c r="J24" s="29">
        <f>[1]MercLab!W92</f>
        <v>6.9927580992556404</v>
      </c>
      <c r="K24" s="29">
        <f t="shared" si="3"/>
        <v>3.3993936131422209</v>
      </c>
      <c r="L24" s="29">
        <f>[1]MercLab!X92</f>
        <v>4.052362128092434</v>
      </c>
      <c r="M24" s="23"/>
    </row>
    <row r="25" spans="1:13" ht="28.5" customHeight="1" x14ac:dyDescent="0.2">
      <c r="A25" s="284" t="s">
        <v>121</v>
      </c>
      <c r="B25" s="51">
        <f>[1]MercLab!R93</f>
        <v>53125.388474807907</v>
      </c>
      <c r="C25" s="29">
        <f t="shared" si="0"/>
        <v>2.2527493093818447</v>
      </c>
      <c r="D25" s="29">
        <f>[1]MercLab!S93</f>
        <v>10.332683019520898</v>
      </c>
      <c r="E25" s="51">
        <f>[1]MercLab!T93</f>
        <v>51680.885061247114</v>
      </c>
      <c r="F25" s="29">
        <f t="shared" si="1"/>
        <v>2.2913821929953486</v>
      </c>
      <c r="G25" s="29">
        <f>[1]MercLab!U93</f>
        <v>10.403186195658153</v>
      </c>
      <c r="H25" s="51">
        <f>[1]MercLab!V93</f>
        <v>1444.5034135608</v>
      </c>
      <c r="I25" s="29">
        <f t="shared" si="2"/>
        <v>1.4051462802520764</v>
      </c>
      <c r="J25" s="29">
        <f>[1]MercLab!W93</f>
        <v>7.9809079865546195</v>
      </c>
      <c r="K25" s="29">
        <f t="shared" si="3"/>
        <v>2.7190453661261875</v>
      </c>
      <c r="L25" s="29">
        <f>[1]MercLab!X93</f>
        <v>1.9810380802432075</v>
      </c>
      <c r="M25" s="23"/>
    </row>
    <row r="26" spans="1:13" x14ac:dyDescent="0.2">
      <c r="A26" s="87" t="s">
        <v>122</v>
      </c>
      <c r="B26" s="51">
        <f>[1]MercLab!R94</f>
        <v>44434.976892269377</v>
      </c>
      <c r="C26" s="29">
        <f t="shared" si="0"/>
        <v>1.8842377699303969</v>
      </c>
      <c r="D26" s="29">
        <f>[1]MercLab!S94</f>
        <v>13.691380996544254</v>
      </c>
      <c r="E26" s="51">
        <f>[1]MercLab!T94</f>
        <v>42523.866575005537</v>
      </c>
      <c r="F26" s="29">
        <f t="shared" si="1"/>
        <v>1.8853862609319347</v>
      </c>
      <c r="G26" s="29">
        <f>[1]MercLab!U94</f>
        <v>13.641631593743963</v>
      </c>
      <c r="H26" s="51">
        <f>[1]MercLab!V94</f>
        <v>1911.1103172638398</v>
      </c>
      <c r="I26" s="29">
        <f t="shared" si="2"/>
        <v>1.8590399498156815</v>
      </c>
      <c r="J26" s="29">
        <f>[1]MercLab!W94</f>
        <v>14.777013653543326</v>
      </c>
      <c r="K26" s="29">
        <f t="shared" si="3"/>
        <v>4.3009143943007819</v>
      </c>
      <c r="L26" s="29">
        <f>[1]MercLab!X94</f>
        <v>4.6609673300972041</v>
      </c>
      <c r="M26" s="23"/>
    </row>
    <row r="27" spans="1:13" x14ac:dyDescent="0.2">
      <c r="A27" s="87" t="s">
        <v>123</v>
      </c>
      <c r="B27" s="51">
        <f>[1]MercLab!R95</f>
        <v>19923.47823483574</v>
      </c>
      <c r="C27" s="29">
        <f t="shared" si="0"/>
        <v>0.84484279781396399</v>
      </c>
      <c r="D27" s="29">
        <f>[1]MercLab!S95</f>
        <v>11.16891147236201</v>
      </c>
      <c r="E27" s="51">
        <f>[1]MercLab!T95</f>
        <v>19204.231807014818</v>
      </c>
      <c r="F27" s="29">
        <f t="shared" si="1"/>
        <v>0.85146054949715233</v>
      </c>
      <c r="G27" s="29">
        <f>[1]MercLab!U95</f>
        <v>11.281773351168153</v>
      </c>
      <c r="H27" s="51">
        <f>[1]MercLab!V95</f>
        <v>719.24642782091996</v>
      </c>
      <c r="I27" s="29">
        <f t="shared" si="2"/>
        <v>0.69964974339925334</v>
      </c>
      <c r="J27" s="29">
        <f>[1]MercLab!W95</f>
        <v>8.2707716439393284</v>
      </c>
      <c r="K27" s="29">
        <f t="shared" si="3"/>
        <v>3.6100444879315012</v>
      </c>
      <c r="L27" s="29">
        <f>[1]MercLab!X95</f>
        <v>2.2430761186868904</v>
      </c>
    </row>
    <row r="28" spans="1:13" x14ac:dyDescent="0.2">
      <c r="A28" s="87" t="s">
        <v>124</v>
      </c>
      <c r="B28" s="51">
        <f>[1]MercLab!R96</f>
        <v>13709.046070121964</v>
      </c>
      <c r="C28" s="29">
        <f t="shared" si="0"/>
        <v>0.58132363740541693</v>
      </c>
      <c r="D28" s="29">
        <f>[1]MercLab!S96</f>
        <v>9.1433175680739947</v>
      </c>
      <c r="E28" s="51">
        <f>[1]MercLab!T96</f>
        <v>12170.512502698943</v>
      </c>
      <c r="F28" s="29">
        <f t="shared" si="1"/>
        <v>0.53960561231221804</v>
      </c>
      <c r="G28" s="29">
        <f>[1]MercLab!U96</f>
        <v>8.571001033313367</v>
      </c>
      <c r="H28" s="51">
        <f>[1]MercLab!V96</f>
        <v>1538.53356742302</v>
      </c>
      <c r="I28" s="29">
        <f t="shared" si="2"/>
        <v>1.4966144759590903</v>
      </c>
      <c r="J28" s="29">
        <f>[1]MercLab!W96</f>
        <v>13.458139136084263</v>
      </c>
      <c r="K28" s="29">
        <f t="shared" si="3"/>
        <v>11.222761668123363</v>
      </c>
      <c r="L28" s="29">
        <f>[1]MercLab!X96</f>
        <v>1.679873507085176</v>
      </c>
    </row>
    <row r="29" spans="1:13" x14ac:dyDescent="0.2">
      <c r="A29" s="87" t="s">
        <v>125</v>
      </c>
      <c r="B29" s="51">
        <f>[1]MercLab!R97</f>
        <v>67330.883839503513</v>
      </c>
      <c r="C29" s="29">
        <f t="shared" si="0"/>
        <v>2.8551245727160621</v>
      </c>
      <c r="D29" s="29">
        <f>[1]MercLab!S97</f>
        <v>7.7050114726652739</v>
      </c>
      <c r="E29" s="51">
        <f>[1]MercLab!T97</f>
        <v>65354.832496138639</v>
      </c>
      <c r="F29" s="29">
        <f t="shared" si="1"/>
        <v>2.8976457974814749</v>
      </c>
      <c r="G29" s="29">
        <f>[1]MercLab!U97</f>
        <v>7.7169928426191383</v>
      </c>
      <c r="H29" s="51">
        <f>[1]MercLab!V97</f>
        <v>1976.0513433648798</v>
      </c>
      <c r="I29" s="29">
        <f t="shared" si="2"/>
        <v>1.9222115840291913</v>
      </c>
      <c r="J29" s="29">
        <f>[1]MercLab!W97</f>
        <v>7.3390982254844941</v>
      </c>
      <c r="K29" s="29">
        <f t="shared" si="3"/>
        <v>2.934836483173441</v>
      </c>
      <c r="L29" s="29">
        <f>[1]MercLab!X97</f>
        <v>3.1093583022566293</v>
      </c>
    </row>
    <row r="30" spans="1:13" ht="22.5" x14ac:dyDescent="0.2">
      <c r="A30" s="287" t="s">
        <v>144</v>
      </c>
      <c r="B30" s="51">
        <f>[1]MercLab!R98</f>
        <v>11175.964328677743</v>
      </c>
      <c r="C30" s="29">
        <f t="shared" si="0"/>
        <v>0.47390986957288223</v>
      </c>
      <c r="D30" s="29">
        <f>[1]MercLab!S98</f>
        <v>5.5070032777853077</v>
      </c>
      <c r="E30" s="51">
        <f>[1]MercLab!T98</f>
        <v>10903.756929794343</v>
      </c>
      <c r="F30" s="29">
        <f t="shared" si="1"/>
        <v>0.48344130399607138</v>
      </c>
      <c r="G30" s="29">
        <f>[1]MercLab!U98</f>
        <v>5.4890053943834562</v>
      </c>
      <c r="H30" s="51">
        <f>[1]MercLab!V98</f>
        <v>272.2073988834</v>
      </c>
      <c r="I30" s="29">
        <f t="shared" si="2"/>
        <v>0.26479079966674196</v>
      </c>
      <c r="J30" s="29">
        <f>[1]MercLab!W98</f>
        <v>6</v>
      </c>
      <c r="K30" s="29">
        <f t="shared" si="3"/>
        <v>2.435650212169258</v>
      </c>
      <c r="L30" s="29">
        <f>[1]MercLab!X98</f>
        <v>0.69284064665127021</v>
      </c>
    </row>
    <row r="31" spans="1:13" x14ac:dyDescent="0.2">
      <c r="A31" s="87" t="s">
        <v>127</v>
      </c>
      <c r="B31" s="51">
        <f>[1]MercLab!R99</f>
        <v>2043.5282022087597</v>
      </c>
      <c r="C31" s="29">
        <f t="shared" si="0"/>
        <v>8.6654552152801961E-2</v>
      </c>
      <c r="D31" s="29">
        <f>[1]MercLab!S99</f>
        <v>18.489704069462725</v>
      </c>
      <c r="E31" s="51">
        <f>[1]MercLab!T99</f>
        <v>2043.5282022087597</v>
      </c>
      <c r="F31" s="29">
        <f t="shared" si="1"/>
        <v>9.0604178467061966E-2</v>
      </c>
      <c r="G31" s="29">
        <f>[1]MercLab!U99</f>
        <v>18.489704069462725</v>
      </c>
      <c r="H31" s="51">
        <f>[1]MercLab!V99</f>
        <v>0</v>
      </c>
      <c r="I31" s="29">
        <f t="shared" si="2"/>
        <v>0</v>
      </c>
      <c r="J31" s="29">
        <f>[1]MercLab!W99</f>
        <v>0</v>
      </c>
      <c r="K31" s="29">
        <f t="shared" si="3"/>
        <v>0</v>
      </c>
      <c r="L31" s="29">
        <f>[1]MercLab!X99</f>
        <v>0</v>
      </c>
    </row>
    <row r="32" spans="1:13" x14ac:dyDescent="0.2">
      <c r="A32" s="87" t="s">
        <v>128</v>
      </c>
      <c r="B32" s="51">
        <f>[1]MercLab!R100</f>
        <v>544.41479776680001</v>
      </c>
      <c r="C32" s="29">
        <f t="shared" si="0"/>
        <v>2.3085573487485918E-2</v>
      </c>
      <c r="D32" s="29">
        <f>[1]MercLab!S100</f>
        <v>6</v>
      </c>
      <c r="E32" s="51">
        <f>[1]MercLab!T100</f>
        <v>544.41479776680001</v>
      </c>
      <c r="F32" s="29">
        <f t="shared" si="1"/>
        <v>2.4137790436979539E-2</v>
      </c>
      <c r="G32" s="29">
        <f>[1]MercLab!U100</f>
        <v>6</v>
      </c>
      <c r="H32" s="51">
        <f>[1]MercLab!V100</f>
        <v>0</v>
      </c>
      <c r="I32" s="29">
        <f t="shared" si="2"/>
        <v>0</v>
      </c>
      <c r="J32" s="29">
        <f>[1]MercLab!W100</f>
        <v>0</v>
      </c>
      <c r="K32" s="29">
        <f t="shared" si="3"/>
        <v>0</v>
      </c>
      <c r="L32" s="29">
        <f>[1]MercLab!X100</f>
        <v>0</v>
      </c>
    </row>
    <row r="33" spans="1:31" x14ac:dyDescent="0.2">
      <c r="A33" s="87" t="s">
        <v>73</v>
      </c>
      <c r="B33" s="51">
        <f>[1]MercLab!R101</f>
        <v>37514.681801847801</v>
      </c>
      <c r="C33" s="29">
        <f t="shared" si="0"/>
        <v>1.5907869278145144</v>
      </c>
      <c r="D33" s="29">
        <f>[1]MercLab!S101</f>
        <v>8.9533842608609095</v>
      </c>
      <c r="E33" s="51">
        <f>[1]MercLab!T101</f>
        <v>0</v>
      </c>
      <c r="F33" s="29">
        <f t="shared" si="1"/>
        <v>0</v>
      </c>
      <c r="G33" s="29">
        <f>[1]MercLab!U101</f>
        <v>0</v>
      </c>
      <c r="H33" s="51">
        <f>[1]MercLab!V101</f>
        <v>37514.681801847801</v>
      </c>
      <c r="I33" s="29">
        <f t="shared" si="2"/>
        <v>36.492551761275536</v>
      </c>
      <c r="J33" s="29">
        <f>[1]MercLab!W101</f>
        <v>8.9533842608609095</v>
      </c>
      <c r="K33" s="29">
        <f t="shared" si="3"/>
        <v>100</v>
      </c>
      <c r="L33" s="29">
        <f>[1]MercLab!X101</f>
        <v>4.0656711619319035</v>
      </c>
    </row>
    <row r="34" spans="1:31" x14ac:dyDescent="0.2">
      <c r="A34" s="87" t="s">
        <v>129</v>
      </c>
      <c r="B34" s="51">
        <f>[1]MercLab!R102</f>
        <v>587.13723209028001</v>
      </c>
      <c r="C34" s="29">
        <f t="shared" si="0"/>
        <v>2.4897191946764933E-2</v>
      </c>
      <c r="D34" s="29">
        <f>[1]MercLab!S102</f>
        <v>11.443658380346328</v>
      </c>
      <c r="E34" s="51">
        <f>[1]MercLab!T102</f>
        <v>587.13723209028001</v>
      </c>
      <c r="F34" s="29">
        <f t="shared" si="1"/>
        <v>2.6031980622271869E-2</v>
      </c>
      <c r="G34" s="29">
        <f>[1]MercLab!U102</f>
        <v>11.443658380346328</v>
      </c>
      <c r="H34" s="51">
        <f>[1]MercLab!V102</f>
        <v>0</v>
      </c>
      <c r="I34" s="29">
        <f t="shared" si="2"/>
        <v>0</v>
      </c>
      <c r="J34" s="29">
        <f>[1]MercLab!W102</f>
        <v>0</v>
      </c>
      <c r="K34" s="29">
        <f t="shared" si="3"/>
        <v>0</v>
      </c>
      <c r="L34" s="29">
        <f>[1]MercLab!X102</f>
        <v>0</v>
      </c>
    </row>
    <row r="35" spans="1:31" x14ac:dyDescent="0.2">
      <c r="A35" s="87"/>
      <c r="B35" s="51"/>
      <c r="C35" s="29"/>
      <c r="D35" s="29"/>
      <c r="E35" s="51"/>
      <c r="F35" s="29"/>
      <c r="G35" s="29"/>
      <c r="H35" s="51"/>
      <c r="I35" s="29"/>
      <c r="J35" s="29"/>
      <c r="K35" s="29"/>
      <c r="L35" s="29"/>
    </row>
    <row r="36" spans="1:31" s="23" customFormat="1" x14ac:dyDescent="0.2">
      <c r="A36" s="41" t="s">
        <v>130</v>
      </c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</row>
    <row r="37" spans="1:31" s="23" customFormat="1" x14ac:dyDescent="0.2">
      <c r="A37" s="87" t="s">
        <v>131</v>
      </c>
      <c r="B37" s="51">
        <f>[1]MercLab!R104</f>
        <v>50883.455846008961</v>
      </c>
      <c r="C37" s="29">
        <f>IF(ISNUMBER(B37/B$8*100),B37/B$8*100,0)</f>
        <v>2.1576815399743343</v>
      </c>
      <c r="D37" s="29">
        <f>[1]MercLab!S104</f>
        <v>13.351451403877087</v>
      </c>
      <c r="E37" s="51">
        <f>[1]MercLab!T104</f>
        <v>48899.668143556577</v>
      </c>
      <c r="F37" s="29">
        <f>IF(ISNUMBER(E37/E$8*100),E37/E$8*100,0)</f>
        <v>2.1680710130010228</v>
      </c>
      <c r="G37" s="29">
        <f>[1]MercLab!U104</f>
        <v>13.369991143991871</v>
      </c>
      <c r="H37" s="51">
        <f>[1]MercLab!V104</f>
        <v>1983.78770245238</v>
      </c>
      <c r="I37" s="29">
        <f>IF(ISNUMBER(H37/H$8*100),H37/H$8*100,0)</f>
        <v>1.9297371572417172</v>
      </c>
      <c r="J37" s="29">
        <f>[1]MercLab!W104</f>
        <v>12.898269263308217</v>
      </c>
      <c r="K37" s="29">
        <f>IF(ISNUMBER(H37/B37*100),H37/B37*100,0)</f>
        <v>3.8986890129004048</v>
      </c>
      <c r="L37" s="29">
        <f>[1]MercLab!X104</f>
        <v>3.5625643639294329</v>
      </c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</row>
    <row r="38" spans="1:31" s="23" customFormat="1" x14ac:dyDescent="0.2">
      <c r="A38" s="87" t="s">
        <v>132</v>
      </c>
      <c r="B38" s="51">
        <f>[1]MercLab!R105</f>
        <v>55126.699118229131</v>
      </c>
      <c r="C38" s="29">
        <f t="shared" ref="C38:C49" si="4">IF(ISNUMBER(B38/B$8*100),B38/B$8*100,0)</f>
        <v>2.337613652010861</v>
      </c>
      <c r="D38" s="29">
        <f>[1]MercLab!S105</f>
        <v>15.358564973689568</v>
      </c>
      <c r="E38" s="51">
        <f>[1]MercLab!T105</f>
        <v>52595.699884364818</v>
      </c>
      <c r="F38" s="29">
        <f t="shared" ref="F38:F49" si="5">IF(ISNUMBER(E38/E$8*100),E38/E$8*100,0)</f>
        <v>2.3319424580352353</v>
      </c>
      <c r="G38" s="29">
        <f>[1]MercLab!U105</f>
        <v>15.383028720208799</v>
      </c>
      <c r="H38" s="51">
        <f>[1]MercLab!V105</f>
        <v>2530.9992338643196</v>
      </c>
      <c r="I38" s="29">
        <f t="shared" ref="I38:I49" si="6">IF(ISNUMBER(H38/H$8*100),H38/H$8*100,0)</f>
        <v>2.4620392900411874</v>
      </c>
      <c r="J38" s="29">
        <f>[1]MercLab!W105</f>
        <v>14.850193476473251</v>
      </c>
      <c r="K38" s="29">
        <f t="shared" ref="K38:K49" si="7">IF(ISNUMBER(H38/B38*100),H38/B38*100,0)</f>
        <v>4.591240314309653</v>
      </c>
      <c r="L38" s="29">
        <f>[1]MercLab!X105</f>
        <v>4.0061875281864836</v>
      </c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</row>
    <row r="39" spans="1:31" x14ac:dyDescent="0.2">
      <c r="A39" s="87" t="s">
        <v>133</v>
      </c>
      <c r="B39" s="51">
        <f>[1]MercLab!R106</f>
        <v>133574.8813522069</v>
      </c>
      <c r="C39" s="29">
        <f t="shared" si="4"/>
        <v>5.6641604015684131</v>
      </c>
      <c r="D39" s="29">
        <f>[1]MercLab!S106</f>
        <v>10.574184859939512</v>
      </c>
      <c r="E39" s="51">
        <f>[1]MercLab!T106</f>
        <v>126665.76618625858</v>
      </c>
      <c r="F39" s="29">
        <f t="shared" si="5"/>
        <v>5.6159967221409168</v>
      </c>
      <c r="G39" s="29">
        <f>[1]MercLab!U106</f>
        <v>10.525061667014553</v>
      </c>
      <c r="H39" s="51">
        <f>[1]MercLab!V106</f>
        <v>6909.1151659483603</v>
      </c>
      <c r="I39" s="29">
        <f t="shared" si="6"/>
        <v>6.7208684895620134</v>
      </c>
      <c r="J39" s="29">
        <f>[1]MercLab!W106</f>
        <v>11.460692987991557</v>
      </c>
      <c r="K39" s="29">
        <f t="shared" si="7"/>
        <v>5.1724658828111387</v>
      </c>
      <c r="L39" s="29">
        <f>[1]MercLab!X106</f>
        <v>3.5199327114377885</v>
      </c>
    </row>
    <row r="40" spans="1:31" s="23" customFormat="1" x14ac:dyDescent="0.2">
      <c r="A40" s="87" t="s">
        <v>134</v>
      </c>
      <c r="B40" s="51">
        <f>[1]MercLab!R107</f>
        <v>55892.614207200611</v>
      </c>
      <c r="C40" s="29">
        <f t="shared" si="4"/>
        <v>2.3700918086373077</v>
      </c>
      <c r="D40" s="29">
        <f>[1]MercLab!S107</f>
        <v>10.973643430095814</v>
      </c>
      <c r="E40" s="51">
        <f>[1]MercLab!T107</f>
        <v>52845.309231967047</v>
      </c>
      <c r="F40" s="29">
        <f t="shared" si="5"/>
        <v>2.3430094204841776</v>
      </c>
      <c r="G40" s="29">
        <f>[1]MercLab!U107</f>
        <v>10.930836123497309</v>
      </c>
      <c r="H40" s="51">
        <f>[1]MercLab!V107</f>
        <v>3047.3049752335596</v>
      </c>
      <c r="I40" s="29">
        <f t="shared" si="6"/>
        <v>2.9642776960892614</v>
      </c>
      <c r="J40" s="29">
        <f>[1]MercLab!W107</f>
        <v>11.691754545555387</v>
      </c>
      <c r="K40" s="29">
        <f t="shared" si="7"/>
        <v>5.4520709372026062</v>
      </c>
      <c r="L40" s="29">
        <f>[1]MercLab!X107</f>
        <v>4.5517568103482349</v>
      </c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</row>
    <row r="41" spans="1:31" s="23" customFormat="1" x14ac:dyDescent="0.2">
      <c r="A41" s="87" t="s">
        <v>135</v>
      </c>
      <c r="B41" s="51">
        <f>[1]MercLab!R108</f>
        <v>309887.03748902737</v>
      </c>
      <c r="C41" s="29">
        <f t="shared" si="4"/>
        <v>13.140568563010707</v>
      </c>
      <c r="D41" s="29">
        <f>[1]MercLab!S108</f>
        <v>7.4910193319626783</v>
      </c>
      <c r="E41" s="51">
        <f>[1]MercLab!T108</f>
        <v>299849.55001213745</v>
      </c>
      <c r="F41" s="29">
        <f t="shared" si="5"/>
        <v>13.294468905887197</v>
      </c>
      <c r="G41" s="29">
        <f>[1]MercLab!U108</f>
        <v>7.4011731339175117</v>
      </c>
      <c r="H41" s="51">
        <f>[1]MercLab!V108</f>
        <v>10037.487476889761</v>
      </c>
      <c r="I41" s="29">
        <f t="shared" si="6"/>
        <v>9.764004749882023</v>
      </c>
      <c r="J41" s="29">
        <f>[1]MercLab!W108</f>
        <v>10.118185771766308</v>
      </c>
      <c r="K41" s="29">
        <f t="shared" si="7"/>
        <v>3.2390794911017124</v>
      </c>
      <c r="L41" s="29">
        <f>[1]MercLab!X108</f>
        <v>3.7558236551143911</v>
      </c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</row>
    <row r="42" spans="1:31" x14ac:dyDescent="0.2">
      <c r="A42" s="87" t="s">
        <v>136</v>
      </c>
      <c r="B42" s="51">
        <f>[1]MercLab!R109</f>
        <v>572230.9301080904</v>
      </c>
      <c r="C42" s="29">
        <f t="shared" si="4"/>
        <v>24.265099411352445</v>
      </c>
      <c r="D42" s="29">
        <f>[1]MercLab!S109</f>
        <v>5.10211327827259</v>
      </c>
      <c r="E42" s="51">
        <f>[1]MercLab!T109</f>
        <v>570299.58713677723</v>
      </c>
      <c r="F42" s="29">
        <f t="shared" si="5"/>
        <v>25.285447745121814</v>
      </c>
      <c r="G42" s="29">
        <f>[1]MercLab!U109</f>
        <v>5.0816329229045802</v>
      </c>
      <c r="H42" s="51">
        <f>[1]MercLab!V109</f>
        <v>1931.3429713129801</v>
      </c>
      <c r="I42" s="29">
        <f t="shared" si="6"/>
        <v>1.8787213422650735</v>
      </c>
      <c r="J42" s="29">
        <f>[1]MercLab!W109</f>
        <v>12.032384537434462</v>
      </c>
      <c r="K42" s="29">
        <f t="shared" si="7"/>
        <v>0.33751111128302047</v>
      </c>
      <c r="L42" s="29">
        <f>[1]MercLab!X109</f>
        <v>1.550869161008916</v>
      </c>
    </row>
    <row r="43" spans="1:31" x14ac:dyDescent="0.2">
      <c r="A43" s="87" t="s">
        <v>137</v>
      </c>
      <c r="B43" s="51">
        <f>[1]MercLab!R110</f>
        <v>360217.51630549948</v>
      </c>
      <c r="C43" s="29">
        <f t="shared" si="4"/>
        <v>15.274801453343942</v>
      </c>
      <c r="D43" s="29">
        <f>[1]MercLab!S110</f>
        <v>7.2518416232947374</v>
      </c>
      <c r="E43" s="51">
        <f>[1]MercLab!T110</f>
        <v>340664.62099939212</v>
      </c>
      <c r="F43" s="29">
        <f t="shared" si="5"/>
        <v>15.104092072270712</v>
      </c>
      <c r="G43" s="29">
        <f>[1]MercLab!U110</f>
        <v>7.2382216566248463</v>
      </c>
      <c r="H43" s="51">
        <f>[1]MercLab!V110</f>
        <v>19552.895306107159</v>
      </c>
      <c r="I43" s="29">
        <f t="shared" si="6"/>
        <v>19.020154504036647</v>
      </c>
      <c r="J43" s="29">
        <f>[1]MercLab!W110</f>
        <v>7.4888833608783889</v>
      </c>
      <c r="K43" s="29">
        <f t="shared" si="7"/>
        <v>5.4280800963394578</v>
      </c>
      <c r="L43" s="29">
        <f>[1]MercLab!X110</f>
        <v>2.6428312216947756</v>
      </c>
    </row>
    <row r="44" spans="1:31" x14ac:dyDescent="0.2">
      <c r="A44" s="87" t="s">
        <v>138</v>
      </c>
      <c r="B44" s="51">
        <f>[1]MercLab!R111</f>
        <v>152642.33204514423</v>
      </c>
      <c r="C44" s="29">
        <f t="shared" si="4"/>
        <v>6.4727038798068053</v>
      </c>
      <c r="D44" s="29">
        <f>[1]MercLab!S111</f>
        <v>7.3647391140161291</v>
      </c>
      <c r="E44" s="51">
        <f>[1]MercLab!T111</f>
        <v>146853.17045548171</v>
      </c>
      <c r="F44" s="29">
        <f t="shared" si="5"/>
        <v>6.5110483183060524</v>
      </c>
      <c r="G44" s="29">
        <f>[1]MercLab!U111</f>
        <v>7.3180351586982839</v>
      </c>
      <c r="H44" s="51">
        <f>[1]MercLab!V111</f>
        <v>5789.1615896626599</v>
      </c>
      <c r="I44" s="29">
        <f t="shared" si="6"/>
        <v>5.6314293182875144</v>
      </c>
      <c r="J44" s="29">
        <f>[1]MercLab!W111</f>
        <v>8.4807446873080519</v>
      </c>
      <c r="K44" s="29">
        <f t="shared" si="7"/>
        <v>3.792631776583776</v>
      </c>
      <c r="L44" s="29">
        <f>[1]MercLab!X111</f>
        <v>2.6436923599994238</v>
      </c>
    </row>
    <row r="45" spans="1:31" x14ac:dyDescent="0.2">
      <c r="A45" s="87" t="s">
        <v>139</v>
      </c>
      <c r="B45" s="51">
        <f>[1]MercLab!R112</f>
        <v>627599.10896952986</v>
      </c>
      <c r="C45" s="29">
        <f t="shared" si="4"/>
        <v>26.612952862833282</v>
      </c>
      <c r="D45" s="29">
        <f>[1]MercLab!S112</f>
        <v>5.8582673345334362</v>
      </c>
      <c r="E45" s="51">
        <f>[1]MercLab!T112</f>
        <v>614094.95735623641</v>
      </c>
      <c r="F45" s="29">
        <f t="shared" si="5"/>
        <v>27.227208830242166</v>
      </c>
      <c r="G45" s="29">
        <f>[1]MercLab!U112</f>
        <v>5.8413468927686925</v>
      </c>
      <c r="H45" s="51">
        <f>[1]MercLab!V112</f>
        <v>13504.151613294684</v>
      </c>
      <c r="I45" s="29">
        <f t="shared" si="6"/>
        <v>13.136215691318903</v>
      </c>
      <c r="J45" s="29">
        <f>[1]MercLab!W112</f>
        <v>6.598100773513627</v>
      </c>
      <c r="K45" s="29">
        <f t="shared" si="7"/>
        <v>2.151716186383291</v>
      </c>
      <c r="L45" s="29">
        <f>[1]MercLab!X112</f>
        <v>1.5884392588775493</v>
      </c>
    </row>
    <row r="46" spans="1:31" x14ac:dyDescent="0.2">
      <c r="A46" s="87" t="s">
        <v>140</v>
      </c>
      <c r="B46" s="51">
        <f>[1]MercLab!R113</f>
        <v>555.70848731776005</v>
      </c>
      <c r="C46" s="29">
        <f t="shared" si="4"/>
        <v>2.3564475422449889E-2</v>
      </c>
      <c r="D46" s="29">
        <f>[1]MercLab!S113</f>
        <v>14.75</v>
      </c>
      <c r="E46" s="51">
        <f>[1]MercLab!T113</f>
        <v>555.70848731776005</v>
      </c>
      <c r="F46" s="29">
        <f t="shared" si="5"/>
        <v>2.4638520234846185E-2</v>
      </c>
      <c r="G46" s="29">
        <f>[1]MercLab!U113</f>
        <v>14.75</v>
      </c>
      <c r="H46" s="51">
        <f>[1]MercLab!V113</f>
        <v>0</v>
      </c>
      <c r="I46" s="29">
        <f t="shared" si="6"/>
        <v>0</v>
      </c>
      <c r="J46" s="29">
        <f>[1]MercLab!W113</f>
        <v>0</v>
      </c>
      <c r="K46" s="29">
        <f t="shared" si="7"/>
        <v>0</v>
      </c>
      <c r="L46" s="29">
        <f>[1]MercLab!X113</f>
        <v>0</v>
      </c>
    </row>
    <row r="47" spans="1:31" x14ac:dyDescent="0.2">
      <c r="A47" s="87" t="s">
        <v>128</v>
      </c>
      <c r="B47" s="51">
        <f>[1]MercLab!R114</f>
        <v>1861.3447753638798</v>
      </c>
      <c r="C47" s="29">
        <f t="shared" si="4"/>
        <v>7.8929176380721916E-2</v>
      </c>
      <c r="D47" s="29">
        <f>[1]MercLab!S114</f>
        <v>5.7992095677701032</v>
      </c>
      <c r="E47" s="51">
        <f>[1]MercLab!T114</f>
        <v>1861.3447753638798</v>
      </c>
      <c r="F47" s="29">
        <f t="shared" si="5"/>
        <v>8.2526687928026005E-2</v>
      </c>
      <c r="G47" s="29">
        <f>[1]MercLab!U114</f>
        <v>5.7992095677701032</v>
      </c>
      <c r="H47" s="51">
        <f>[1]MercLab!V114</f>
        <v>0</v>
      </c>
      <c r="I47" s="29">
        <f t="shared" si="6"/>
        <v>0</v>
      </c>
      <c r="J47" s="29">
        <f>[1]MercLab!W114</f>
        <v>0</v>
      </c>
      <c r="K47" s="29">
        <f t="shared" si="7"/>
        <v>0</v>
      </c>
      <c r="L47" s="29">
        <f>[1]MercLab!X114</f>
        <v>0</v>
      </c>
    </row>
    <row r="48" spans="1:31" x14ac:dyDescent="0.2">
      <c r="A48" s="87" t="s">
        <v>73</v>
      </c>
      <c r="B48" s="51">
        <f>[1]MercLab!R115</f>
        <v>37514.681801847801</v>
      </c>
      <c r="C48" s="29">
        <f t="shared" si="4"/>
        <v>1.5907869278145144</v>
      </c>
      <c r="D48" s="29">
        <f>[1]MercLab!S115</f>
        <v>8.9533842608609095</v>
      </c>
      <c r="E48" s="51">
        <f>[1]MercLab!T115</f>
        <v>0</v>
      </c>
      <c r="F48" s="29">
        <f t="shared" si="5"/>
        <v>0</v>
      </c>
      <c r="G48" s="29">
        <f>[1]MercLab!U115</f>
        <v>0</v>
      </c>
      <c r="H48" s="51">
        <f>[1]MercLab!V115</f>
        <v>37514.681801847801</v>
      </c>
      <c r="I48" s="29">
        <f t="shared" si="6"/>
        <v>36.492551761275536</v>
      </c>
      <c r="J48" s="29">
        <f>[1]MercLab!W115</f>
        <v>8.9533842608609095</v>
      </c>
      <c r="K48" s="29">
        <f t="shared" si="7"/>
        <v>100</v>
      </c>
      <c r="L48" s="29">
        <f>[1]MercLab!X115</f>
        <v>4.0656711619319035</v>
      </c>
    </row>
    <row r="49" spans="1:12" x14ac:dyDescent="0.2">
      <c r="A49" s="87" t="s">
        <v>129</v>
      </c>
      <c r="B49" s="51">
        <f>[1]MercLab!R116</f>
        <v>260.48835343019999</v>
      </c>
      <c r="C49" s="29">
        <f t="shared" si="4"/>
        <v>1.1045847854273384E-2</v>
      </c>
      <c r="D49" s="29">
        <f>[1]MercLab!S116</f>
        <v>12</v>
      </c>
      <c r="E49" s="51">
        <f>[1]MercLab!T116</f>
        <v>260.48835343019999</v>
      </c>
      <c r="F49" s="29">
        <f t="shared" si="5"/>
        <v>1.1549306360084147E-2</v>
      </c>
      <c r="G49" s="29">
        <f>[1]MercLab!U116</f>
        <v>12</v>
      </c>
      <c r="H49" s="51">
        <f>[1]MercLab!V116</f>
        <v>0</v>
      </c>
      <c r="I49" s="29">
        <f t="shared" si="6"/>
        <v>0</v>
      </c>
      <c r="J49" s="29">
        <f>[1]MercLab!W116</f>
        <v>0</v>
      </c>
      <c r="K49" s="29">
        <f t="shared" si="7"/>
        <v>0</v>
      </c>
      <c r="L49" s="29">
        <f>[1]MercLab!X116</f>
        <v>0</v>
      </c>
    </row>
    <row r="50" spans="1:12" x14ac:dyDescent="0.2">
      <c r="A50" s="279"/>
      <c r="B50" s="230"/>
      <c r="C50" s="280"/>
      <c r="D50" s="230"/>
      <c r="E50" s="230"/>
      <c r="F50" s="280"/>
      <c r="G50" s="230"/>
      <c r="H50" s="230"/>
      <c r="I50" s="280"/>
      <c r="J50" s="230"/>
      <c r="K50" s="230"/>
      <c r="L50" s="230"/>
    </row>
    <row r="51" spans="1:12" x14ac:dyDescent="0.2">
      <c r="A51" s="2" t="str">
        <f>'C01'!A42</f>
        <v>Fuente: Instituto Nacional de Estadística (INE). L Encuesta Permanente de Hogares de Propósitos Múltiples, Junio 2015.</v>
      </c>
    </row>
    <row r="52" spans="1:12" x14ac:dyDescent="0.2">
      <c r="A52" s="275" t="s">
        <v>94</v>
      </c>
    </row>
    <row r="53" spans="1:12" x14ac:dyDescent="0.2">
      <c r="A53" s="2" t="s">
        <v>60</v>
      </c>
    </row>
    <row r="54" spans="1:12" x14ac:dyDescent="0.2">
      <c r="A54" s="2" t="s">
        <v>61</v>
      </c>
    </row>
    <row r="55" spans="1:12" x14ac:dyDescent="0.2">
      <c r="A55" s="2" t="s">
        <v>62</v>
      </c>
    </row>
    <row r="56" spans="1:12" x14ac:dyDescent="0.2">
      <c r="A56" s="2" t="s">
        <v>67</v>
      </c>
    </row>
    <row r="57" spans="1:12" x14ac:dyDescent="0.2">
      <c r="A57" s="2" t="s">
        <v>68</v>
      </c>
    </row>
    <row r="58" spans="1:12" x14ac:dyDescent="0.2">
      <c r="A58" s="275" t="s">
        <v>141</v>
      </c>
    </row>
    <row r="59" spans="1:12" x14ac:dyDescent="0.2">
      <c r="A59" s="275" t="s">
        <v>142</v>
      </c>
    </row>
  </sheetData>
  <mergeCells count="9">
    <mergeCell ref="A1:L1"/>
    <mergeCell ref="A2:L2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opLeftCell="A43" workbookViewId="0">
      <selection activeCell="A52" sqref="A52:A53"/>
    </sheetView>
  </sheetViews>
  <sheetFormatPr baseColWidth="10" defaultRowHeight="11.25" x14ac:dyDescent="0.2"/>
  <cols>
    <col min="1" max="1" width="45" style="298" bestFit="1" customWidth="1"/>
    <col min="2" max="2" width="14.1640625" style="298" customWidth="1"/>
    <col min="3" max="3" width="12.5" style="298" customWidth="1"/>
    <col min="4" max="4" width="13" style="298" customWidth="1"/>
    <col min="5" max="5" width="13.1640625" style="299" customWidth="1"/>
    <col min="6" max="6" width="16.6640625" style="299" bestFit="1" customWidth="1"/>
    <col min="7" max="7" width="12.1640625" style="299" bestFit="1" customWidth="1"/>
    <col min="8" max="8" width="12" style="299"/>
    <col min="9" max="9" width="12" style="298"/>
    <col min="10" max="10" width="45" style="298" bestFit="1" customWidth="1"/>
    <col min="11" max="11" width="11.1640625" style="298" customWidth="1"/>
    <col min="12" max="12" width="10.6640625" style="298" customWidth="1"/>
    <col min="13" max="13" width="11.83203125" style="298" customWidth="1"/>
    <col min="14" max="14" width="10.6640625" style="298" customWidth="1"/>
    <col min="15" max="15" width="11.5" style="298" bestFit="1" customWidth="1"/>
    <col min="16" max="16" width="11" style="298" customWidth="1"/>
    <col min="17" max="16384" width="12" style="298"/>
  </cols>
  <sheetData>
    <row r="1" spans="1:38" x14ac:dyDescent="0.2">
      <c r="A1" s="337" t="s">
        <v>98</v>
      </c>
      <c r="B1" s="337"/>
      <c r="C1" s="337"/>
      <c r="D1" s="337"/>
      <c r="E1" s="337"/>
      <c r="F1" s="337"/>
      <c r="G1" s="337"/>
      <c r="H1" s="293"/>
    </row>
    <row r="2" spans="1:38" x14ac:dyDescent="0.2">
      <c r="A2" s="337" t="s">
        <v>99</v>
      </c>
      <c r="B2" s="337"/>
      <c r="C2" s="337"/>
      <c r="D2" s="337"/>
      <c r="E2" s="337"/>
      <c r="F2" s="337"/>
      <c r="G2" s="337"/>
      <c r="H2" s="293"/>
    </row>
    <row r="3" spans="1:38" ht="12.75" x14ac:dyDescent="0.2">
      <c r="A3" s="337" t="s">
        <v>65</v>
      </c>
      <c r="B3" s="337"/>
      <c r="C3" s="337"/>
      <c r="D3" s="337"/>
      <c r="E3" s="337"/>
      <c r="F3" s="337"/>
      <c r="G3" s="337"/>
      <c r="H3" s="12"/>
    </row>
    <row r="4" spans="1:38" s="292" customFormat="1" ht="23.25" x14ac:dyDescent="0.35">
      <c r="A4" s="331" t="s">
        <v>89</v>
      </c>
      <c r="B4" s="331"/>
      <c r="C4" s="331"/>
      <c r="D4" s="331"/>
      <c r="E4" s="331"/>
      <c r="F4" s="331"/>
      <c r="G4" s="331"/>
      <c r="H4" s="221"/>
      <c r="I4" s="221"/>
      <c r="J4" s="221"/>
      <c r="K4" s="221"/>
      <c r="L4" s="221"/>
      <c r="M4" s="221"/>
      <c r="N4" s="221"/>
      <c r="O4" s="221"/>
    </row>
    <row r="5" spans="1:38" ht="11.25" customHeight="1" x14ac:dyDescent="0.2">
      <c r="A5" s="338" t="s">
        <v>31</v>
      </c>
      <c r="B5" s="340" t="s">
        <v>26</v>
      </c>
      <c r="C5" s="340"/>
      <c r="D5" s="340"/>
      <c r="E5" s="340"/>
      <c r="F5" s="340"/>
      <c r="G5" s="340"/>
      <c r="H5" s="6"/>
    </row>
    <row r="6" spans="1:38" ht="12" customHeight="1" x14ac:dyDescent="0.2">
      <c r="A6" s="339"/>
      <c r="B6" s="339" t="s">
        <v>26</v>
      </c>
      <c r="C6" s="340" t="s">
        <v>6</v>
      </c>
      <c r="D6" s="340"/>
      <c r="E6" s="340"/>
      <c r="F6" s="340"/>
      <c r="G6" s="339" t="s">
        <v>1</v>
      </c>
      <c r="H6" s="294"/>
    </row>
    <row r="7" spans="1:38" x14ac:dyDescent="0.2">
      <c r="A7" s="339"/>
      <c r="B7" s="341"/>
      <c r="C7" s="294" t="s">
        <v>8</v>
      </c>
      <c r="D7" s="294" t="s">
        <v>87</v>
      </c>
      <c r="E7" s="294" t="s">
        <v>9</v>
      </c>
      <c r="F7" s="294" t="s">
        <v>88</v>
      </c>
      <c r="G7" s="339"/>
      <c r="H7" s="294"/>
    </row>
    <row r="8" spans="1:38" x14ac:dyDescent="0.2">
      <c r="A8" s="308"/>
      <c r="B8" s="308"/>
      <c r="C8" s="308"/>
      <c r="D8" s="308"/>
      <c r="E8" s="308"/>
      <c r="F8" s="308"/>
      <c r="G8" s="308"/>
      <c r="H8" s="302"/>
    </row>
    <row r="9" spans="1:38" s="39" customFormat="1" ht="12" customHeight="1" x14ac:dyDescent="0.2">
      <c r="A9" s="38" t="s">
        <v>59</v>
      </c>
      <c r="B9" s="73">
        <f>[4]Sheet1!C88</f>
        <v>5383.6836369828079</v>
      </c>
      <c r="C9" s="73">
        <f>[4]Sheet1!E88</f>
        <v>6079.5579710144984</v>
      </c>
      <c r="D9" s="73">
        <f>[4]Sheet1!G88</f>
        <v>12324.438127090305</v>
      </c>
      <c r="E9" s="73">
        <f>[4]Sheet1!I88</f>
        <v>5497.883408071747</v>
      </c>
      <c r="F9" s="73">
        <f>[4]Sheet1!K88</f>
        <v>4312.9655172413786</v>
      </c>
      <c r="G9" s="73">
        <f>[4]Sheet1!M88</f>
        <v>4392.8596780850212</v>
      </c>
      <c r="H9" s="22"/>
      <c r="I9" s="25"/>
      <c r="J9" s="22"/>
      <c r="K9" s="25"/>
      <c r="L9" s="22"/>
      <c r="M9" s="25"/>
      <c r="N9" s="22"/>
      <c r="O9" s="25"/>
      <c r="P9" s="22"/>
      <c r="Q9" s="25"/>
      <c r="R9" s="22"/>
      <c r="S9" s="25"/>
    </row>
    <row r="10" spans="1:38" s="23" customFormat="1" ht="11.25" customHeight="1" x14ac:dyDescent="0.2">
      <c r="A10" s="40"/>
      <c r="H10" s="22"/>
      <c r="I10" s="25"/>
      <c r="J10" s="22"/>
      <c r="K10" s="25"/>
      <c r="L10" s="22"/>
      <c r="M10" s="25"/>
      <c r="N10" s="22"/>
      <c r="O10" s="25"/>
      <c r="P10" s="22"/>
      <c r="Q10" s="25"/>
      <c r="R10" s="22"/>
      <c r="S10" s="25"/>
      <c r="V10" s="37"/>
      <c r="X10" s="37"/>
      <c r="Z10" s="37"/>
      <c r="AB10" s="37"/>
      <c r="AD10" s="37"/>
      <c r="AF10" s="37"/>
      <c r="AH10" s="37"/>
      <c r="AJ10" s="37"/>
      <c r="AL10" s="37"/>
    </row>
    <row r="11" spans="1:38" s="23" customFormat="1" ht="12.75" customHeight="1" x14ac:dyDescent="0.2">
      <c r="A11" s="41" t="s">
        <v>35</v>
      </c>
      <c r="B11" s="83"/>
      <c r="C11" s="83"/>
      <c r="D11" s="83"/>
      <c r="E11" s="83"/>
      <c r="F11" s="83"/>
      <c r="G11" s="83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V11" s="37"/>
      <c r="X11" s="37"/>
      <c r="Z11" s="37"/>
      <c r="AB11" s="37"/>
      <c r="AD11" s="37"/>
      <c r="AF11" s="37"/>
      <c r="AH11" s="37"/>
      <c r="AJ11" s="37"/>
      <c r="AL11" s="37"/>
    </row>
    <row r="12" spans="1:38" s="23" customFormat="1" x14ac:dyDescent="0.2">
      <c r="A12" s="42" t="s">
        <v>55</v>
      </c>
      <c r="B12" s="277">
        <f>[4]Sheet1!C89</f>
        <v>7454.9785135611182</v>
      </c>
      <c r="C12" s="277">
        <f>[4]Sheet1!E89</f>
        <v>7882.9365591397782</v>
      </c>
      <c r="D12" s="277">
        <f>[4]Sheet1!G89</f>
        <v>12916.042735042734</v>
      </c>
      <c r="E12" s="277">
        <f>[4]Sheet1!I89</f>
        <v>7186.0373134328247</v>
      </c>
      <c r="F12" s="277">
        <f>[4]Sheet1!K89</f>
        <v>4708.8888888888878</v>
      </c>
      <c r="G12" s="277">
        <f>[4]Sheet1!M89</f>
        <v>6641.9019407558744</v>
      </c>
      <c r="H12" s="43"/>
      <c r="I12" s="44"/>
      <c r="J12" s="43"/>
      <c r="K12" s="44"/>
      <c r="L12" s="43"/>
      <c r="M12" s="44"/>
      <c r="N12" s="43"/>
      <c r="O12" s="44"/>
      <c r="P12" s="43"/>
      <c r="Q12" s="44"/>
      <c r="R12" s="43"/>
      <c r="S12" s="44"/>
      <c r="V12" s="37"/>
      <c r="X12" s="37"/>
      <c r="Z12" s="37"/>
      <c r="AB12" s="37"/>
      <c r="AD12" s="37"/>
      <c r="AF12" s="37"/>
      <c r="AH12" s="37"/>
      <c r="AJ12" s="37"/>
      <c r="AL12" s="37"/>
    </row>
    <row r="13" spans="1:38" s="23" customFormat="1" x14ac:dyDescent="0.2">
      <c r="A13" s="45" t="s">
        <v>51</v>
      </c>
      <c r="B13" s="277">
        <f>[4]Sheet1!C91</f>
        <v>8570.685005393736</v>
      </c>
      <c r="C13" s="277">
        <f>[4]Sheet1!E91</f>
        <v>9662.9236883942722</v>
      </c>
      <c r="D13" s="277">
        <f>[4]Sheet1!G91</f>
        <v>14834.000000000002</v>
      </c>
      <c r="E13" s="277">
        <f>[4]Sheet1!I91</f>
        <v>8604.7359223300882</v>
      </c>
      <c r="F13" s="277">
        <f>[4]Sheet1!K91</f>
        <v>3700</v>
      </c>
      <c r="G13" s="277">
        <f>[4]Sheet1!M91</f>
        <v>6265.2550335570431</v>
      </c>
      <c r="H13" s="24"/>
      <c r="I13" s="44"/>
      <c r="J13" s="24"/>
      <c r="K13" s="44"/>
      <c r="L13" s="24"/>
      <c r="M13" s="44"/>
      <c r="N13" s="24"/>
      <c r="O13" s="44"/>
      <c r="P13" s="43"/>
      <c r="Q13" s="44"/>
      <c r="R13" s="43"/>
      <c r="S13" s="44"/>
      <c r="V13" s="37"/>
      <c r="X13" s="37"/>
      <c r="Z13" s="37"/>
      <c r="AB13" s="37"/>
      <c r="AD13" s="37"/>
      <c r="AF13" s="37"/>
      <c r="AH13" s="37"/>
      <c r="AJ13" s="37"/>
      <c r="AL13" s="37"/>
    </row>
    <row r="14" spans="1:38" s="23" customFormat="1" x14ac:dyDescent="0.2">
      <c r="A14" s="45" t="s">
        <v>52</v>
      </c>
      <c r="B14" s="277">
        <f>[4]Sheet1!C92</f>
        <v>9032.0722311396439</v>
      </c>
      <c r="C14" s="277">
        <f>[4]Sheet1!E92</f>
        <v>8368.8973747016662</v>
      </c>
      <c r="D14" s="277">
        <f>[4]Sheet1!G92</f>
        <v>12294.827586206897</v>
      </c>
      <c r="E14" s="277">
        <f>[4]Sheet1!I92</f>
        <v>8124.4304461942293</v>
      </c>
      <c r="F14" s="277">
        <f>[4]Sheet1!K92</f>
        <v>6067.7777777777774</v>
      </c>
      <c r="G14" s="277">
        <f>[4]Sheet1!M92</f>
        <v>10394.181372549021</v>
      </c>
      <c r="H14" s="24"/>
      <c r="I14" s="44"/>
      <c r="J14" s="24"/>
      <c r="K14" s="44"/>
      <c r="L14" s="24"/>
      <c r="M14" s="44"/>
      <c r="N14" s="24"/>
      <c r="O14" s="44"/>
      <c r="P14" s="43"/>
      <c r="Q14" s="44"/>
      <c r="R14" s="43"/>
      <c r="S14" s="44"/>
      <c r="V14" s="37"/>
      <c r="X14" s="37"/>
      <c r="Z14" s="37"/>
      <c r="AB14" s="37"/>
      <c r="AD14" s="37"/>
      <c r="AF14" s="37"/>
      <c r="AH14" s="37"/>
      <c r="AJ14" s="37"/>
      <c r="AL14" s="37"/>
    </row>
    <row r="15" spans="1:38" s="23" customFormat="1" x14ac:dyDescent="0.2">
      <c r="A15" s="45" t="s">
        <v>71</v>
      </c>
      <c r="B15" s="277">
        <f>[4]Sheet1!C93</f>
        <v>5890.3630721489562</v>
      </c>
      <c r="C15" s="277">
        <f>[4]Sheet1!E93</f>
        <v>6253.3435960591141</v>
      </c>
      <c r="D15" s="277">
        <f>[4]Sheet1!G93</f>
        <v>10884.884210526312</v>
      </c>
      <c r="E15" s="277">
        <f>[4]Sheet1!I93</f>
        <v>5657.7261235955075</v>
      </c>
      <c r="F15" s="277">
        <f>[4]Sheet1!K93</f>
        <v>3070</v>
      </c>
      <c r="G15" s="277">
        <f>[4]Sheet1!M93</f>
        <v>5272.4591194968552</v>
      </c>
      <c r="H15" s="24"/>
      <c r="I15" s="44"/>
      <c r="J15" s="24"/>
      <c r="K15" s="44"/>
      <c r="L15" s="24"/>
      <c r="M15" s="44"/>
      <c r="N15" s="24"/>
      <c r="O15" s="44"/>
      <c r="P15" s="43"/>
      <c r="Q15" s="44"/>
      <c r="R15" s="43"/>
      <c r="S15" s="44"/>
      <c r="V15" s="37"/>
      <c r="X15" s="37"/>
      <c r="Z15" s="37"/>
      <c r="AB15" s="37"/>
      <c r="AD15" s="37"/>
      <c r="AF15" s="37"/>
      <c r="AH15" s="37"/>
      <c r="AJ15" s="37"/>
      <c r="AL15" s="37"/>
    </row>
    <row r="16" spans="1:38" s="23" customFormat="1" x14ac:dyDescent="0.2">
      <c r="A16" s="42" t="s">
        <v>53</v>
      </c>
      <c r="B16" s="277">
        <f>[4]Sheet1!C94</f>
        <v>3445.5141727093041</v>
      </c>
      <c r="C16" s="277">
        <f>[4]Sheet1!E94</f>
        <v>3969.9452830188625</v>
      </c>
      <c r="D16" s="277">
        <f>[4]Sheet1!G94</f>
        <v>10194.661538461538</v>
      </c>
      <c r="E16" s="277">
        <f>[4]Sheet1!I94</f>
        <v>3704.9167767503336</v>
      </c>
      <c r="F16" s="277">
        <f>[4]Sheet1!K94</f>
        <v>3665.090909090909</v>
      </c>
      <c r="G16" s="277">
        <f>[4]Sheet1!M94</f>
        <v>2868.0588642659318</v>
      </c>
      <c r="H16" s="24"/>
      <c r="I16" s="44"/>
      <c r="J16" s="24"/>
      <c r="K16" s="44"/>
      <c r="L16" s="24"/>
      <c r="M16" s="44"/>
      <c r="N16" s="24"/>
      <c r="O16" s="44"/>
      <c r="P16" s="43"/>
      <c r="Q16" s="44"/>
      <c r="R16" s="43"/>
      <c r="S16" s="44"/>
      <c r="V16" s="37"/>
      <c r="X16" s="37"/>
      <c r="Z16" s="37"/>
      <c r="AB16" s="37"/>
      <c r="AD16" s="37"/>
      <c r="AF16" s="37"/>
      <c r="AH16" s="37"/>
      <c r="AJ16" s="37"/>
      <c r="AL16" s="37"/>
    </row>
    <row r="17" spans="1:38" s="23" customFormat="1" x14ac:dyDescent="0.2">
      <c r="A17" s="43"/>
      <c r="B17" s="301"/>
      <c r="C17" s="301"/>
      <c r="D17" s="301"/>
      <c r="E17" s="301"/>
      <c r="F17" s="301"/>
      <c r="G17" s="301"/>
      <c r="H17" s="24"/>
      <c r="I17" s="44"/>
      <c r="J17" s="24"/>
      <c r="K17" s="44"/>
      <c r="L17" s="24"/>
      <c r="M17" s="44"/>
      <c r="N17" s="24"/>
      <c r="O17" s="44"/>
      <c r="P17" s="24"/>
      <c r="Q17" s="44"/>
      <c r="R17" s="24"/>
      <c r="S17" s="44"/>
      <c r="V17" s="37"/>
      <c r="X17" s="37"/>
      <c r="Z17" s="37"/>
      <c r="AB17" s="37"/>
      <c r="AD17" s="37"/>
      <c r="AF17" s="37"/>
      <c r="AH17" s="37"/>
      <c r="AJ17" s="37"/>
      <c r="AL17" s="37"/>
    </row>
    <row r="18" spans="1:38" s="23" customFormat="1" x14ac:dyDescent="0.2">
      <c r="A18" s="41" t="s">
        <v>34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V18" s="37"/>
      <c r="X18" s="37"/>
      <c r="Z18" s="37"/>
      <c r="AB18" s="37"/>
      <c r="AD18" s="37"/>
      <c r="AF18" s="37"/>
      <c r="AH18" s="37"/>
      <c r="AJ18" s="37"/>
      <c r="AL18" s="37"/>
    </row>
    <row r="19" spans="1:38" s="23" customFormat="1" x14ac:dyDescent="0.2">
      <c r="A19" s="42" t="s">
        <v>37</v>
      </c>
      <c r="B19" s="277">
        <f>[4]Sheet1!C96</f>
        <v>2550.8028169014074</v>
      </c>
      <c r="C19" s="277">
        <f>[4]Sheet1!E96</f>
        <v>2978.9681978798581</v>
      </c>
      <c r="D19" s="277">
        <f>[4]Sheet1!G96</f>
        <v>4166.2222222222226</v>
      </c>
      <c r="E19" s="277">
        <f>[4]Sheet1!I96</f>
        <v>2894.454545454546</v>
      </c>
      <c r="F19" s="277">
        <f>[4]Sheet1!K96</f>
        <v>4141.6000000000004</v>
      </c>
      <c r="G19" s="277">
        <f>[4]Sheet1!M96</f>
        <v>2210.4353932584254</v>
      </c>
      <c r="H19" s="43"/>
      <c r="I19" s="44"/>
      <c r="J19" s="43"/>
      <c r="K19" s="44"/>
      <c r="L19" s="43"/>
      <c r="M19" s="44"/>
      <c r="N19" s="43"/>
      <c r="O19" s="44"/>
      <c r="P19" s="43"/>
      <c r="Q19" s="44"/>
      <c r="R19" s="43"/>
      <c r="S19" s="44"/>
      <c r="V19" s="37"/>
      <c r="X19" s="37"/>
      <c r="Z19" s="37"/>
      <c r="AB19" s="37"/>
      <c r="AD19" s="37"/>
      <c r="AF19" s="37"/>
      <c r="AH19" s="37"/>
      <c r="AJ19" s="37"/>
      <c r="AL19" s="37"/>
    </row>
    <row r="20" spans="1:38" s="23" customFormat="1" x14ac:dyDescent="0.2">
      <c r="A20" s="42" t="s">
        <v>38</v>
      </c>
      <c r="B20" s="277">
        <f>[4]Sheet1!C97</f>
        <v>3949.2664851784543</v>
      </c>
      <c r="C20" s="277">
        <f>[4]Sheet1!E97</f>
        <v>4304.7999999999893</v>
      </c>
      <c r="D20" s="277">
        <f>[4]Sheet1!G97</f>
        <v>7966.5245901639364</v>
      </c>
      <c r="E20" s="277">
        <f>[4]Sheet1!I97</f>
        <v>4176.7486880466395</v>
      </c>
      <c r="F20" s="277">
        <f>[4]Sheet1!K97</f>
        <v>4036.4285714285711</v>
      </c>
      <c r="G20" s="277">
        <f>[4]Sheet1!M97</f>
        <v>3529.4742744063365</v>
      </c>
      <c r="H20" s="43"/>
      <c r="I20" s="44"/>
      <c r="J20" s="43"/>
      <c r="K20" s="44"/>
      <c r="L20" s="43"/>
      <c r="M20" s="44"/>
      <c r="N20" s="43"/>
      <c r="O20" s="44"/>
      <c r="P20" s="43"/>
      <c r="Q20" s="44"/>
      <c r="R20" s="43"/>
      <c r="S20" s="44"/>
      <c r="V20" s="37"/>
      <c r="X20" s="37"/>
      <c r="Z20" s="37"/>
      <c r="AB20" s="37"/>
      <c r="AD20" s="37"/>
      <c r="AF20" s="37"/>
      <c r="AH20" s="37"/>
      <c r="AJ20" s="37"/>
      <c r="AL20" s="37"/>
    </row>
    <row r="21" spans="1:38" s="23" customFormat="1" x14ac:dyDescent="0.2">
      <c r="A21" s="42" t="s">
        <v>39</v>
      </c>
      <c r="B21" s="277">
        <f>[4]Sheet1!C98</f>
        <v>6811.5795221843</v>
      </c>
      <c r="C21" s="277">
        <f>[4]Sheet1!E98</f>
        <v>7071.482893450634</v>
      </c>
      <c r="D21" s="277">
        <f>[4]Sheet1!G98</f>
        <v>10902.680327868855</v>
      </c>
      <c r="E21" s="277">
        <f>[4]Sheet1!I98</f>
        <v>6558.3612040133812</v>
      </c>
      <c r="F21" s="277">
        <f>[4]Sheet1!K98</f>
        <v>5287.5</v>
      </c>
      <c r="G21" s="277">
        <f>[4]Sheet1!M98</f>
        <v>6210.038461538461</v>
      </c>
      <c r="H21" s="43"/>
      <c r="I21" s="44"/>
      <c r="J21" s="43"/>
      <c r="K21" s="44"/>
      <c r="L21" s="43"/>
      <c r="M21" s="44"/>
      <c r="N21" s="43"/>
      <c r="O21" s="44"/>
      <c r="P21" s="43"/>
      <c r="Q21" s="44"/>
      <c r="R21" s="43"/>
      <c r="S21" s="44"/>
      <c r="V21" s="37"/>
      <c r="X21" s="37"/>
      <c r="Z21" s="37"/>
      <c r="AB21" s="37"/>
      <c r="AD21" s="37"/>
      <c r="AF21" s="37"/>
      <c r="AH21" s="37"/>
      <c r="AJ21" s="37"/>
      <c r="AL21" s="37"/>
    </row>
    <row r="22" spans="1:38" s="23" customFormat="1" x14ac:dyDescent="0.2">
      <c r="A22" s="42" t="s">
        <v>40</v>
      </c>
      <c r="B22" s="277">
        <f>[4]Sheet1!C99</f>
        <v>15552.859447004625</v>
      </c>
      <c r="C22" s="277">
        <f>[4]Sheet1!E99</f>
        <v>15047.382789317495</v>
      </c>
      <c r="D22" s="277">
        <f>[4]Sheet1!G99</f>
        <v>17270.72380952381</v>
      </c>
      <c r="E22" s="277">
        <f>[4]Sheet1!I99</f>
        <v>14041.129310344833</v>
      </c>
      <c r="F22" s="277">
        <f>[4]Sheet1!K99</f>
        <v>0</v>
      </c>
      <c r="G22" s="277">
        <f>[4]Sheet1!M99</f>
        <v>17309.000000000004</v>
      </c>
      <c r="H22" s="43"/>
      <c r="I22" s="44"/>
      <c r="J22" s="43"/>
      <c r="K22" s="44"/>
      <c r="L22" s="43"/>
      <c r="M22" s="44"/>
      <c r="N22" s="43"/>
      <c r="O22" s="44"/>
      <c r="P22" s="43"/>
      <c r="Q22" s="44"/>
      <c r="R22" s="43"/>
      <c r="S22" s="44"/>
      <c r="V22" s="37"/>
      <c r="X22" s="37"/>
      <c r="Z22" s="37"/>
      <c r="AB22" s="37"/>
      <c r="AD22" s="37"/>
      <c r="AF22" s="37"/>
      <c r="AH22" s="37"/>
      <c r="AJ22" s="37"/>
      <c r="AL22" s="37"/>
    </row>
    <row r="23" spans="1:38" s="23" customFormat="1" x14ac:dyDescent="0.2">
      <c r="A23" s="42" t="s">
        <v>46</v>
      </c>
      <c r="B23" s="277">
        <f>[4]Sheet1!C100</f>
        <v>7007.9655172413804</v>
      </c>
      <c r="C23" s="277">
        <f>[4]Sheet1!E100</f>
        <v>7102.3529411764712</v>
      </c>
      <c r="D23" s="277">
        <f>[4]Sheet1!G100</f>
        <v>9000</v>
      </c>
      <c r="E23" s="277">
        <f>[4]Sheet1!I100</f>
        <v>6910</v>
      </c>
      <c r="F23" s="277">
        <f>[4]Sheet1!K100</f>
        <v>6000</v>
      </c>
      <c r="G23" s="277">
        <f>[4]Sheet1!M100</f>
        <v>6874.25</v>
      </c>
      <c r="H23" s="43"/>
      <c r="I23" s="44"/>
      <c r="J23" s="43"/>
      <c r="K23" s="44"/>
      <c r="L23" s="43"/>
      <c r="M23" s="44"/>
      <c r="N23" s="43"/>
      <c r="O23" s="44"/>
      <c r="P23" s="43"/>
      <c r="Q23" s="44"/>
      <c r="R23" s="43"/>
      <c r="S23" s="44"/>
      <c r="V23" s="37"/>
      <c r="X23" s="37"/>
      <c r="Z23" s="37"/>
      <c r="AB23" s="37"/>
      <c r="AD23" s="37"/>
      <c r="AF23" s="37"/>
      <c r="AH23" s="37"/>
      <c r="AJ23" s="37"/>
      <c r="AL23" s="37"/>
    </row>
    <row r="24" spans="1:38" s="23" customFormat="1" x14ac:dyDescent="0.2">
      <c r="I24" s="37"/>
      <c r="K24" s="37"/>
      <c r="M24" s="37"/>
      <c r="O24" s="37"/>
      <c r="Q24" s="37"/>
      <c r="S24" s="37"/>
      <c r="V24" s="37"/>
      <c r="X24" s="37"/>
      <c r="Z24" s="37"/>
      <c r="AB24" s="37"/>
      <c r="AD24" s="37"/>
      <c r="AF24" s="37"/>
      <c r="AH24" s="37"/>
      <c r="AJ24" s="37"/>
      <c r="AL24" s="37"/>
    </row>
    <row r="25" spans="1:38" s="23" customFormat="1" ht="11.25" customHeight="1" x14ac:dyDescent="0.2">
      <c r="A25" s="41" t="s">
        <v>16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V25" s="37"/>
      <c r="X25" s="37"/>
      <c r="Z25" s="37"/>
      <c r="AB25" s="37"/>
      <c r="AD25" s="37"/>
      <c r="AF25" s="37"/>
      <c r="AH25" s="37"/>
      <c r="AJ25" s="37"/>
      <c r="AL25" s="37"/>
    </row>
    <row r="26" spans="1:38" s="23" customFormat="1" x14ac:dyDescent="0.2">
      <c r="A26" s="42" t="s">
        <v>41</v>
      </c>
      <c r="B26" s="277">
        <f>[4]Sheet1!C101</f>
        <v>485.4166666666668</v>
      </c>
      <c r="C26" s="277">
        <f>[4]Sheet1!E101</f>
        <v>1085</v>
      </c>
      <c r="D26" s="277">
        <f>[4]Sheet1!G101</f>
        <v>0</v>
      </c>
      <c r="E26" s="277">
        <f>[4]Sheet1!I101</f>
        <v>1085</v>
      </c>
      <c r="F26" s="277">
        <f>[4]Sheet1!K101</f>
        <v>0</v>
      </c>
      <c r="G26" s="277">
        <f>[4]Sheet1!M101</f>
        <v>185.625</v>
      </c>
      <c r="H26" s="43"/>
      <c r="I26" s="44"/>
      <c r="J26" s="43"/>
      <c r="K26" s="44"/>
      <c r="L26" s="43"/>
      <c r="M26" s="44"/>
      <c r="N26" s="43"/>
      <c r="O26" s="44"/>
      <c r="P26" s="43"/>
      <c r="Q26" s="44"/>
      <c r="R26" s="43"/>
      <c r="S26" s="44"/>
      <c r="V26" s="37"/>
      <c r="X26" s="37"/>
      <c r="Z26" s="37"/>
      <c r="AB26" s="37"/>
      <c r="AD26" s="37"/>
      <c r="AF26" s="37"/>
      <c r="AH26" s="37"/>
      <c r="AJ26" s="37"/>
      <c r="AL26" s="37"/>
    </row>
    <row r="27" spans="1:38" s="23" customFormat="1" x14ac:dyDescent="0.2">
      <c r="A27" s="42" t="s">
        <v>42</v>
      </c>
      <c r="B27" s="277">
        <f>[4]Sheet1!C102</f>
        <v>1296.4175824175823</v>
      </c>
      <c r="C27" s="277">
        <f>[4]Sheet1!E102</f>
        <v>1460.6849315068498</v>
      </c>
      <c r="D27" s="277">
        <f>[4]Sheet1!G102</f>
        <v>0</v>
      </c>
      <c r="E27" s="277">
        <f>[4]Sheet1!I102</f>
        <v>1460.6849315068498</v>
      </c>
      <c r="F27" s="277">
        <f>[4]Sheet1!K102</f>
        <v>0</v>
      </c>
      <c r="G27" s="277">
        <f>[4]Sheet1!M102</f>
        <v>630.22222222222229</v>
      </c>
      <c r="H27" s="43"/>
      <c r="I27" s="44"/>
      <c r="J27" s="43"/>
      <c r="K27" s="44"/>
      <c r="L27" s="43"/>
      <c r="M27" s="44"/>
      <c r="N27" s="43"/>
      <c r="O27" s="44"/>
      <c r="P27" s="43"/>
      <c r="Q27" s="44"/>
      <c r="R27" s="43"/>
      <c r="S27" s="44"/>
      <c r="V27" s="37"/>
      <c r="X27" s="37"/>
      <c r="Z27" s="37"/>
      <c r="AB27" s="37"/>
      <c r="AD27" s="37"/>
      <c r="AF27" s="37"/>
      <c r="AH27" s="37"/>
      <c r="AJ27" s="37"/>
      <c r="AL27" s="37"/>
    </row>
    <row r="28" spans="1:38" s="23" customFormat="1" x14ac:dyDescent="0.2">
      <c r="A28" s="42" t="s">
        <v>43</v>
      </c>
      <c r="B28" s="277">
        <f>[4]Sheet1!C103</f>
        <v>2160.0734966592436</v>
      </c>
      <c r="C28" s="277">
        <f>[4]Sheet1!E103</f>
        <v>2356.9515669515663</v>
      </c>
      <c r="D28" s="277">
        <f>[4]Sheet1!G103</f>
        <v>3333.3333333333335</v>
      </c>
      <c r="E28" s="277">
        <f>[4]Sheet1!I103</f>
        <v>2343.8840579710118</v>
      </c>
      <c r="F28" s="277">
        <f>[4]Sheet1!K103</f>
        <v>2883.3333333333335</v>
      </c>
      <c r="G28" s="277">
        <f>[4]Sheet1!M103</f>
        <v>1454.9285714285713</v>
      </c>
      <c r="H28" s="43"/>
      <c r="I28" s="44"/>
      <c r="J28" s="43"/>
      <c r="K28" s="44"/>
      <c r="L28" s="43"/>
      <c r="M28" s="44"/>
      <c r="N28" s="43"/>
      <c r="O28" s="44"/>
      <c r="P28" s="43"/>
      <c r="Q28" s="44"/>
      <c r="R28" s="43"/>
      <c r="S28" s="44"/>
      <c r="V28" s="37"/>
      <c r="X28" s="37"/>
      <c r="Z28" s="37"/>
      <c r="AB28" s="37"/>
      <c r="AD28" s="37"/>
      <c r="AF28" s="37"/>
      <c r="AH28" s="37"/>
      <c r="AJ28" s="37"/>
      <c r="AL28" s="37"/>
    </row>
    <row r="29" spans="1:38" s="23" customFormat="1" x14ac:dyDescent="0.2">
      <c r="A29" s="42" t="s">
        <v>44</v>
      </c>
      <c r="B29" s="277">
        <f>[4]Sheet1!C104</f>
        <v>4537.3732534930168</v>
      </c>
      <c r="C29" s="277">
        <f>[4]Sheet1!E104</f>
        <v>4917.6159793814468</v>
      </c>
      <c r="D29" s="277">
        <f>[4]Sheet1!G104</f>
        <v>6431.3448275862056</v>
      </c>
      <c r="E29" s="277">
        <f>[4]Sheet1!I104</f>
        <v>4858.4711409395941</v>
      </c>
      <c r="F29" s="277">
        <f>[4]Sheet1!K104</f>
        <v>5000</v>
      </c>
      <c r="G29" s="277">
        <f>[4]Sheet1!M104</f>
        <v>3231.7610619469042</v>
      </c>
      <c r="H29" s="43"/>
      <c r="I29" s="44"/>
      <c r="J29" s="43"/>
      <c r="K29" s="44"/>
      <c r="L29" s="43"/>
      <c r="M29" s="44"/>
      <c r="N29" s="43"/>
      <c r="O29" s="44"/>
      <c r="P29" s="43"/>
      <c r="Q29" s="44"/>
      <c r="R29" s="43"/>
      <c r="S29" s="44"/>
      <c r="V29" s="37"/>
      <c r="X29" s="37"/>
      <c r="Z29" s="37"/>
      <c r="AB29" s="37"/>
      <c r="AD29" s="37"/>
      <c r="AF29" s="37"/>
      <c r="AH29" s="37"/>
      <c r="AJ29" s="37"/>
      <c r="AL29" s="37"/>
    </row>
    <row r="30" spans="1:38" s="23" customFormat="1" x14ac:dyDescent="0.2">
      <c r="A30" s="42" t="s">
        <v>45</v>
      </c>
      <c r="B30" s="277">
        <f>[4]Sheet1!C105</f>
        <v>5810.7053333333333</v>
      </c>
      <c r="C30" s="277">
        <f>[4]Sheet1!E105</f>
        <v>6473.4799235181672</v>
      </c>
      <c r="D30" s="277">
        <f>[4]Sheet1!G105</f>
        <v>9667.2173913043462</v>
      </c>
      <c r="E30" s="277">
        <f>[4]Sheet1!I105</f>
        <v>6169.3431578947366</v>
      </c>
      <c r="F30" s="277">
        <f>[4]Sheet1!K105</f>
        <v>5250</v>
      </c>
      <c r="G30" s="277">
        <f>[4]Sheet1!M105</f>
        <v>4283.6960352422939</v>
      </c>
      <c r="H30" s="43"/>
      <c r="I30" s="44"/>
      <c r="J30" s="43"/>
      <c r="K30" s="44"/>
      <c r="L30" s="43"/>
      <c r="M30" s="44"/>
      <c r="N30" s="43"/>
      <c r="O30" s="44"/>
      <c r="P30" s="43"/>
      <c r="Q30" s="44"/>
      <c r="R30" s="43"/>
      <c r="S30" s="44"/>
      <c r="V30" s="37"/>
      <c r="X30" s="37"/>
      <c r="Z30" s="37"/>
      <c r="AB30" s="37"/>
      <c r="AD30" s="37"/>
      <c r="AF30" s="37"/>
      <c r="AH30" s="37"/>
      <c r="AJ30" s="37"/>
      <c r="AL30" s="37"/>
    </row>
    <row r="31" spans="1:38" s="23" customFormat="1" x14ac:dyDescent="0.2">
      <c r="A31" s="42" t="s">
        <v>47</v>
      </c>
      <c r="B31" s="277">
        <f>[4]Sheet1!C106</f>
        <v>6364.0700389105068</v>
      </c>
      <c r="C31" s="277">
        <f>[4]Sheet1!E106</f>
        <v>7245.2500000000036</v>
      </c>
      <c r="D31" s="277">
        <f>[4]Sheet1!G106</f>
        <v>10353.230769230771</v>
      </c>
      <c r="E31" s="277">
        <f>[4]Sheet1!I106</f>
        <v>6983.1720183486186</v>
      </c>
      <c r="F31" s="277">
        <f>[4]Sheet1!K106</f>
        <v>300</v>
      </c>
      <c r="G31" s="277">
        <f>[4]Sheet1!M106</f>
        <v>4942.2338983050822</v>
      </c>
      <c r="H31" s="43"/>
      <c r="I31" s="44"/>
      <c r="J31" s="43"/>
      <c r="K31" s="44"/>
      <c r="L31" s="43"/>
      <c r="M31" s="44"/>
      <c r="N31" s="43"/>
      <c r="O31" s="44"/>
      <c r="P31" s="43"/>
      <c r="Q31" s="44"/>
      <c r="R31" s="43"/>
      <c r="S31" s="44"/>
      <c r="V31" s="37"/>
      <c r="X31" s="37"/>
      <c r="Z31" s="37"/>
      <c r="AB31" s="37"/>
      <c r="AD31" s="37"/>
      <c r="AF31" s="37"/>
      <c r="AH31" s="37"/>
      <c r="AJ31" s="37"/>
      <c r="AL31" s="37"/>
    </row>
    <row r="32" spans="1:38" s="23" customFormat="1" x14ac:dyDescent="0.2">
      <c r="A32" s="42" t="s">
        <v>48</v>
      </c>
      <c r="B32" s="277">
        <f>[4]Sheet1!C107</f>
        <v>6388.704211557294</v>
      </c>
      <c r="C32" s="277">
        <f>[4]Sheet1!E107</f>
        <v>7027.1258865248255</v>
      </c>
      <c r="D32" s="277">
        <f>[4]Sheet1!G107</f>
        <v>14009.967213114754</v>
      </c>
      <c r="E32" s="277">
        <f>[4]Sheet1!I107</f>
        <v>6184.9819999999936</v>
      </c>
      <c r="F32" s="277">
        <f>[4]Sheet1!K107</f>
        <v>5400</v>
      </c>
      <c r="G32" s="277">
        <f>[4]Sheet1!M107</f>
        <v>5600.805251641139</v>
      </c>
      <c r="H32" s="43"/>
      <c r="I32" s="44"/>
      <c r="J32" s="43"/>
      <c r="K32" s="44"/>
      <c r="L32" s="43"/>
      <c r="M32" s="44"/>
      <c r="N32" s="43"/>
      <c r="O32" s="44"/>
      <c r="P32" s="43"/>
      <c r="Q32" s="44"/>
      <c r="R32" s="43"/>
      <c r="S32" s="44"/>
      <c r="V32" s="37"/>
      <c r="X32" s="37"/>
      <c r="Z32" s="37"/>
      <c r="AB32" s="37"/>
      <c r="AD32" s="37"/>
      <c r="AF32" s="37"/>
      <c r="AH32" s="37"/>
      <c r="AJ32" s="37"/>
      <c r="AL32" s="37"/>
    </row>
    <row r="33" spans="1:38" s="23" customFormat="1" x14ac:dyDescent="0.2">
      <c r="A33" s="42" t="s">
        <v>49</v>
      </c>
      <c r="B33" s="277">
        <f>[4]Sheet1!C108</f>
        <v>6509.4578207381437</v>
      </c>
      <c r="C33" s="277">
        <f>[4]Sheet1!E108</f>
        <v>8576.2689243027999</v>
      </c>
      <c r="D33" s="277">
        <f>[4]Sheet1!G108</f>
        <v>14984.133333333333</v>
      </c>
      <c r="E33" s="277">
        <f>[4]Sheet1!I108</f>
        <v>7210.4331683168302</v>
      </c>
      <c r="F33" s="277">
        <f>[4]Sheet1!K108</f>
        <v>5462.5</v>
      </c>
      <c r="G33" s="277">
        <f>[4]Sheet1!M108</f>
        <v>4878.1069182389956</v>
      </c>
      <c r="H33" s="43"/>
      <c r="I33" s="44"/>
      <c r="J33" s="43"/>
      <c r="K33" s="44"/>
      <c r="L33" s="43"/>
      <c r="M33" s="44"/>
      <c r="N33" s="43"/>
      <c r="O33" s="44"/>
      <c r="P33" s="43"/>
      <c r="Q33" s="44"/>
      <c r="R33" s="43"/>
      <c r="S33" s="44"/>
      <c r="V33" s="37"/>
      <c r="X33" s="37"/>
      <c r="Z33" s="37"/>
      <c r="AB33" s="37"/>
      <c r="AD33" s="37"/>
      <c r="AF33" s="37"/>
      <c r="AH33" s="37"/>
      <c r="AJ33" s="37"/>
      <c r="AL33" s="37"/>
    </row>
    <row r="34" spans="1:38" s="23" customFormat="1" x14ac:dyDescent="0.2">
      <c r="A34" s="42" t="s">
        <v>72</v>
      </c>
      <c r="B34" s="277">
        <f>[4]Sheet1!C109</f>
        <v>4381.4125984252014</v>
      </c>
      <c r="C34" s="277">
        <f>[4]Sheet1!E109</f>
        <v>6205.6111111111131</v>
      </c>
      <c r="D34" s="277">
        <f>[4]Sheet1!G109</f>
        <v>14091.93548387097</v>
      </c>
      <c r="E34" s="277">
        <f>[4]Sheet1!I109</f>
        <v>4636.2158273381292</v>
      </c>
      <c r="F34" s="277">
        <f>[4]Sheet1!K109</f>
        <v>3572.6</v>
      </c>
      <c r="G34" s="277">
        <f>[4]Sheet1!M109</f>
        <v>3659.7516483516497</v>
      </c>
      <c r="H34" s="43"/>
      <c r="I34" s="44"/>
      <c r="J34" s="43"/>
      <c r="K34" s="44"/>
      <c r="L34" s="43"/>
      <c r="M34" s="44"/>
      <c r="N34" s="43"/>
      <c r="O34" s="44"/>
      <c r="P34" s="43"/>
      <c r="Q34" s="44"/>
      <c r="R34" s="43"/>
      <c r="S34" s="44"/>
      <c r="V34" s="37"/>
      <c r="X34" s="37"/>
      <c r="Z34" s="37"/>
      <c r="AB34" s="37"/>
      <c r="AD34" s="37"/>
      <c r="AF34" s="37"/>
      <c r="AH34" s="37"/>
      <c r="AJ34" s="37"/>
      <c r="AL34" s="37"/>
    </row>
    <row r="35" spans="1:38" s="23" customFormat="1" x14ac:dyDescent="0.2">
      <c r="A35" s="43"/>
      <c r="B35" s="277"/>
      <c r="C35" s="277"/>
      <c r="D35" s="277"/>
      <c r="E35" s="277"/>
      <c r="F35" s="277"/>
      <c r="G35" s="277"/>
      <c r="H35" s="24"/>
      <c r="I35" s="44"/>
      <c r="J35" s="24"/>
      <c r="K35" s="44"/>
      <c r="L35" s="24"/>
      <c r="M35" s="44"/>
      <c r="N35" s="24"/>
      <c r="O35" s="44"/>
      <c r="P35" s="24"/>
      <c r="Q35" s="44"/>
      <c r="R35" s="24"/>
      <c r="S35" s="44"/>
      <c r="V35" s="37"/>
      <c r="X35" s="37"/>
      <c r="Z35" s="37"/>
      <c r="AB35" s="37"/>
      <c r="AD35" s="37"/>
      <c r="AF35" s="37"/>
      <c r="AH35" s="37"/>
      <c r="AJ35" s="37"/>
      <c r="AL35" s="37"/>
    </row>
    <row r="36" spans="1:38" s="23" customFormat="1" x14ac:dyDescent="0.2">
      <c r="A36" s="41" t="s">
        <v>82</v>
      </c>
      <c r="B36" s="277"/>
      <c r="C36" s="277"/>
      <c r="D36" s="277"/>
      <c r="E36" s="277"/>
      <c r="F36" s="277"/>
      <c r="G36" s="277"/>
      <c r="H36" s="60"/>
      <c r="I36" s="25"/>
      <c r="J36" s="60"/>
      <c r="K36" s="25"/>
      <c r="L36" s="60"/>
      <c r="M36" s="25"/>
      <c r="N36" s="60"/>
      <c r="O36" s="25"/>
      <c r="P36" s="60"/>
      <c r="Q36" s="25"/>
      <c r="R36" s="60"/>
      <c r="S36" s="25"/>
      <c r="V36" s="37"/>
      <c r="X36" s="37"/>
      <c r="Z36" s="37"/>
      <c r="AB36" s="37"/>
      <c r="AD36" s="37"/>
      <c r="AF36" s="37"/>
      <c r="AH36" s="37"/>
      <c r="AJ36" s="37"/>
      <c r="AL36" s="37"/>
    </row>
    <row r="37" spans="1:38" s="23" customFormat="1" x14ac:dyDescent="0.2">
      <c r="A37" s="306" t="s">
        <v>75</v>
      </c>
      <c r="B37" s="277">
        <f>[4]Sheet1!C113</f>
        <v>3017.7745550428485</v>
      </c>
      <c r="C37" s="277">
        <f>[4]Sheet1!E113</f>
        <v>3758.7285276073667</v>
      </c>
      <c r="D37" s="277">
        <f>[4]Sheet1!G113</f>
        <v>6042.1750000000002</v>
      </c>
      <c r="E37" s="277">
        <f>[4]Sheet1!I113</f>
        <v>3650.727383367142</v>
      </c>
      <c r="F37" s="277">
        <f>[4]Sheet1!K113</f>
        <v>3420</v>
      </c>
      <c r="G37" s="277">
        <f>[4]Sheet1!M113</f>
        <v>2023.2259392691672</v>
      </c>
      <c r="H37" s="43"/>
      <c r="I37" s="44"/>
      <c r="J37" s="43"/>
      <c r="K37" s="44"/>
      <c r="L37" s="43"/>
      <c r="M37" s="44"/>
      <c r="N37" s="43"/>
      <c r="O37" s="44"/>
      <c r="P37" s="43"/>
      <c r="Q37" s="44"/>
      <c r="R37" s="43"/>
      <c r="S37" s="44"/>
      <c r="V37" s="37"/>
      <c r="X37" s="37"/>
      <c r="Z37" s="37"/>
      <c r="AB37" s="37"/>
      <c r="AD37" s="37"/>
      <c r="AF37" s="37"/>
      <c r="AH37" s="37"/>
      <c r="AJ37" s="37"/>
      <c r="AL37" s="37"/>
    </row>
    <row r="38" spans="1:38" s="23" customFormat="1" x14ac:dyDescent="0.2">
      <c r="A38" s="307" t="s">
        <v>84</v>
      </c>
      <c r="B38" s="277">
        <f>[4]Sheet1!C114</f>
        <v>1887.5303490136569</v>
      </c>
      <c r="C38" s="277">
        <f>[4]Sheet1!E114</f>
        <v>2098.5499999999993</v>
      </c>
      <c r="D38" s="277">
        <f>[4]Sheet1!G114</f>
        <v>4738.391304347826</v>
      </c>
      <c r="E38" s="277">
        <f>[4]Sheet1!I114</f>
        <v>2007.9695945945937</v>
      </c>
      <c r="F38" s="277">
        <f>[4]Sheet1!K114</f>
        <v>680</v>
      </c>
      <c r="G38" s="277">
        <f>[4]Sheet1!M114</f>
        <v>1700.0916905444119</v>
      </c>
      <c r="H38" s="43"/>
      <c r="I38" s="44"/>
      <c r="J38" s="43"/>
      <c r="K38" s="44"/>
      <c r="L38" s="43"/>
      <c r="M38" s="44"/>
      <c r="N38" s="43"/>
      <c r="O38" s="44"/>
      <c r="P38" s="43"/>
      <c r="Q38" s="44"/>
      <c r="R38" s="43"/>
      <c r="S38" s="44"/>
      <c r="V38" s="37"/>
      <c r="X38" s="37"/>
      <c r="Z38" s="37"/>
      <c r="AB38" s="37"/>
      <c r="AD38" s="37"/>
      <c r="AF38" s="37"/>
      <c r="AH38" s="37"/>
      <c r="AJ38" s="37"/>
      <c r="AL38" s="37"/>
    </row>
    <row r="39" spans="1:38" s="23" customFormat="1" x14ac:dyDescent="0.2">
      <c r="A39" s="307" t="s">
        <v>85</v>
      </c>
      <c r="B39" s="277">
        <f>[4]Sheet1!C115</f>
        <v>3533.3351773511158</v>
      </c>
      <c r="C39" s="277">
        <f>[4]Sheet1!E115</f>
        <v>4295.7594412829812</v>
      </c>
      <c r="D39" s="277">
        <f>[4]Sheet1!G115</f>
        <v>6382.1758241758243</v>
      </c>
      <c r="E39" s="277">
        <f>[4]Sheet1!I115</f>
        <v>4192.7987938596589</v>
      </c>
      <c r="F39" s="277">
        <f>[4]Sheet1!K115</f>
        <v>4181.1111111111113</v>
      </c>
      <c r="G39" s="277">
        <f>[4]Sheet1!M115</f>
        <v>2240.5578947368413</v>
      </c>
      <c r="H39" s="43"/>
      <c r="I39" s="44"/>
      <c r="J39" s="43"/>
      <c r="K39" s="44"/>
      <c r="L39" s="43"/>
      <c r="M39" s="44"/>
      <c r="N39" s="43"/>
      <c r="O39" s="44"/>
      <c r="P39" s="43"/>
      <c r="Q39" s="44"/>
      <c r="R39" s="43"/>
      <c r="S39" s="44"/>
      <c r="V39" s="37"/>
      <c r="X39" s="37"/>
      <c r="Z39" s="37"/>
      <c r="AB39" s="37"/>
      <c r="AD39" s="37"/>
      <c r="AF39" s="37"/>
      <c r="AH39" s="37"/>
      <c r="AJ39" s="37"/>
      <c r="AL39" s="37"/>
    </row>
    <row r="40" spans="1:38" s="23" customFormat="1" x14ac:dyDescent="0.2">
      <c r="A40" s="307" t="s">
        <v>86</v>
      </c>
      <c r="B40" s="277">
        <f>[4]Sheet1!C116</f>
        <v>2426.1749999999997</v>
      </c>
      <c r="C40" s="277">
        <f>[4]Sheet1!E116</f>
        <v>3599.2727272727266</v>
      </c>
      <c r="D40" s="277">
        <f>[4]Sheet1!G116</f>
        <v>5883.333333333333</v>
      </c>
      <c r="E40" s="277">
        <f>[4]Sheet1!I116</f>
        <v>3319.5918367346935</v>
      </c>
      <c r="F40" s="277">
        <f>[4]Sheet1!K116</f>
        <v>0</v>
      </c>
      <c r="G40" s="277">
        <f>[4]Sheet1!M116</f>
        <v>1811.6952380952382</v>
      </c>
      <c r="H40" s="43"/>
      <c r="I40" s="44"/>
      <c r="J40" s="43"/>
      <c r="K40" s="44"/>
      <c r="L40" s="43"/>
      <c r="M40" s="44"/>
      <c r="N40" s="43"/>
      <c r="O40" s="44"/>
      <c r="P40" s="43"/>
      <c r="Q40" s="44"/>
      <c r="R40" s="43"/>
      <c r="S40" s="44"/>
      <c r="V40" s="37"/>
      <c r="X40" s="37"/>
      <c r="Z40" s="37"/>
      <c r="AB40" s="37"/>
      <c r="AD40" s="37"/>
      <c r="AF40" s="37"/>
      <c r="AH40" s="37"/>
      <c r="AJ40" s="37"/>
      <c r="AL40" s="37"/>
    </row>
    <row r="41" spans="1:38" s="23" customFormat="1" x14ac:dyDescent="0.2">
      <c r="A41" s="306" t="s">
        <v>76</v>
      </c>
      <c r="B41" s="277">
        <f>[4]Sheet1!C117</f>
        <v>9995.9376825705913</v>
      </c>
      <c r="C41" s="277">
        <f>[4]Sheet1!E117</f>
        <v>10341.297965116286</v>
      </c>
      <c r="D41" s="277">
        <f>[4]Sheet1!G117</f>
        <v>11862.444444444449</v>
      </c>
      <c r="E41" s="277">
        <f>[4]Sheet1!I117</f>
        <v>10053.966371681414</v>
      </c>
      <c r="F41" s="277">
        <f>[4]Sheet1!K117</f>
        <v>7736</v>
      </c>
      <c r="G41" s="277">
        <f>[4]Sheet1!M117</f>
        <v>9295.0294985250803</v>
      </c>
      <c r="H41" s="43"/>
      <c r="I41" s="44"/>
      <c r="J41" s="43"/>
      <c r="K41" s="44"/>
      <c r="L41" s="43"/>
      <c r="M41" s="44"/>
      <c r="N41" s="43"/>
      <c r="O41" s="44"/>
      <c r="P41" s="43"/>
      <c r="Q41" s="44"/>
      <c r="R41" s="43"/>
      <c r="S41" s="44"/>
      <c r="V41" s="37"/>
      <c r="X41" s="37"/>
      <c r="Z41" s="37"/>
      <c r="AB41" s="37"/>
      <c r="AD41" s="37"/>
      <c r="AF41" s="37"/>
      <c r="AH41" s="37"/>
      <c r="AJ41" s="37"/>
      <c r="AL41" s="37"/>
    </row>
    <row r="42" spans="1:38" s="23" customFormat="1" x14ac:dyDescent="0.2">
      <c r="A42" s="306" t="s">
        <v>77</v>
      </c>
      <c r="B42" s="277">
        <f>[4]Sheet1!C118</f>
        <v>17785.966101694925</v>
      </c>
      <c r="C42" s="277">
        <f>[4]Sheet1!E118</f>
        <v>19431.139784946237</v>
      </c>
      <c r="D42" s="277">
        <f>[4]Sheet1!G118</f>
        <v>20093.833333333336</v>
      </c>
      <c r="E42" s="277">
        <f>[4]Sheet1!I118</f>
        <v>19012.596491228065</v>
      </c>
      <c r="F42" s="277">
        <f>[4]Sheet1!K118</f>
        <v>0</v>
      </c>
      <c r="G42" s="277">
        <f>[4]Sheet1!M118</f>
        <v>15964.523809523802</v>
      </c>
      <c r="H42" s="43"/>
      <c r="I42" s="44"/>
      <c r="J42" s="43"/>
      <c r="K42" s="44"/>
      <c r="L42" s="43"/>
      <c r="M42" s="44"/>
      <c r="N42" s="43"/>
      <c r="O42" s="44"/>
      <c r="P42" s="43"/>
      <c r="Q42" s="44"/>
      <c r="R42" s="43"/>
      <c r="S42" s="44"/>
      <c r="V42" s="37"/>
      <c r="X42" s="37"/>
      <c r="Z42" s="37"/>
      <c r="AB42" s="37"/>
      <c r="AD42" s="37"/>
      <c r="AF42" s="37"/>
      <c r="AH42" s="37"/>
      <c r="AJ42" s="37"/>
      <c r="AL42" s="37"/>
    </row>
    <row r="43" spans="1:38" s="23" customFormat="1" x14ac:dyDescent="0.2">
      <c r="A43" s="306" t="s">
        <v>78</v>
      </c>
      <c r="B43" s="277">
        <f>[4]Sheet1!C119</f>
        <v>26486.358490566035</v>
      </c>
      <c r="C43" s="277">
        <f>[4]Sheet1!E119</f>
        <v>28480.941176470584</v>
      </c>
      <c r="D43" s="277">
        <f>[4]Sheet1!G119</f>
        <v>29579.57894736842</v>
      </c>
      <c r="E43" s="277">
        <f>[4]Sheet1!I119</f>
        <v>27089.333333333336</v>
      </c>
      <c r="F43" s="277">
        <f>[4]Sheet1!K119</f>
        <v>0</v>
      </c>
      <c r="G43" s="277">
        <f>[4]Sheet1!M119</f>
        <v>22917.10526315789</v>
      </c>
      <c r="H43" s="43"/>
      <c r="I43" s="44"/>
      <c r="J43" s="43"/>
      <c r="K43" s="44"/>
      <c r="L43" s="43"/>
      <c r="M43" s="44"/>
      <c r="N43" s="43"/>
      <c r="O43" s="44"/>
      <c r="P43" s="43"/>
      <c r="Q43" s="44"/>
      <c r="R43" s="43"/>
      <c r="S43" s="44"/>
      <c r="V43" s="37"/>
      <c r="X43" s="37"/>
      <c r="Z43" s="37"/>
      <c r="AB43" s="37"/>
      <c r="AD43" s="37"/>
      <c r="AF43" s="37"/>
      <c r="AH43" s="37"/>
      <c r="AJ43" s="37"/>
      <c r="AL43" s="37"/>
    </row>
    <row r="44" spans="1:38" s="23" customFormat="1" x14ac:dyDescent="0.2">
      <c r="A44" s="306" t="s">
        <v>79</v>
      </c>
      <c r="B44" s="277">
        <f>[4]Sheet1!C120</f>
        <v>48450.174603174608</v>
      </c>
      <c r="C44" s="277">
        <f>[4]Sheet1!E120</f>
        <v>49271.153846153844</v>
      </c>
      <c r="D44" s="277">
        <f>[4]Sheet1!G120</f>
        <v>40950</v>
      </c>
      <c r="E44" s="277">
        <f>[4]Sheet1!I120</f>
        <v>52336.84210526316</v>
      </c>
      <c r="F44" s="277">
        <f>[4]Sheet1!K120</f>
        <v>0</v>
      </c>
      <c r="G44" s="277">
        <f>[4]Sheet1!M120</f>
        <v>47873.270270270274</v>
      </c>
      <c r="H44" s="43"/>
      <c r="I44" s="44"/>
      <c r="J44" s="43"/>
      <c r="K44" s="44"/>
      <c r="L44" s="43"/>
      <c r="M44" s="44"/>
      <c r="N44" s="43"/>
      <c r="O44" s="44"/>
      <c r="P44" s="43"/>
      <c r="Q44" s="44"/>
      <c r="R44" s="43"/>
      <c r="S44" s="44"/>
      <c r="V44" s="37"/>
      <c r="X44" s="37"/>
      <c r="Z44" s="37"/>
      <c r="AB44" s="37"/>
      <c r="AD44" s="37"/>
      <c r="AF44" s="37"/>
      <c r="AH44" s="37"/>
      <c r="AJ44" s="37"/>
      <c r="AL44" s="37"/>
    </row>
    <row r="45" spans="1:38" s="23" customFormat="1" x14ac:dyDescent="0.2">
      <c r="A45" s="43"/>
      <c r="I45" s="37"/>
      <c r="K45" s="37"/>
      <c r="M45" s="37"/>
      <c r="O45" s="37"/>
      <c r="Q45" s="37"/>
      <c r="S45" s="37"/>
      <c r="V45" s="37"/>
      <c r="X45" s="37"/>
      <c r="Z45" s="37"/>
      <c r="AB45" s="37"/>
      <c r="AD45" s="37"/>
      <c r="AF45" s="37"/>
      <c r="AH45" s="37"/>
      <c r="AJ45" s="37"/>
      <c r="AL45" s="37"/>
    </row>
    <row r="46" spans="1:38" s="23" customFormat="1" x14ac:dyDescent="0.2">
      <c r="A46" s="41" t="s">
        <v>12</v>
      </c>
      <c r="B46" s="83"/>
      <c r="C46" s="83"/>
      <c r="D46" s="83"/>
      <c r="E46" s="83"/>
      <c r="F46" s="83"/>
      <c r="G46" s="83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V46" s="37"/>
      <c r="X46" s="37"/>
      <c r="Z46" s="37"/>
      <c r="AB46" s="37"/>
      <c r="AD46" s="37"/>
      <c r="AF46" s="37"/>
      <c r="AH46" s="37"/>
      <c r="AJ46" s="37"/>
      <c r="AL46" s="37"/>
    </row>
    <row r="47" spans="1:38" s="23" customFormat="1" x14ac:dyDescent="0.2">
      <c r="A47" s="306" t="s">
        <v>38</v>
      </c>
      <c r="B47" s="277">
        <f>[4]Sheet1!C121</f>
        <v>2450.9964927663318</v>
      </c>
      <c r="C47" s="277">
        <f>[4]Sheet1!E121</f>
        <v>2566.9003868471923</v>
      </c>
      <c r="D47" s="277">
        <f>[4]Sheet1!G121</f>
        <v>0</v>
      </c>
      <c r="E47" s="277">
        <f>[4]Sheet1!I121</f>
        <v>2566.9003868471923</v>
      </c>
      <c r="F47" s="277">
        <f>[4]Sheet1!K121</f>
        <v>0</v>
      </c>
      <c r="G47" s="277">
        <f>[4]Sheet1!M121</f>
        <v>2354.8901363271802</v>
      </c>
      <c r="H47" s="43"/>
      <c r="I47" s="44"/>
      <c r="J47" s="43"/>
      <c r="K47" s="44"/>
      <c r="L47" s="43"/>
      <c r="M47" s="44"/>
      <c r="N47" s="43"/>
      <c r="O47" s="44"/>
      <c r="P47" s="43"/>
      <c r="Q47" s="44"/>
      <c r="R47" s="43"/>
      <c r="S47" s="44"/>
      <c r="V47" s="37"/>
      <c r="X47" s="37"/>
      <c r="Z47" s="37"/>
      <c r="AB47" s="37"/>
      <c r="AD47" s="37"/>
      <c r="AF47" s="37"/>
      <c r="AH47" s="37"/>
      <c r="AJ47" s="37"/>
      <c r="AL47" s="37"/>
    </row>
    <row r="48" spans="1:38" s="23" customFormat="1" x14ac:dyDescent="0.2">
      <c r="A48" s="306" t="s">
        <v>39</v>
      </c>
      <c r="B48" s="277">
        <f>[4]Sheet1!C122</f>
        <v>7118.9113233287926</v>
      </c>
      <c r="C48" s="277">
        <f>[4]Sheet1!E122</f>
        <v>7742.2773722627762</v>
      </c>
      <c r="D48" s="277">
        <f>[4]Sheet1!G122</f>
        <v>7500</v>
      </c>
      <c r="E48" s="277">
        <f>[4]Sheet1!I122</f>
        <v>7742.7202925045722</v>
      </c>
      <c r="F48" s="277">
        <f>[4]Sheet1!K122</f>
        <v>0</v>
      </c>
      <c r="G48" s="277">
        <f>[4]Sheet1!M122</f>
        <v>5272.3999999999987</v>
      </c>
      <c r="H48" s="43"/>
      <c r="I48" s="44"/>
      <c r="J48" s="43"/>
      <c r="K48" s="44"/>
      <c r="L48" s="43"/>
      <c r="M48" s="44"/>
      <c r="N48" s="43"/>
      <c r="O48" s="44"/>
      <c r="P48" s="43"/>
      <c r="Q48" s="44"/>
      <c r="R48" s="43"/>
      <c r="S48" s="44"/>
      <c r="V48" s="37"/>
      <c r="X48" s="37"/>
      <c r="Z48" s="37"/>
      <c r="AB48" s="37"/>
      <c r="AD48" s="37"/>
      <c r="AF48" s="37"/>
      <c r="AH48" s="37"/>
      <c r="AJ48" s="37"/>
      <c r="AL48" s="37"/>
    </row>
    <row r="49" spans="1:38" s="23" customFormat="1" x14ac:dyDescent="0.2">
      <c r="A49" s="306" t="s">
        <v>50</v>
      </c>
      <c r="B49" s="277">
        <f>[4]Sheet1!C123</f>
        <v>7278.6450822541146</v>
      </c>
      <c r="C49" s="277">
        <f>[4]Sheet1!E123</f>
        <v>7539.9742903053148</v>
      </c>
      <c r="D49" s="277">
        <f>[4]Sheet1!G123</f>
        <v>12340.62751677853</v>
      </c>
      <c r="E49" s="277">
        <f>[4]Sheet1!I123</f>
        <v>6671.7850649350694</v>
      </c>
      <c r="F49" s="277">
        <f>[4]Sheet1!K123</f>
        <v>4312.9655172413786</v>
      </c>
      <c r="G49" s="277">
        <f>[4]Sheet1!M123</f>
        <v>6785.815151515153</v>
      </c>
      <c r="H49" s="43"/>
      <c r="I49" s="44"/>
      <c r="J49" s="43"/>
      <c r="K49" s="44"/>
      <c r="L49" s="43"/>
      <c r="M49" s="44"/>
      <c r="N49" s="43"/>
      <c r="O49" s="44"/>
      <c r="P49" s="43"/>
      <c r="Q49" s="44"/>
      <c r="R49" s="43"/>
      <c r="S49" s="44"/>
      <c r="V49" s="37"/>
      <c r="X49" s="37"/>
      <c r="Z49" s="37"/>
      <c r="AB49" s="37"/>
      <c r="AD49" s="37"/>
      <c r="AF49" s="37"/>
      <c r="AH49" s="37"/>
      <c r="AJ49" s="37"/>
      <c r="AL49" s="37"/>
    </row>
    <row r="50" spans="1:38" s="23" customFormat="1" x14ac:dyDescent="0.2">
      <c r="A50" s="306" t="s">
        <v>46</v>
      </c>
      <c r="B50" s="277">
        <f>[4]Sheet1!C124</f>
        <v>7200</v>
      </c>
      <c r="C50" s="277">
        <f>[4]Sheet1!E124</f>
        <v>400</v>
      </c>
      <c r="D50" s="277">
        <f>[4]Sheet1!G124</f>
        <v>0</v>
      </c>
      <c r="E50" s="277">
        <f>[4]Sheet1!I124</f>
        <v>400</v>
      </c>
      <c r="F50" s="277">
        <f>[4]Sheet1!K124</f>
        <v>0</v>
      </c>
      <c r="G50" s="277">
        <f>[4]Sheet1!M124</f>
        <v>14000</v>
      </c>
      <c r="H50" s="43"/>
      <c r="I50" s="44"/>
      <c r="J50" s="43"/>
      <c r="K50" s="44"/>
      <c r="L50" s="43"/>
      <c r="M50" s="44"/>
      <c r="N50" s="43"/>
      <c r="O50" s="44"/>
      <c r="P50" s="43"/>
      <c r="Q50" s="44"/>
      <c r="R50" s="43"/>
      <c r="S50" s="44"/>
      <c r="V50" s="37"/>
      <c r="X50" s="37"/>
      <c r="Z50" s="37"/>
      <c r="AB50" s="37"/>
      <c r="AD50" s="37"/>
      <c r="AF50" s="37"/>
      <c r="AH50" s="37"/>
      <c r="AJ50" s="37"/>
      <c r="AL50" s="37"/>
    </row>
    <row r="51" spans="1:38" x14ac:dyDescent="0.2">
      <c r="A51" s="305"/>
      <c r="B51" s="305"/>
      <c r="C51" s="305"/>
      <c r="D51" s="305"/>
      <c r="E51" s="304"/>
      <c r="F51" s="304"/>
      <c r="G51" s="304"/>
    </row>
    <row r="52" spans="1:38" x14ac:dyDescent="0.2">
      <c r="A52" s="13" t="s">
        <v>146</v>
      </c>
    </row>
    <row r="53" spans="1:38" x14ac:dyDescent="0.2">
      <c r="A53" s="13" t="s">
        <v>94</v>
      </c>
    </row>
    <row r="54" spans="1:38" x14ac:dyDescent="0.2">
      <c r="A54" s="13" t="s">
        <v>83</v>
      </c>
      <c r="M54" s="293"/>
    </row>
    <row r="55" spans="1:38" x14ac:dyDescent="0.2">
      <c r="A55" s="13"/>
      <c r="M55" s="293"/>
    </row>
    <row r="56" spans="1:38" x14ac:dyDescent="0.2">
      <c r="A56" s="337" t="s">
        <v>98</v>
      </c>
      <c r="B56" s="337"/>
      <c r="C56" s="337"/>
      <c r="D56" s="337"/>
      <c r="E56" s="337"/>
      <c r="F56" s="337"/>
      <c r="G56" s="337"/>
    </row>
    <row r="57" spans="1:38" x14ac:dyDescent="0.2">
      <c r="A57" s="337" t="s">
        <v>99</v>
      </c>
      <c r="B57" s="337"/>
      <c r="C57" s="337"/>
      <c r="D57" s="337"/>
      <c r="E57" s="337"/>
      <c r="F57" s="337"/>
      <c r="G57" s="337"/>
    </row>
    <row r="58" spans="1:38" x14ac:dyDescent="0.2">
      <c r="A58" s="337" t="s">
        <v>65</v>
      </c>
      <c r="B58" s="337"/>
      <c r="C58" s="337"/>
      <c r="D58" s="337"/>
      <c r="E58" s="337"/>
      <c r="F58" s="337"/>
      <c r="G58" s="337"/>
    </row>
    <row r="59" spans="1:38" s="292" customFormat="1" ht="23.25" x14ac:dyDescent="0.35">
      <c r="A59" s="331" t="s">
        <v>89</v>
      </c>
      <c r="B59" s="331"/>
      <c r="C59" s="331"/>
      <c r="D59" s="331"/>
      <c r="E59" s="331"/>
      <c r="F59" s="331"/>
      <c r="G59" s="331"/>
      <c r="H59" s="221"/>
      <c r="I59" s="221"/>
      <c r="J59" s="221"/>
      <c r="K59" s="221"/>
      <c r="L59" s="221"/>
      <c r="M59" s="221"/>
      <c r="N59" s="221"/>
      <c r="O59" s="221"/>
    </row>
    <row r="60" spans="1:38" x14ac:dyDescent="0.2">
      <c r="A60" s="338" t="s">
        <v>31</v>
      </c>
      <c r="B60" s="340" t="s">
        <v>26</v>
      </c>
      <c r="C60" s="340"/>
      <c r="D60" s="340"/>
      <c r="E60" s="340"/>
      <c r="F60" s="340"/>
      <c r="G60" s="340"/>
    </row>
    <row r="61" spans="1:38" x14ac:dyDescent="0.2">
      <c r="A61" s="339"/>
      <c r="B61" s="339" t="s">
        <v>26</v>
      </c>
      <c r="C61" s="340" t="s">
        <v>6</v>
      </c>
      <c r="D61" s="340"/>
      <c r="E61" s="340"/>
      <c r="F61" s="340"/>
      <c r="G61" s="339" t="s">
        <v>1</v>
      </c>
    </row>
    <row r="62" spans="1:38" x14ac:dyDescent="0.2">
      <c r="A62" s="342"/>
      <c r="B62" s="342"/>
      <c r="C62" s="295" t="s">
        <v>8</v>
      </c>
      <c r="D62" s="295" t="s">
        <v>87</v>
      </c>
      <c r="E62" s="295" t="s">
        <v>9</v>
      </c>
      <c r="F62" s="295" t="s">
        <v>88</v>
      </c>
      <c r="G62" s="342"/>
    </row>
    <row r="63" spans="1:38" x14ac:dyDescent="0.2">
      <c r="A63" s="303"/>
      <c r="B63" s="303"/>
      <c r="C63" s="303"/>
      <c r="D63" s="303"/>
      <c r="E63" s="302"/>
      <c r="F63" s="302"/>
      <c r="G63" s="302"/>
    </row>
    <row r="64" spans="1:38" x14ac:dyDescent="0.2">
      <c r="A64" s="28" t="s">
        <v>58</v>
      </c>
      <c r="B64" s="77">
        <f t="shared" ref="B64:G64" si="0">B9</f>
        <v>5383.6836369828079</v>
      </c>
      <c r="C64" s="77">
        <f t="shared" si="0"/>
        <v>6079.5579710144984</v>
      </c>
      <c r="D64" s="77">
        <f t="shared" si="0"/>
        <v>12324.438127090305</v>
      </c>
      <c r="E64" s="77">
        <f t="shared" si="0"/>
        <v>5497.883408071747</v>
      </c>
      <c r="F64" s="77">
        <f t="shared" si="0"/>
        <v>4312.9655172413786</v>
      </c>
      <c r="G64" s="77">
        <f t="shared" si="0"/>
        <v>4392.8596780850212</v>
      </c>
    </row>
    <row r="65" spans="1:8" x14ac:dyDescent="0.2">
      <c r="A65" s="4"/>
      <c r="B65" s="77"/>
      <c r="C65" s="77"/>
      <c r="D65" s="77"/>
      <c r="E65" s="78"/>
      <c r="F65" s="78"/>
      <c r="G65" s="78"/>
    </row>
    <row r="66" spans="1:8" x14ac:dyDescent="0.2">
      <c r="A66" s="16" t="s">
        <v>18</v>
      </c>
      <c r="B66" s="266"/>
      <c r="C66" s="266"/>
      <c r="D66" s="266"/>
      <c r="E66" s="266"/>
      <c r="F66" s="266"/>
      <c r="G66" s="266"/>
      <c r="H66" s="301"/>
    </row>
    <row r="67" spans="1:8" x14ac:dyDescent="0.2">
      <c r="A67" s="87" t="s">
        <v>108</v>
      </c>
      <c r="B67" s="277">
        <f>[4]Sheet1!C125</f>
        <v>2420.237588652486</v>
      </c>
      <c r="C67" s="277">
        <f>[4]Sheet1!E125</f>
        <v>2520.7681017612526</v>
      </c>
      <c r="D67" s="277">
        <f>[4]Sheet1!G125</f>
        <v>0</v>
      </c>
      <c r="E67" s="277">
        <f>[4]Sheet1!I125</f>
        <v>2520.7681017612526</v>
      </c>
      <c r="F67" s="277">
        <f>[4]Sheet1!K125</f>
        <v>0</v>
      </c>
      <c r="G67" s="277">
        <f>[4]Sheet1!M125</f>
        <v>2336.9781199351751</v>
      </c>
      <c r="H67" s="301"/>
    </row>
    <row r="68" spans="1:8" x14ac:dyDescent="0.2">
      <c r="A68" s="87" t="s">
        <v>109</v>
      </c>
      <c r="B68" s="277">
        <f>[4]Sheet1!C126</f>
        <v>5226.6799999999994</v>
      </c>
      <c r="C68" s="277">
        <f>[4]Sheet1!E126</f>
        <v>6495.8333333333321</v>
      </c>
      <c r="D68" s="277">
        <f>[4]Sheet1!G126</f>
        <v>0</v>
      </c>
      <c r="E68" s="277">
        <f>[4]Sheet1!I126</f>
        <v>6495.8333333333321</v>
      </c>
      <c r="F68" s="277">
        <f>[4]Sheet1!K126</f>
        <v>0</v>
      </c>
      <c r="G68" s="277">
        <f>[4]Sheet1!M126</f>
        <v>4055.1538461538462</v>
      </c>
      <c r="H68" s="301"/>
    </row>
    <row r="69" spans="1:8" x14ac:dyDescent="0.2">
      <c r="A69" s="87" t="s">
        <v>54</v>
      </c>
      <c r="B69" s="277">
        <f>[4]Sheet1!C127</f>
        <v>7118.9113233287926</v>
      </c>
      <c r="C69" s="277">
        <f>[4]Sheet1!E127</f>
        <v>7742.2773722627762</v>
      </c>
      <c r="D69" s="277">
        <f>[4]Sheet1!G127</f>
        <v>7500</v>
      </c>
      <c r="E69" s="277">
        <f>[4]Sheet1!I127</f>
        <v>7742.7202925045722</v>
      </c>
      <c r="F69" s="277">
        <f>[4]Sheet1!K127</f>
        <v>0</v>
      </c>
      <c r="G69" s="277">
        <f>[4]Sheet1!M127</f>
        <v>5272.3999999999987</v>
      </c>
      <c r="H69" s="301"/>
    </row>
    <row r="70" spans="1:8" x14ac:dyDescent="0.2">
      <c r="A70" s="87" t="s">
        <v>110</v>
      </c>
      <c r="B70" s="277">
        <f>[4]Sheet1!C128</f>
        <v>20196.416666666675</v>
      </c>
      <c r="C70" s="277">
        <f>[4]Sheet1!E128</f>
        <v>16813.652173913044</v>
      </c>
      <c r="D70" s="277">
        <f>[4]Sheet1!G128</f>
        <v>19914.133333333335</v>
      </c>
      <c r="E70" s="277">
        <f>[4]Sheet1!I128</f>
        <v>11000.25</v>
      </c>
      <c r="F70" s="277">
        <f>[4]Sheet1!K128</f>
        <v>0</v>
      </c>
      <c r="G70" s="277">
        <f>[4]Sheet1!M128</f>
        <v>98000</v>
      </c>
      <c r="H70" s="301"/>
    </row>
    <row r="71" spans="1:8" x14ac:dyDescent="0.2">
      <c r="A71" s="87" t="s">
        <v>111</v>
      </c>
      <c r="B71" s="277">
        <f>[4]Sheet1!C129</f>
        <v>6476.3404255319138</v>
      </c>
      <c r="C71" s="277">
        <f>[4]Sheet1!E129</f>
        <v>9357.5172413793098</v>
      </c>
      <c r="D71" s="277">
        <f>[4]Sheet1!G129</f>
        <v>13555</v>
      </c>
      <c r="E71" s="277">
        <f>[4]Sheet1!I129</f>
        <v>7148.3157894736851</v>
      </c>
      <c r="F71" s="277">
        <f>[4]Sheet1!K129</f>
        <v>0</v>
      </c>
      <c r="G71" s="277">
        <f>[4]Sheet1!M129</f>
        <v>1834.4444444444443</v>
      </c>
      <c r="H71" s="301"/>
    </row>
    <row r="72" spans="1:8" x14ac:dyDescent="0.2">
      <c r="A72" s="87" t="s">
        <v>112</v>
      </c>
      <c r="B72" s="277">
        <f>[4]Sheet1!C130</f>
        <v>5138.4237855946376</v>
      </c>
      <c r="C72" s="277">
        <f>[4]Sheet1!E130</f>
        <v>4780.2344398340238</v>
      </c>
      <c r="D72" s="277">
        <f>[4]Sheet1!G130</f>
        <v>0</v>
      </c>
      <c r="E72" s="277">
        <f>[4]Sheet1!I130</f>
        <v>4780.2344398340238</v>
      </c>
      <c r="F72" s="277">
        <f>[4]Sheet1!K130</f>
        <v>0</v>
      </c>
      <c r="G72" s="277">
        <f>[4]Sheet1!M130</f>
        <v>6639.7043478260885</v>
      </c>
      <c r="H72" s="301"/>
    </row>
    <row r="73" spans="1:8" x14ac:dyDescent="0.2">
      <c r="A73" s="87" t="s">
        <v>113</v>
      </c>
      <c r="B73" s="277">
        <f>[4]Sheet1!C131</f>
        <v>7028.4344262295044</v>
      </c>
      <c r="C73" s="277">
        <f>[4]Sheet1!E131</f>
        <v>6769.9178082191756</v>
      </c>
      <c r="D73" s="277">
        <f>[4]Sheet1!G131</f>
        <v>7500</v>
      </c>
      <c r="E73" s="277">
        <f>[4]Sheet1!I131</f>
        <v>6764.8827586206926</v>
      </c>
      <c r="F73" s="277">
        <f>[4]Sheet1!K131</f>
        <v>0</v>
      </c>
      <c r="G73" s="277">
        <f>[4]Sheet1!M131</f>
        <v>7300.6225961538448</v>
      </c>
      <c r="H73" s="301"/>
    </row>
    <row r="74" spans="1:8" x14ac:dyDescent="0.2">
      <c r="A74" s="87" t="s">
        <v>114</v>
      </c>
      <c r="B74" s="277">
        <f>[4]Sheet1!C132</f>
        <v>6298.447284345053</v>
      </c>
      <c r="C74" s="277">
        <f>[4]Sheet1!E132</f>
        <v>7112.396825396826</v>
      </c>
      <c r="D74" s="277">
        <f>[4]Sheet1!G132</f>
        <v>14275</v>
      </c>
      <c r="E74" s="277">
        <f>[4]Sheet1!I132</f>
        <v>6877.557377049181</v>
      </c>
      <c r="F74" s="277">
        <f>[4]Sheet1!K132</f>
        <v>0</v>
      </c>
      <c r="G74" s="277">
        <f>[4]Sheet1!M132</f>
        <v>5750.0106951871685</v>
      </c>
      <c r="H74" s="301"/>
    </row>
    <row r="75" spans="1:8" x14ac:dyDescent="0.2">
      <c r="A75" s="87" t="s">
        <v>115</v>
      </c>
      <c r="B75" s="277">
        <f>[4]Sheet1!C133</f>
        <v>6485.9892473118289</v>
      </c>
      <c r="C75" s="277">
        <f>[4]Sheet1!E133</f>
        <v>7195.8166666666657</v>
      </c>
      <c r="D75" s="277">
        <f>[4]Sheet1!G133</f>
        <v>0</v>
      </c>
      <c r="E75" s="277">
        <f>[4]Sheet1!I133</f>
        <v>7195.8166666666657</v>
      </c>
      <c r="F75" s="277">
        <f>[4]Sheet1!K133</f>
        <v>0</v>
      </c>
      <c r="G75" s="277">
        <f>[4]Sheet1!M133</f>
        <v>5195.3939393939372</v>
      </c>
      <c r="H75" s="301"/>
    </row>
    <row r="76" spans="1:8" x14ac:dyDescent="0.2">
      <c r="A76" s="87" t="s">
        <v>116</v>
      </c>
      <c r="B76" s="277">
        <f>[4]Sheet1!C134</f>
        <v>13524.583333333328</v>
      </c>
      <c r="C76" s="277">
        <f>[4]Sheet1!E134</f>
        <v>13859.555555555553</v>
      </c>
      <c r="D76" s="277">
        <f>[4]Sheet1!G134</f>
        <v>17412.5</v>
      </c>
      <c r="E76" s="277">
        <f>[4]Sheet1!I134</f>
        <v>13091.351351351354</v>
      </c>
      <c r="F76" s="277">
        <f>[4]Sheet1!K134</f>
        <v>0</v>
      </c>
      <c r="G76" s="277">
        <f>[4]Sheet1!M134</f>
        <v>8500</v>
      </c>
      <c r="H76" s="301"/>
    </row>
    <row r="77" spans="1:8" x14ac:dyDescent="0.2">
      <c r="A77" s="87" t="s">
        <v>117</v>
      </c>
      <c r="B77" s="277">
        <f>[4]Sheet1!C135</f>
        <v>11122.704225352112</v>
      </c>
      <c r="C77" s="277">
        <f>[4]Sheet1!E135</f>
        <v>11500.686567164179</v>
      </c>
      <c r="D77" s="277">
        <f>[4]Sheet1!G135</f>
        <v>11450</v>
      </c>
      <c r="E77" s="277">
        <f>[4]Sheet1!I135</f>
        <v>11505.672131147541</v>
      </c>
      <c r="F77" s="277">
        <f>[4]Sheet1!K135</f>
        <v>0</v>
      </c>
      <c r="G77" s="277">
        <f>[4]Sheet1!M135</f>
        <v>4791.5</v>
      </c>
      <c r="H77" s="301"/>
    </row>
    <row r="78" spans="1:8" x14ac:dyDescent="0.2">
      <c r="A78" s="87" t="s">
        <v>118</v>
      </c>
      <c r="B78" s="277">
        <f>[4]Sheet1!C136</f>
        <v>15417.857142857143</v>
      </c>
      <c r="C78" s="277">
        <f>[4]Sheet1!E136</f>
        <v>7987.5</v>
      </c>
      <c r="D78" s="277">
        <f>[4]Sheet1!G136</f>
        <v>0</v>
      </c>
      <c r="E78" s="277">
        <f>[4]Sheet1!I136</f>
        <v>7987.5</v>
      </c>
      <c r="F78" s="277">
        <f>[4]Sheet1!K136</f>
        <v>0</v>
      </c>
      <c r="G78" s="277">
        <f>[4]Sheet1!M136</f>
        <v>60000</v>
      </c>
      <c r="H78" s="301"/>
    </row>
    <row r="79" spans="1:8" x14ac:dyDescent="0.2">
      <c r="A79" s="87" t="s">
        <v>119</v>
      </c>
      <c r="B79" s="277">
        <f>[4]Sheet1!C137</f>
        <v>12715.830508474577</v>
      </c>
      <c r="C79" s="277">
        <f>[4]Sheet1!E137</f>
        <v>8232</v>
      </c>
      <c r="D79" s="277">
        <f>[4]Sheet1!G137</f>
        <v>15000</v>
      </c>
      <c r="E79" s="277">
        <f>[4]Sheet1!I137</f>
        <v>7950.0000000000009</v>
      </c>
      <c r="F79" s="277">
        <f>[4]Sheet1!K137</f>
        <v>0</v>
      </c>
      <c r="G79" s="277">
        <f>[4]Sheet1!M137</f>
        <v>16012.764705882353</v>
      </c>
      <c r="H79" s="301"/>
    </row>
    <row r="80" spans="1:8" x14ac:dyDescent="0.2">
      <c r="A80" s="87" t="s">
        <v>120</v>
      </c>
      <c r="B80" s="277">
        <f>[4]Sheet1!C138</f>
        <v>7624.8937500000029</v>
      </c>
      <c r="C80" s="277">
        <f>[4]Sheet1!E138</f>
        <v>7298.8791946308756</v>
      </c>
      <c r="D80" s="277">
        <f>[4]Sheet1!G138</f>
        <v>8916.6666666666661</v>
      </c>
      <c r="E80" s="277">
        <f>[4]Sheet1!I138</f>
        <v>7230.9999999999955</v>
      </c>
      <c r="F80" s="277">
        <f>[4]Sheet1!K138</f>
        <v>0</v>
      </c>
      <c r="G80" s="277">
        <f>[4]Sheet1!M138</f>
        <v>12040.909090909092</v>
      </c>
      <c r="H80" s="301"/>
    </row>
    <row r="81" spans="1:8" x14ac:dyDescent="0.2">
      <c r="A81" s="87" t="s">
        <v>121</v>
      </c>
      <c r="B81" s="277">
        <f>[4]Sheet1!C139</f>
        <v>10268.868421052626</v>
      </c>
      <c r="C81" s="277">
        <f>[4]Sheet1!E139</f>
        <v>10268.868421052626</v>
      </c>
      <c r="D81" s="277">
        <f>[4]Sheet1!G139</f>
        <v>10307.945578231294</v>
      </c>
      <c r="E81" s="277">
        <f>[4]Sheet1!I139</f>
        <v>9120</v>
      </c>
      <c r="F81" s="277">
        <f>[4]Sheet1!K139</f>
        <v>0</v>
      </c>
      <c r="G81" s="277">
        <f>[4]Sheet1!M139</f>
        <v>0</v>
      </c>
      <c r="H81" s="301"/>
    </row>
    <row r="82" spans="1:8" x14ac:dyDescent="0.2">
      <c r="A82" s="87" t="s">
        <v>122</v>
      </c>
      <c r="B82" s="277">
        <f>[4]Sheet1!C140</f>
        <v>13109.571428571429</v>
      </c>
      <c r="C82" s="277">
        <f>[4]Sheet1!E140</f>
        <v>13024.558823529413</v>
      </c>
      <c r="D82" s="277">
        <f>[4]Sheet1!G140</f>
        <v>14784.689189189194</v>
      </c>
      <c r="E82" s="277">
        <f>[4]Sheet1!I140</f>
        <v>8372.7857142857138</v>
      </c>
      <c r="F82" s="277">
        <f>[4]Sheet1!K140</f>
        <v>0</v>
      </c>
      <c r="G82" s="277">
        <f>[4]Sheet1!M140</f>
        <v>16000</v>
      </c>
      <c r="H82" s="301"/>
    </row>
    <row r="83" spans="1:8" x14ac:dyDescent="0.2">
      <c r="A83" s="87" t="s">
        <v>123</v>
      </c>
      <c r="B83" s="277">
        <f>[4]Sheet1!C141</f>
        <v>10002.400000000001</v>
      </c>
      <c r="C83" s="277">
        <f>[4]Sheet1!E141</f>
        <v>10023.333333333334</v>
      </c>
      <c r="D83" s="277">
        <f>[4]Sheet1!G141</f>
        <v>11575.416666666668</v>
      </c>
      <c r="E83" s="277">
        <f>[4]Sheet1!I141</f>
        <v>8471.25</v>
      </c>
      <c r="F83" s="277">
        <f>[4]Sheet1!K141</f>
        <v>0</v>
      </c>
      <c r="G83" s="277">
        <f>[4]Sheet1!M141</f>
        <v>9500</v>
      </c>
      <c r="H83" s="301"/>
    </row>
    <row r="84" spans="1:8" x14ac:dyDescent="0.2">
      <c r="A84" s="87" t="s">
        <v>124</v>
      </c>
      <c r="B84" s="277">
        <f>[4]Sheet1!C142</f>
        <v>4011.1212121212125</v>
      </c>
      <c r="C84" s="277">
        <f>[4]Sheet1!E142</f>
        <v>4336.8421052631584</v>
      </c>
      <c r="D84" s="277">
        <f>[4]Sheet1!G142</f>
        <v>0</v>
      </c>
      <c r="E84" s="277">
        <f>[4]Sheet1!I142</f>
        <v>4336.8421052631584</v>
      </c>
      <c r="F84" s="277">
        <f>[4]Sheet1!K142</f>
        <v>0</v>
      </c>
      <c r="G84" s="277">
        <f>[4]Sheet1!M142</f>
        <v>3569.0714285714289</v>
      </c>
      <c r="H84" s="301"/>
    </row>
    <row r="85" spans="1:8" x14ac:dyDescent="0.2">
      <c r="A85" s="87" t="s">
        <v>125</v>
      </c>
      <c r="B85" s="277">
        <f>[4]Sheet1!C143</f>
        <v>4477.7384615384572</v>
      </c>
      <c r="C85" s="277">
        <f>[4]Sheet1!E143</f>
        <v>5879.6800000000012</v>
      </c>
      <c r="D85" s="277">
        <f>[4]Sheet1!G143</f>
        <v>0</v>
      </c>
      <c r="E85" s="277">
        <f>[4]Sheet1!I143</f>
        <v>6014.2500000000009</v>
      </c>
      <c r="F85" s="277">
        <f>[4]Sheet1!K143</f>
        <v>2650</v>
      </c>
      <c r="G85" s="277">
        <f>[4]Sheet1!M143</f>
        <v>3994.3103448275865</v>
      </c>
      <c r="H85" s="301"/>
    </row>
    <row r="86" spans="1:8" x14ac:dyDescent="0.2">
      <c r="A86" s="87" t="s">
        <v>126</v>
      </c>
      <c r="B86" s="277">
        <f>[4]Sheet1!C144</f>
        <v>4315.8857142857141</v>
      </c>
      <c r="C86" s="277">
        <f>[4]Sheet1!E144</f>
        <v>4315.8857142857141</v>
      </c>
      <c r="D86" s="277">
        <f>[4]Sheet1!G144</f>
        <v>0</v>
      </c>
      <c r="E86" s="277">
        <f>[4]Sheet1!I144</f>
        <v>3910</v>
      </c>
      <c r="F86" s="277">
        <f>[4]Sheet1!K144</f>
        <v>4436.1481481481469</v>
      </c>
      <c r="G86" s="277">
        <f>[4]Sheet1!M144</f>
        <v>0</v>
      </c>
      <c r="H86" s="301"/>
    </row>
    <row r="87" spans="1:8" x14ac:dyDescent="0.2">
      <c r="A87" s="87" t="s">
        <v>127</v>
      </c>
      <c r="B87" s="277">
        <f>[4]Sheet1!C145</f>
        <v>28100</v>
      </c>
      <c r="C87" s="277">
        <f>[4]Sheet1!E145</f>
        <v>28100</v>
      </c>
      <c r="D87" s="277">
        <f>[4]Sheet1!G145</f>
        <v>0</v>
      </c>
      <c r="E87" s="277">
        <f>[4]Sheet1!I145</f>
        <v>28100</v>
      </c>
      <c r="F87" s="277">
        <f>[4]Sheet1!K145</f>
        <v>0</v>
      </c>
      <c r="G87" s="277">
        <f>[4]Sheet1!M145</f>
        <v>0</v>
      </c>
      <c r="H87" s="301"/>
    </row>
    <row r="88" spans="1:8" x14ac:dyDescent="0.2">
      <c r="A88" s="87" t="s">
        <v>128</v>
      </c>
      <c r="B88" s="277">
        <f>[4]Sheet1!C146</f>
        <v>960</v>
      </c>
      <c r="C88" s="277">
        <f>[4]Sheet1!E146</f>
        <v>0</v>
      </c>
      <c r="D88" s="277">
        <f>[4]Sheet1!G146</f>
        <v>0</v>
      </c>
      <c r="E88" s="277">
        <f>[4]Sheet1!I146</f>
        <v>0</v>
      </c>
      <c r="F88" s="277">
        <f>[4]Sheet1!K146</f>
        <v>0</v>
      </c>
      <c r="G88" s="277">
        <f>[4]Sheet1!M146</f>
        <v>960</v>
      </c>
      <c r="H88" s="301"/>
    </row>
    <row r="89" spans="1:8" x14ac:dyDescent="0.2">
      <c r="A89" s="87" t="s">
        <v>73</v>
      </c>
      <c r="B89" s="277">
        <f>[4]Sheet1!C147</f>
        <v>0</v>
      </c>
      <c r="C89" s="277">
        <f>[4]Sheet1!E147</f>
        <v>0</v>
      </c>
      <c r="D89" s="277">
        <f>[4]Sheet1!G147</f>
        <v>0</v>
      </c>
      <c r="E89" s="277">
        <f>[4]Sheet1!I147</f>
        <v>0</v>
      </c>
      <c r="F89" s="277">
        <f>[4]Sheet1!K147</f>
        <v>0</v>
      </c>
      <c r="G89" s="277">
        <f>[4]Sheet1!M147</f>
        <v>0</v>
      </c>
      <c r="H89" s="301"/>
    </row>
    <row r="90" spans="1:8" x14ac:dyDescent="0.2">
      <c r="A90" s="87" t="s">
        <v>129</v>
      </c>
      <c r="B90" s="277">
        <f>[4]Sheet1!C148</f>
        <v>7200</v>
      </c>
      <c r="C90" s="277">
        <f>[4]Sheet1!E148</f>
        <v>400</v>
      </c>
      <c r="D90" s="277">
        <f>[4]Sheet1!G148</f>
        <v>0</v>
      </c>
      <c r="E90" s="277">
        <f>[4]Sheet1!I148</f>
        <v>400</v>
      </c>
      <c r="F90" s="277">
        <f>[4]Sheet1!K148</f>
        <v>0</v>
      </c>
      <c r="G90" s="277">
        <f>[4]Sheet1!M148</f>
        <v>14000</v>
      </c>
      <c r="H90" s="301"/>
    </row>
    <row r="91" spans="1:8" x14ac:dyDescent="0.2">
      <c r="A91" s="9"/>
      <c r="E91" s="298"/>
      <c r="F91" s="298"/>
      <c r="G91" s="298"/>
      <c r="H91" s="301"/>
    </row>
    <row r="92" spans="1:8" x14ac:dyDescent="0.2">
      <c r="A92" s="17" t="s">
        <v>15</v>
      </c>
      <c r="H92" s="301"/>
    </row>
    <row r="93" spans="1:8" x14ac:dyDescent="0.2">
      <c r="A93" s="87" t="s">
        <v>131</v>
      </c>
      <c r="B93" s="277">
        <f>[4]Sheet1!C149</f>
        <v>17169.834586466164</v>
      </c>
      <c r="C93" s="277">
        <f>[4]Sheet1!E149</f>
        <v>16516</v>
      </c>
      <c r="D93" s="277">
        <f>[4]Sheet1!G149</f>
        <v>19970.588235294119</v>
      </c>
      <c r="E93" s="277">
        <f>[4]Sheet1!I149</f>
        <v>15503.448275862069</v>
      </c>
      <c r="F93" s="277">
        <f>[4]Sheet1!K149</f>
        <v>0</v>
      </c>
      <c r="G93" s="277">
        <f>[4]Sheet1!M149</f>
        <v>18015.310344827591</v>
      </c>
      <c r="H93" s="301"/>
    </row>
    <row r="94" spans="1:8" x14ac:dyDescent="0.2">
      <c r="A94" s="87" t="s">
        <v>132</v>
      </c>
      <c r="B94" s="277">
        <f>[4]Sheet1!C150</f>
        <v>15803.208333333339</v>
      </c>
      <c r="C94" s="277">
        <f>[4]Sheet1!E150</f>
        <v>15809.31578947368</v>
      </c>
      <c r="D94" s="277">
        <f>[4]Sheet1!G150</f>
        <v>17694.962962962956</v>
      </c>
      <c r="E94" s="277">
        <f>[4]Sheet1!I150</f>
        <v>14112.233333333332</v>
      </c>
      <c r="F94" s="277">
        <f>[4]Sheet1!K150</f>
        <v>0</v>
      </c>
      <c r="G94" s="277">
        <f>[4]Sheet1!M150</f>
        <v>15780.000000000002</v>
      </c>
      <c r="H94" s="301"/>
    </row>
    <row r="95" spans="1:8" x14ac:dyDescent="0.2">
      <c r="A95" s="87" t="s">
        <v>133</v>
      </c>
      <c r="B95" s="277">
        <f>[4]Sheet1!C151</f>
        <v>10199.374285714281</v>
      </c>
      <c r="C95" s="277">
        <f>[4]Sheet1!E151</f>
        <v>10859.710247349818</v>
      </c>
      <c r="D95" s="277">
        <f>[4]Sheet1!G151</f>
        <v>11633.464285714288</v>
      </c>
      <c r="E95" s="277">
        <f>[4]Sheet1!I151</f>
        <v>10533.10050251256</v>
      </c>
      <c r="F95" s="277">
        <f>[4]Sheet1!K151</f>
        <v>0</v>
      </c>
      <c r="G95" s="277">
        <f>[4]Sheet1!M151</f>
        <v>7410.1940298507488</v>
      </c>
      <c r="H95" s="301"/>
    </row>
    <row r="96" spans="1:8" x14ac:dyDescent="0.2">
      <c r="A96" s="87" t="s">
        <v>134</v>
      </c>
      <c r="B96" s="277">
        <f>[4]Sheet1!C152</f>
        <v>8722.834355828214</v>
      </c>
      <c r="C96" s="277">
        <f>[4]Sheet1!E152</f>
        <v>8923.7551020408209</v>
      </c>
      <c r="D96" s="277">
        <f>[4]Sheet1!G152</f>
        <v>11110.34482758621</v>
      </c>
      <c r="E96" s="277">
        <f>[4]Sheet1!I152</f>
        <v>8386.3728813559319</v>
      </c>
      <c r="F96" s="277">
        <f>[4]Sheet1!K152</f>
        <v>0</v>
      </c>
      <c r="G96" s="277">
        <f>[4]Sheet1!M152</f>
        <v>6876.875</v>
      </c>
    </row>
    <row r="97" spans="1:7" x14ac:dyDescent="0.2">
      <c r="A97" s="87" t="s">
        <v>135</v>
      </c>
      <c r="B97" s="277">
        <f>[4]Sheet1!C153</f>
        <v>6890.0536828963823</v>
      </c>
      <c r="C97" s="277">
        <f>[4]Sheet1!E153</f>
        <v>6814.5138004246264</v>
      </c>
      <c r="D97" s="277">
        <f>[4]Sheet1!G153</f>
        <v>9492.0888888888894</v>
      </c>
      <c r="E97" s="277">
        <f>[4]Sheet1!I153</f>
        <v>6602.2530413625309</v>
      </c>
      <c r="F97" s="277">
        <f>[4]Sheet1!K153</f>
        <v>4597.7333333333327</v>
      </c>
      <c r="G97" s="277">
        <f>[4]Sheet1!M153</f>
        <v>6997.8696969696975</v>
      </c>
    </row>
    <row r="98" spans="1:7" x14ac:dyDescent="0.2">
      <c r="A98" s="87" t="s">
        <v>136</v>
      </c>
      <c r="B98" s="277">
        <f>[4]Sheet1!C154</f>
        <v>2395.4294605809141</v>
      </c>
      <c r="C98" s="277">
        <f>[4]Sheet1!E154</f>
        <v>2573.5372670807456</v>
      </c>
      <c r="D98" s="277">
        <f>[4]Sheet1!G154</f>
        <v>0</v>
      </c>
      <c r="E98" s="277">
        <f>[4]Sheet1!I154</f>
        <v>2573.5372670807456</v>
      </c>
      <c r="F98" s="277">
        <f>[4]Sheet1!K154</f>
        <v>0</v>
      </c>
      <c r="G98" s="277">
        <f>[4]Sheet1!M154</f>
        <v>2344.4056939501779</v>
      </c>
    </row>
    <row r="99" spans="1:7" x14ac:dyDescent="0.2">
      <c r="A99" s="87" t="s">
        <v>137</v>
      </c>
      <c r="B99" s="277">
        <f>[4]Sheet1!C155</f>
        <v>5838.3466666666618</v>
      </c>
      <c r="C99" s="277">
        <f>[4]Sheet1!E155</f>
        <v>6290.1972076788807</v>
      </c>
      <c r="D99" s="277">
        <f>[4]Sheet1!G155</f>
        <v>13676.105263157895</v>
      </c>
      <c r="E99" s="277">
        <f>[4]Sheet1!I155</f>
        <v>6036.8898916967473</v>
      </c>
      <c r="F99" s="277">
        <f>[4]Sheet1!K155</f>
        <v>0</v>
      </c>
      <c r="G99" s="277">
        <f>[4]Sheet1!M155</f>
        <v>5194.2910447761187</v>
      </c>
    </row>
    <row r="100" spans="1:7" x14ac:dyDescent="0.2">
      <c r="A100" s="87" t="s">
        <v>138</v>
      </c>
      <c r="B100" s="277">
        <f>[4]Sheet1!C156</f>
        <v>6926.9030837004384</v>
      </c>
      <c r="C100" s="277">
        <f>[4]Sheet1!E156</f>
        <v>7557.6401384083065</v>
      </c>
      <c r="D100" s="277">
        <f>[4]Sheet1!G156</f>
        <v>10143.750000000002</v>
      </c>
      <c r="E100" s="277">
        <f>[4]Sheet1!I156</f>
        <v>7406.0732600732645</v>
      </c>
      <c r="F100" s="277">
        <f>[4]Sheet1!K156</f>
        <v>0</v>
      </c>
      <c r="G100" s="277">
        <f>[4]Sheet1!M156</f>
        <v>5822.1575757575756</v>
      </c>
    </row>
    <row r="101" spans="1:7" x14ac:dyDescent="0.2">
      <c r="A101" s="87" t="s">
        <v>139</v>
      </c>
      <c r="B101" s="277">
        <f>[4]Sheet1!C157</f>
        <v>2967.569792412311</v>
      </c>
      <c r="C101" s="277">
        <f>[4]Sheet1!E157</f>
        <v>3111.7224594363815</v>
      </c>
      <c r="D101" s="277">
        <f>[4]Sheet1!G157</f>
        <v>5289.9374999999991</v>
      </c>
      <c r="E101" s="277">
        <f>[4]Sheet1!I157</f>
        <v>3038.6124444444449</v>
      </c>
      <c r="F101" s="277">
        <f>[4]Sheet1!K157</f>
        <v>4007.8571428571422</v>
      </c>
      <c r="G101" s="277">
        <f>[4]Sheet1!M157</f>
        <v>2220.6548672566387</v>
      </c>
    </row>
    <row r="102" spans="1:7" x14ac:dyDescent="0.2">
      <c r="A102" s="87" t="s">
        <v>140</v>
      </c>
      <c r="B102" s="277">
        <f>[4]Sheet1!C158</f>
        <v>24000</v>
      </c>
      <c r="C102" s="277">
        <f>[4]Sheet1!E158</f>
        <v>24000</v>
      </c>
      <c r="D102" s="277">
        <f>[4]Sheet1!G158</f>
        <v>24000</v>
      </c>
      <c r="E102" s="277">
        <f>[4]Sheet1!I158</f>
        <v>0</v>
      </c>
      <c r="F102" s="277">
        <f>[4]Sheet1!K158</f>
        <v>0</v>
      </c>
      <c r="G102" s="277">
        <f>[4]Sheet1!M158</f>
        <v>0</v>
      </c>
    </row>
    <row r="103" spans="1:7" x14ac:dyDescent="0.2">
      <c r="A103" s="87" t="s">
        <v>128</v>
      </c>
      <c r="B103" s="277">
        <f>[4]Sheet1!C159</f>
        <v>1580</v>
      </c>
      <c r="C103" s="277">
        <f>[4]Sheet1!E159</f>
        <v>2920</v>
      </c>
      <c r="D103" s="277">
        <f>[4]Sheet1!G159</f>
        <v>0</v>
      </c>
      <c r="E103" s="277">
        <f>[4]Sheet1!I159</f>
        <v>2920</v>
      </c>
      <c r="F103" s="277">
        <f>[4]Sheet1!K159</f>
        <v>0</v>
      </c>
      <c r="G103" s="277">
        <f>[4]Sheet1!M159</f>
        <v>686.66666666666663</v>
      </c>
    </row>
    <row r="104" spans="1:7" x14ac:dyDescent="0.2">
      <c r="A104" s="87" t="s">
        <v>73</v>
      </c>
      <c r="B104" s="277">
        <f>[4]Sheet1!C160</f>
        <v>0</v>
      </c>
      <c r="C104" s="277">
        <f>[4]Sheet1!E160</f>
        <v>0</v>
      </c>
      <c r="D104" s="277">
        <f>[4]Sheet1!G160</f>
        <v>0</v>
      </c>
      <c r="E104" s="277">
        <f>[4]Sheet1!I160</f>
        <v>0</v>
      </c>
      <c r="F104" s="277">
        <f>[4]Sheet1!K160</f>
        <v>0</v>
      </c>
      <c r="G104" s="277">
        <f>[4]Sheet1!M160</f>
        <v>0</v>
      </c>
    </row>
    <row r="105" spans="1:7" x14ac:dyDescent="0.2">
      <c r="A105" s="87" t="s">
        <v>129</v>
      </c>
      <c r="B105" s="277">
        <f>[4]Sheet1!C161</f>
        <v>11000</v>
      </c>
      <c r="C105" s="277">
        <f>[4]Sheet1!E161</f>
        <v>0</v>
      </c>
      <c r="D105" s="277">
        <f>[4]Sheet1!G161</f>
        <v>0</v>
      </c>
      <c r="E105" s="277">
        <f>[4]Sheet1!I161</f>
        <v>0</v>
      </c>
      <c r="F105" s="277">
        <f>[4]Sheet1!K161</f>
        <v>0</v>
      </c>
      <c r="G105" s="277">
        <f>[4]Sheet1!M161</f>
        <v>11000</v>
      </c>
    </row>
    <row r="106" spans="1:7" x14ac:dyDescent="0.2">
      <c r="A106" s="87"/>
      <c r="B106" s="277"/>
      <c r="C106" s="277"/>
      <c r="D106" s="277"/>
      <c r="E106" s="277"/>
      <c r="F106" s="277"/>
      <c r="G106" s="277"/>
    </row>
    <row r="107" spans="1:7" x14ac:dyDescent="0.2">
      <c r="A107" s="231"/>
      <c r="B107" s="300"/>
      <c r="C107" s="300"/>
      <c r="D107" s="300"/>
      <c r="E107" s="300"/>
      <c r="F107" s="300"/>
      <c r="G107" s="300"/>
    </row>
    <row r="108" spans="1:7" x14ac:dyDescent="0.2">
      <c r="A108" s="13" t="s">
        <v>146</v>
      </c>
      <c r="E108" s="298"/>
      <c r="F108" s="298"/>
      <c r="G108" s="298"/>
    </row>
    <row r="109" spans="1:7" x14ac:dyDescent="0.2">
      <c r="A109" s="13" t="s">
        <v>94</v>
      </c>
      <c r="E109" s="298"/>
      <c r="F109" s="298"/>
      <c r="G109" s="298"/>
    </row>
  </sheetData>
  <mergeCells count="18"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  <mergeCell ref="A1:G1"/>
    <mergeCell ref="A2:G2"/>
    <mergeCell ref="A3:G3"/>
    <mergeCell ref="A5:A7"/>
    <mergeCell ref="B5:G5"/>
    <mergeCell ref="A4:G4"/>
    <mergeCell ref="G6:G7"/>
    <mergeCell ref="B6:B7"/>
    <mergeCell ref="C6:F6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topLeftCell="A86" workbookViewId="0">
      <selection activeCell="A106" sqref="A106:A107"/>
    </sheetView>
  </sheetViews>
  <sheetFormatPr baseColWidth="10" defaultColWidth="11.83203125" defaultRowHeight="11.25" x14ac:dyDescent="0.2"/>
  <cols>
    <col min="1" max="1" width="45.83203125" style="298" customWidth="1"/>
    <col min="2" max="7" width="10.33203125" style="298" customWidth="1"/>
    <col min="8" max="8" width="10.33203125" style="298" hidden="1" customWidth="1"/>
    <col min="9" max="9" width="13.83203125" style="298" hidden="1" customWidth="1"/>
    <col min="10" max="16384" width="11.83203125" style="298"/>
  </cols>
  <sheetData>
    <row r="1" spans="1:15" x14ac:dyDescent="0.2">
      <c r="A1" s="262" t="s">
        <v>100</v>
      </c>
      <c r="B1" s="262"/>
      <c r="C1" s="262"/>
      <c r="D1" s="262"/>
      <c r="E1" s="262"/>
      <c r="F1" s="262"/>
      <c r="G1" s="262"/>
      <c r="H1" s="262"/>
      <c r="I1" s="262"/>
    </row>
    <row r="2" spans="1:15" x14ac:dyDescent="0.2">
      <c r="A2" s="337" t="s">
        <v>101</v>
      </c>
      <c r="B2" s="337"/>
      <c r="C2" s="337"/>
      <c r="D2" s="337"/>
      <c r="E2" s="337"/>
      <c r="F2" s="337"/>
      <c r="G2" s="337"/>
      <c r="H2" s="337"/>
      <c r="I2" s="337"/>
    </row>
    <row r="3" spans="1:15" x14ac:dyDescent="0.2">
      <c r="A3" s="343" t="s">
        <v>33</v>
      </c>
      <c r="B3" s="343"/>
      <c r="C3" s="343"/>
      <c r="D3" s="343"/>
      <c r="E3" s="343"/>
      <c r="F3" s="343"/>
      <c r="G3" s="343"/>
      <c r="H3" s="343"/>
      <c r="I3" s="343"/>
    </row>
    <row r="4" spans="1:15" s="292" customFormat="1" ht="23.25" x14ac:dyDescent="0.35">
      <c r="A4" s="331" t="s">
        <v>89</v>
      </c>
      <c r="B4" s="331"/>
      <c r="C4" s="331"/>
      <c r="D4" s="331"/>
      <c r="E4" s="331"/>
      <c r="F4" s="331"/>
      <c r="G4" s="331"/>
      <c r="H4" s="331"/>
      <c r="I4" s="331"/>
      <c r="J4" s="221"/>
      <c r="K4" s="221"/>
      <c r="L4" s="221"/>
      <c r="M4" s="221"/>
      <c r="N4" s="221"/>
      <c r="O4" s="221"/>
    </row>
    <row r="5" spans="1:15" ht="12" customHeight="1" x14ac:dyDescent="0.2">
      <c r="A5" s="344" t="s">
        <v>31</v>
      </c>
      <c r="B5" s="344" t="s">
        <v>27</v>
      </c>
      <c r="C5" s="346" t="s">
        <v>6</v>
      </c>
      <c r="D5" s="346"/>
      <c r="E5" s="346"/>
      <c r="F5" s="346"/>
      <c r="G5" s="344" t="s">
        <v>28</v>
      </c>
      <c r="H5" s="344" t="s">
        <v>36</v>
      </c>
      <c r="I5" s="344" t="s">
        <v>29</v>
      </c>
    </row>
    <row r="6" spans="1:15" ht="20.25" customHeight="1" x14ac:dyDescent="0.2">
      <c r="A6" s="345"/>
      <c r="B6" s="345"/>
      <c r="C6" s="33" t="s">
        <v>0</v>
      </c>
      <c r="D6" s="33" t="s">
        <v>87</v>
      </c>
      <c r="E6" s="33" t="s">
        <v>9</v>
      </c>
      <c r="F6" s="33" t="s">
        <v>88</v>
      </c>
      <c r="G6" s="345"/>
      <c r="H6" s="345"/>
      <c r="I6" s="345"/>
    </row>
    <row r="7" spans="1:15" x14ac:dyDescent="0.2">
      <c r="A7" s="321"/>
      <c r="B7" s="14"/>
      <c r="C7" s="14"/>
      <c r="D7" s="14"/>
      <c r="E7" s="14"/>
      <c r="F7" s="14"/>
      <c r="G7" s="14"/>
      <c r="H7" s="14"/>
      <c r="I7" s="14"/>
    </row>
    <row r="8" spans="1:15" x14ac:dyDescent="0.2">
      <c r="A8" s="30" t="s">
        <v>58</v>
      </c>
      <c r="B8" s="80">
        <f>[4]Sheet1!D88</f>
        <v>7.107588856868376</v>
      </c>
      <c r="C8" s="80">
        <f>[4]Sheet1!F88</f>
        <v>7.7095238095238203</v>
      </c>
      <c r="D8" s="80">
        <f>[4]Sheet1!H88</f>
        <v>11.52430555555555</v>
      </c>
      <c r="E8" s="80">
        <f>[4]Sheet1!J88</f>
        <v>7.3372011251758193</v>
      </c>
      <c r="F8" s="80">
        <f>[4]Sheet1!L88</f>
        <v>5.5</v>
      </c>
      <c r="G8" s="80">
        <f>[4]Sheet1!N88</f>
        <v>6.1849148418491424</v>
      </c>
      <c r="H8" s="80">
        <f>[5]MercLab!O335</f>
        <v>0</v>
      </c>
      <c r="I8" s="80">
        <f>[5]MercLab!P335</f>
        <v>0</v>
      </c>
      <c r="J8" s="15"/>
      <c r="K8" s="15"/>
    </row>
    <row r="9" spans="1:15" ht="12.75" customHeight="1" x14ac:dyDescent="0.2">
      <c r="A9" s="320"/>
      <c r="H9" s="315"/>
      <c r="I9" s="315"/>
    </row>
    <row r="10" spans="1:15" ht="12.75" customHeight="1" x14ac:dyDescent="0.2">
      <c r="A10" s="88" t="s">
        <v>10</v>
      </c>
      <c r="B10" s="267"/>
      <c r="C10" s="267"/>
      <c r="D10" s="267"/>
      <c r="E10" s="267"/>
      <c r="F10" s="267"/>
      <c r="G10" s="267"/>
      <c r="H10" s="93">
        <f>[5]MercLab!O336</f>
        <v>0</v>
      </c>
      <c r="I10" s="93">
        <f>[5]MercLab!P336</f>
        <v>0</v>
      </c>
    </row>
    <row r="11" spans="1:15" x14ac:dyDescent="0.2">
      <c r="A11" s="314" t="s">
        <v>55</v>
      </c>
      <c r="B11" s="274">
        <f>[4]Sheet1!D89</f>
        <v>8.541417910447743</v>
      </c>
      <c r="C11" s="274">
        <f>[4]Sheet1!F89</f>
        <v>8.9570378745053887</v>
      </c>
      <c r="D11" s="274">
        <f>[4]Sheet1!H89</f>
        <v>12.026431718061671</v>
      </c>
      <c r="E11" s="274">
        <f>[4]Sheet1!J89</f>
        <v>8.5287581699346529</v>
      </c>
      <c r="F11" s="274">
        <f>[4]Sheet1!L89</f>
        <v>5.5</v>
      </c>
      <c r="G11" s="274">
        <f>[4]Sheet1!N89</f>
        <v>7.7343578485181146</v>
      </c>
      <c r="H11" s="274">
        <f>AVERAGE(H12:H14)</f>
        <v>0</v>
      </c>
      <c r="I11" s="274">
        <f>AVERAGE(I12:I14)</f>
        <v>0</v>
      </c>
    </row>
    <row r="12" spans="1:15" x14ac:dyDescent="0.2">
      <c r="A12" s="319" t="s">
        <v>51</v>
      </c>
      <c r="B12" s="274">
        <f>[4]Sheet1!D91</f>
        <v>9.3528089887640515</v>
      </c>
      <c r="C12" s="274">
        <f>[4]Sheet1!F91</f>
        <v>9.8355263157894797</v>
      </c>
      <c r="D12" s="274">
        <f>[4]Sheet1!H91</f>
        <v>12.805555555555552</v>
      </c>
      <c r="E12" s="274">
        <f>[4]Sheet1!J91</f>
        <v>9.2108433734939865</v>
      </c>
      <c r="F12" s="274">
        <f>[4]Sheet1!L91</f>
        <v>5</v>
      </c>
      <c r="G12" s="274">
        <f>[4]Sheet1!N91</f>
        <v>8.3120567375886427</v>
      </c>
      <c r="H12" s="274">
        <f>[5]MercLab!O337</f>
        <v>0</v>
      </c>
      <c r="I12" s="274">
        <f>[5]MercLab!P337</f>
        <v>0</v>
      </c>
    </row>
    <row r="13" spans="1:15" x14ac:dyDescent="0.2">
      <c r="A13" s="319" t="s">
        <v>52</v>
      </c>
      <c r="B13" s="274">
        <f>[4]Sheet1!D92</f>
        <v>9.0336134453781636</v>
      </c>
      <c r="C13" s="274">
        <f>[4]Sheet1!F92</f>
        <v>9.2255639097744364</v>
      </c>
      <c r="D13" s="274">
        <f>[4]Sheet1!H92</f>
        <v>11.678571428571429</v>
      </c>
      <c r="E13" s="274">
        <f>[4]Sheet1!J92</f>
        <v>9.1043956043956094</v>
      </c>
      <c r="F13" s="274">
        <f>[4]Sheet1!L92</f>
        <v>5.7142857142857144</v>
      </c>
      <c r="G13" s="274">
        <f>[4]Sheet1!N92</f>
        <v>8.6428571428571388</v>
      </c>
      <c r="H13" s="274">
        <f>[5]MercLab!O338</f>
        <v>0</v>
      </c>
      <c r="I13" s="274">
        <f>[5]MercLab!P338</f>
        <v>0</v>
      </c>
    </row>
    <row r="14" spans="1:15" x14ac:dyDescent="0.2">
      <c r="A14" s="319" t="s">
        <v>71</v>
      </c>
      <c r="B14" s="274">
        <f>[4]Sheet1!D93</f>
        <v>7.6920502092050249</v>
      </c>
      <c r="C14" s="274">
        <f>[4]Sheet1!F93</f>
        <v>8.1154855643044588</v>
      </c>
      <c r="D14" s="274">
        <f>[4]Sheet1!H93</f>
        <v>11.208791208791208</v>
      </c>
      <c r="E14" s="274">
        <f>[4]Sheet1!J93</f>
        <v>7.706586826347305</v>
      </c>
      <c r="F14" s="274">
        <f>[4]Sheet1!L93</f>
        <v>5.333333333333333</v>
      </c>
      <c r="G14" s="274">
        <f>[4]Sheet1!N93</f>
        <v>6.9468822170900655</v>
      </c>
      <c r="H14" s="274">
        <f>[5]MercLab!O339</f>
        <v>0</v>
      </c>
      <c r="I14" s="274">
        <f>[5]MercLab!P339</f>
        <v>0</v>
      </c>
    </row>
    <row r="15" spans="1:15" x14ac:dyDescent="0.2">
      <c r="A15" s="314" t="s">
        <v>53</v>
      </c>
      <c r="B15" s="274">
        <f>[4]Sheet1!D94</f>
        <v>5.5857425742574085</v>
      </c>
      <c r="C15" s="274">
        <f>[4]Sheet1!F94</f>
        <v>6.1115133960897996</v>
      </c>
      <c r="D15" s="274">
        <f>[4]Sheet1!H94</f>
        <v>9.65573770491803</v>
      </c>
      <c r="E15" s="274">
        <f>[4]Sheet1!J94</f>
        <v>5.9497716894977204</v>
      </c>
      <c r="F15" s="274">
        <f>[4]Sheet1!L94</f>
        <v>5.5</v>
      </c>
      <c r="G15" s="274">
        <f>[4]Sheet1!N94</f>
        <v>4.9510489510489535</v>
      </c>
      <c r="H15" s="274" t="str">
        <f>[5]MercLab!O340</f>
        <v>5 Trabajador no Remunerado</v>
      </c>
      <c r="I15" s="274" t="str">
        <f>[5]MercLab!P340</f>
        <v>6 No sabe, No responde</v>
      </c>
    </row>
    <row r="16" spans="1:15" x14ac:dyDescent="0.2">
      <c r="A16" s="316"/>
      <c r="H16" s="315"/>
      <c r="I16" s="315"/>
    </row>
    <row r="17" spans="1:9" x14ac:dyDescent="0.2">
      <c r="A17" s="88" t="s">
        <v>11</v>
      </c>
      <c r="H17" s="93"/>
      <c r="I17" s="93"/>
    </row>
    <row r="18" spans="1:9" x14ac:dyDescent="0.2">
      <c r="A18" s="314" t="s">
        <v>37</v>
      </c>
      <c r="B18" s="274">
        <f>[4]Sheet1!D96</f>
        <v>0</v>
      </c>
      <c r="C18" s="274">
        <f>[4]Sheet1!F96</f>
        <v>0</v>
      </c>
      <c r="D18" s="274">
        <f>[4]Sheet1!H96</f>
        <v>0</v>
      </c>
      <c r="E18" s="274">
        <f>[4]Sheet1!J96</f>
        <v>0</v>
      </c>
      <c r="F18" s="274">
        <f>[4]Sheet1!L96</f>
        <v>0</v>
      </c>
      <c r="G18" s="274">
        <f>[4]Sheet1!N96</f>
        <v>0</v>
      </c>
      <c r="H18" s="274" t="str">
        <f>[5]MercLab!O342</f>
        <v>Media</v>
      </c>
      <c r="I18" s="274" t="str">
        <f>[5]MercLab!P342</f>
        <v>Media</v>
      </c>
    </row>
    <row r="19" spans="1:9" ht="12.75" customHeight="1" x14ac:dyDescent="0.2">
      <c r="A19" s="314" t="s">
        <v>38</v>
      </c>
      <c r="B19" s="274">
        <f>[4]Sheet1!D97</f>
        <v>4.7008469449485792</v>
      </c>
      <c r="C19" s="274">
        <f>[4]Sheet1!F97</f>
        <v>4.8854748603351936</v>
      </c>
      <c r="D19" s="274">
        <f>[4]Sheet1!H97</f>
        <v>5.2786885245901649</v>
      </c>
      <c r="E19" s="274">
        <f>[4]Sheet1!J97</f>
        <v>4.8769679300291511</v>
      </c>
      <c r="F19" s="274">
        <f>[4]Sheet1!L97</f>
        <v>4.2142857142857153</v>
      </c>
      <c r="G19" s="274">
        <f>[4]Sheet1!N97</f>
        <v>4.4828496042216326</v>
      </c>
      <c r="H19" s="274">
        <f>[5]MercLab!O343</f>
        <v>0</v>
      </c>
      <c r="I19" s="274">
        <f>[5]MercLab!P343</f>
        <v>0</v>
      </c>
    </row>
    <row r="20" spans="1:9" x14ac:dyDescent="0.2">
      <c r="A20" s="314" t="s">
        <v>39</v>
      </c>
      <c r="B20" s="274">
        <f>[4]Sheet1!D98</f>
        <v>10.135836177474376</v>
      </c>
      <c r="C20" s="274">
        <f>[4]Sheet1!F98</f>
        <v>10.211143695014668</v>
      </c>
      <c r="D20" s="274">
        <f>[4]Sheet1!H98</f>
        <v>10.983606557377049</v>
      </c>
      <c r="E20" s="274">
        <f>[4]Sheet1!J98</f>
        <v>10.10702341137123</v>
      </c>
      <c r="F20" s="274">
        <f>[4]Sheet1!L98</f>
        <v>10</v>
      </c>
      <c r="G20" s="274">
        <f>[4]Sheet1!N98</f>
        <v>9.9615384615384617</v>
      </c>
      <c r="H20" s="274">
        <f>[5]MercLab!O344</f>
        <v>0</v>
      </c>
      <c r="I20" s="274">
        <f>[5]MercLab!P344</f>
        <v>0</v>
      </c>
    </row>
    <row r="21" spans="1:9" ht="12.75" customHeight="1" x14ac:dyDescent="0.2">
      <c r="A21" s="314" t="s">
        <v>40</v>
      </c>
      <c r="B21" s="274">
        <f>[4]Sheet1!D99</f>
        <v>15.218894009216593</v>
      </c>
      <c r="C21" s="274">
        <f>[4]Sheet1!F99</f>
        <v>15.115727002967363</v>
      </c>
      <c r="D21" s="274">
        <f>[4]Sheet1!H99</f>
        <v>15.780952380952382</v>
      </c>
      <c r="E21" s="274">
        <f>[4]Sheet1!J99</f>
        <v>14.814655172413797</v>
      </c>
      <c r="F21" s="274">
        <f>[4]Sheet1!L99</f>
        <v>0</v>
      </c>
      <c r="G21" s="274">
        <f>[4]Sheet1!N99</f>
        <v>15.577319587628869</v>
      </c>
      <c r="H21" s="274">
        <f>[5]MercLab!O345</f>
        <v>0</v>
      </c>
      <c r="I21" s="274">
        <f>[5]MercLab!P345</f>
        <v>0</v>
      </c>
    </row>
    <row r="22" spans="1:9" x14ac:dyDescent="0.2">
      <c r="A22" s="314" t="s">
        <v>46</v>
      </c>
      <c r="B22" s="274">
        <f>[4]Sheet1!D100</f>
        <v>0</v>
      </c>
      <c r="C22" s="274">
        <f>[4]Sheet1!F100</f>
        <v>0</v>
      </c>
      <c r="D22" s="274">
        <f>[4]Sheet1!H100</f>
        <v>0</v>
      </c>
      <c r="E22" s="274">
        <f>[4]Sheet1!J100</f>
        <v>0</v>
      </c>
      <c r="F22" s="274">
        <f>[4]Sheet1!L100</f>
        <v>0</v>
      </c>
      <c r="G22" s="274">
        <f>[4]Sheet1!N100</f>
        <v>0</v>
      </c>
      <c r="H22" s="274">
        <f>[5]MercLab!O346</f>
        <v>0</v>
      </c>
      <c r="I22" s="274">
        <f>[5]MercLab!P346</f>
        <v>0</v>
      </c>
    </row>
    <row r="23" spans="1:9" ht="12.75" customHeight="1" x14ac:dyDescent="0.2">
      <c r="A23" s="314"/>
      <c r="H23" s="315"/>
      <c r="I23" s="315"/>
    </row>
    <row r="24" spans="1:9" x14ac:dyDescent="0.2">
      <c r="A24" s="88" t="s">
        <v>16</v>
      </c>
      <c r="B24" s="267"/>
      <c r="C24" s="267"/>
      <c r="D24" s="267"/>
      <c r="E24" s="267"/>
      <c r="F24" s="267"/>
      <c r="G24" s="267"/>
      <c r="H24" s="93"/>
      <c r="I24" s="93"/>
    </row>
    <row r="25" spans="1:9" x14ac:dyDescent="0.2">
      <c r="A25" s="314" t="s">
        <v>41</v>
      </c>
      <c r="B25" s="274">
        <f>[4]Sheet1!D101</f>
        <v>3.2500000000000004</v>
      </c>
      <c r="C25" s="274">
        <f>[4]Sheet1!F101</f>
        <v>2.75</v>
      </c>
      <c r="D25" s="274">
        <f>[4]Sheet1!H101</f>
        <v>0</v>
      </c>
      <c r="E25" s="274">
        <f>[4]Sheet1!J101</f>
        <v>2.75</v>
      </c>
      <c r="F25" s="274">
        <f>[4]Sheet1!L101</f>
        <v>0</v>
      </c>
      <c r="G25" s="274">
        <f>[4]Sheet1!N101</f>
        <v>3.5</v>
      </c>
      <c r="H25" s="274">
        <f>[5]MercLab!O348</f>
        <v>0</v>
      </c>
      <c r="I25" s="274">
        <f>[5]MercLab!P348</f>
        <v>0</v>
      </c>
    </row>
    <row r="26" spans="1:9" x14ac:dyDescent="0.2">
      <c r="A26" s="314" t="s">
        <v>42</v>
      </c>
      <c r="B26" s="274">
        <f>[4]Sheet1!D102</f>
        <v>5.2441860465116275</v>
      </c>
      <c r="C26" s="274">
        <f>[4]Sheet1!F102</f>
        <v>5.1690140845070429</v>
      </c>
      <c r="D26" s="274">
        <f>[4]Sheet1!H102</f>
        <v>0</v>
      </c>
      <c r="E26" s="274">
        <f>[4]Sheet1!J102</f>
        <v>5.1690140845070429</v>
      </c>
      <c r="F26" s="274">
        <f>[4]Sheet1!L102</f>
        <v>0</v>
      </c>
      <c r="G26" s="274">
        <f>[4]Sheet1!N102</f>
        <v>5.6000000000000005</v>
      </c>
      <c r="H26" s="274">
        <f>[5]MercLab!O349</f>
        <v>0</v>
      </c>
      <c r="I26" s="274">
        <f>[5]MercLab!P349</f>
        <v>0</v>
      </c>
    </row>
    <row r="27" spans="1:9" x14ac:dyDescent="0.2">
      <c r="A27" s="314" t="s">
        <v>43</v>
      </c>
      <c r="B27" s="274">
        <f>[4]Sheet1!D103</f>
        <v>6.3967517401392113</v>
      </c>
      <c r="C27" s="274">
        <f>[4]Sheet1!F103</f>
        <v>6.4835820895522387</v>
      </c>
      <c r="D27" s="274">
        <f>[4]Sheet1!H103</f>
        <v>7.333333333333333</v>
      </c>
      <c r="E27" s="274">
        <f>[4]Sheet1!J103</f>
        <v>6.4559270516717353</v>
      </c>
      <c r="F27" s="274">
        <f>[4]Sheet1!L103</f>
        <v>8.6666666666666661</v>
      </c>
      <c r="G27" s="274">
        <f>[4]Sheet1!N103</f>
        <v>6.0937499999999973</v>
      </c>
      <c r="H27" s="274">
        <f>[5]MercLab!O350</f>
        <v>0</v>
      </c>
      <c r="I27" s="274">
        <f>[5]MercLab!P350</f>
        <v>0</v>
      </c>
    </row>
    <row r="28" spans="1:9" x14ac:dyDescent="0.2">
      <c r="A28" s="314" t="s">
        <v>44</v>
      </c>
      <c r="B28" s="274">
        <f>[4]Sheet1!D104</f>
        <v>8.0996884735202475</v>
      </c>
      <c r="C28" s="274">
        <f>[4]Sheet1!F104</f>
        <v>8.4072096128170948</v>
      </c>
      <c r="D28" s="274">
        <f>[4]Sheet1!H104</f>
        <v>10.964285714285712</v>
      </c>
      <c r="E28" s="274">
        <f>[4]Sheet1!J104</f>
        <v>8.3115438108484003</v>
      </c>
      <c r="F28" s="274">
        <f>[4]Sheet1!L104</f>
        <v>7</v>
      </c>
      <c r="G28" s="274">
        <f>[4]Sheet1!N104</f>
        <v>7.0233644859813076</v>
      </c>
      <c r="H28" s="274">
        <f>[5]MercLab!O351</f>
        <v>0</v>
      </c>
      <c r="I28" s="274">
        <f>[5]MercLab!P351</f>
        <v>0</v>
      </c>
    </row>
    <row r="29" spans="1:9" x14ac:dyDescent="0.2">
      <c r="A29" s="314" t="s">
        <v>45</v>
      </c>
      <c r="B29" s="274">
        <f>[4]Sheet1!D105</f>
        <v>8.1999999999999975</v>
      </c>
      <c r="C29" s="274">
        <f>[4]Sheet1!F105</f>
        <v>8.6400817995909929</v>
      </c>
      <c r="D29" s="274">
        <f>[4]Sheet1!H105</f>
        <v>12.543478260869568</v>
      </c>
      <c r="E29" s="274">
        <f>[4]Sheet1!J105</f>
        <v>8.2380952380952372</v>
      </c>
      <c r="F29" s="274">
        <f>[4]Sheet1!L105</f>
        <v>7.5</v>
      </c>
      <c r="G29" s="274">
        <f>[4]Sheet1!N105</f>
        <v>7.180094786729855</v>
      </c>
      <c r="H29" s="274">
        <f>[5]MercLab!O352</f>
        <v>0</v>
      </c>
      <c r="I29" s="274">
        <f>[5]MercLab!P352</f>
        <v>0</v>
      </c>
    </row>
    <row r="30" spans="1:9" x14ac:dyDescent="0.2">
      <c r="A30" s="314" t="s">
        <v>47</v>
      </c>
      <c r="B30" s="274">
        <f>[4]Sheet1!D106</f>
        <v>7.3163841807909744</v>
      </c>
      <c r="C30" s="274">
        <f>[4]Sheet1!F106</f>
        <v>7.8318181818181722</v>
      </c>
      <c r="D30" s="274">
        <f>[4]Sheet1!H106</f>
        <v>10.8974358974359</v>
      </c>
      <c r="E30" s="274">
        <f>[4]Sheet1!J106</f>
        <v>7.5375000000000076</v>
      </c>
      <c r="F30" s="274">
        <f>[4]Sheet1!L106</f>
        <v>6</v>
      </c>
      <c r="G30" s="274">
        <f>[4]Sheet1!N106</f>
        <v>6.4701492537313436</v>
      </c>
      <c r="H30" s="274">
        <f>[5]MercLab!O353</f>
        <v>0</v>
      </c>
      <c r="I30" s="274">
        <f>[5]MercLab!P353</f>
        <v>0</v>
      </c>
    </row>
    <row r="31" spans="1:9" ht="12.75" customHeight="1" x14ac:dyDescent="0.2">
      <c r="A31" s="314" t="s">
        <v>48</v>
      </c>
      <c r="B31" s="274">
        <f>[4]Sheet1!D107</f>
        <v>6.8910891089108857</v>
      </c>
      <c r="C31" s="274">
        <f>[4]Sheet1!F107</f>
        <v>7.2409638554216889</v>
      </c>
      <c r="D31" s="274">
        <f>[4]Sheet1!H107</f>
        <v>11.15254237288136</v>
      </c>
      <c r="E31" s="274">
        <f>[4]Sheet1!J107</f>
        <v>6.7168949771689457</v>
      </c>
      <c r="F31" s="274">
        <f>[4]Sheet1!L107</f>
        <v>6</v>
      </c>
      <c r="G31" s="274">
        <f>[4]Sheet1!N107</f>
        <v>6.4671532846715349</v>
      </c>
      <c r="H31" s="274">
        <f>[5]MercLab!O354</f>
        <v>0</v>
      </c>
      <c r="I31" s="274">
        <f>[5]MercLab!P354</f>
        <v>0</v>
      </c>
    </row>
    <row r="32" spans="1:9" x14ac:dyDescent="0.2">
      <c r="A32" s="314" t="s">
        <v>49</v>
      </c>
      <c r="B32" s="274">
        <f>[4]Sheet1!D108</f>
        <v>6.6573208722741333</v>
      </c>
      <c r="C32" s="274">
        <f>[4]Sheet1!F108</f>
        <v>7.5772727272727316</v>
      </c>
      <c r="D32" s="274">
        <f>[4]Sheet1!H108</f>
        <v>11.799999999999997</v>
      </c>
      <c r="E32" s="274">
        <f>[4]Sheet1!J108</f>
        <v>6.6028571428571414</v>
      </c>
      <c r="F32" s="274">
        <f>[4]Sheet1!L108</f>
        <v>4</v>
      </c>
      <c r="G32" s="274">
        <f>[4]Sheet1!N108</f>
        <v>5.8833652007648194</v>
      </c>
      <c r="H32" s="274">
        <f>[5]MercLab!O355</f>
        <v>0</v>
      </c>
      <c r="I32" s="274">
        <f>[5]MercLab!P355</f>
        <v>0</v>
      </c>
    </row>
    <row r="33" spans="1:9" ht="12.75" customHeight="1" x14ac:dyDescent="0.2">
      <c r="A33" s="314" t="s">
        <v>72</v>
      </c>
      <c r="B33" s="274">
        <f>[4]Sheet1!D109</f>
        <v>5.4604651162790692</v>
      </c>
      <c r="C33" s="274">
        <f>[4]Sheet1!F109</f>
        <v>6.7073170731707341</v>
      </c>
      <c r="D33" s="274">
        <f>[4]Sheet1!H109</f>
        <v>11.678571428571427</v>
      </c>
      <c r="E33" s="274">
        <f>[4]Sheet1!J109</f>
        <v>5.3406593406593394</v>
      </c>
      <c r="F33" s="274">
        <f>[4]Sheet1!L109</f>
        <v>3</v>
      </c>
      <c r="G33" s="274">
        <f>[4]Sheet1!N109</f>
        <v>4.9609120521172638</v>
      </c>
      <c r="H33" s="274">
        <f>[5]MercLab!O356</f>
        <v>0</v>
      </c>
      <c r="I33" s="274">
        <f>[5]MercLab!P356</f>
        <v>0</v>
      </c>
    </row>
    <row r="34" spans="1:9" x14ac:dyDescent="0.2">
      <c r="A34" s="314"/>
      <c r="B34" s="274"/>
      <c r="C34" s="274"/>
      <c r="D34" s="274"/>
      <c r="E34" s="274"/>
      <c r="F34" s="274"/>
      <c r="G34" s="274"/>
      <c r="H34" s="315"/>
      <c r="I34" s="315"/>
    </row>
    <row r="35" spans="1:9" x14ac:dyDescent="0.2">
      <c r="A35" s="31" t="s">
        <v>82</v>
      </c>
      <c r="H35" s="92"/>
      <c r="I35" s="92"/>
    </row>
    <row r="36" spans="1:9" x14ac:dyDescent="0.2">
      <c r="A36" s="317" t="s">
        <v>75</v>
      </c>
      <c r="B36" s="274">
        <f>[4]Sheet1!D113</f>
        <v>6.2381919756221338</v>
      </c>
      <c r="C36" s="274">
        <f>[4]Sheet1!F113</f>
        <v>6.6480446927374253</v>
      </c>
      <c r="D36" s="274">
        <f>[4]Sheet1!H113</f>
        <v>9.1454545454545446</v>
      </c>
      <c r="E36" s="274">
        <f>[4]Sheet1!J113</f>
        <v>6.5342714480254163</v>
      </c>
      <c r="F36" s="274">
        <f>[4]Sheet1!L113</f>
        <v>4.9285714285714288</v>
      </c>
      <c r="G36" s="274">
        <f>[4]Sheet1!N113</f>
        <v>5.6461824953445072</v>
      </c>
      <c r="H36" s="274">
        <f>AVERAGE(H37:H39)</f>
        <v>0</v>
      </c>
      <c r="I36" s="274">
        <f>AVERAGE(I37:I39)</f>
        <v>0</v>
      </c>
    </row>
    <row r="37" spans="1:9" x14ac:dyDescent="0.2">
      <c r="A37" s="318" t="s">
        <v>84</v>
      </c>
      <c r="B37" s="274">
        <f>[4]Sheet1!D114</f>
        <v>5.8969534050179275</v>
      </c>
      <c r="C37" s="274">
        <f>[4]Sheet1!F114</f>
        <v>6.1323529411764719</v>
      </c>
      <c r="D37" s="274">
        <f>[4]Sheet1!H114</f>
        <v>8.7368421052631575</v>
      </c>
      <c r="E37" s="274">
        <f>[4]Sheet1!J114</f>
        <v>6.0422264875239957</v>
      </c>
      <c r="F37" s="274">
        <f>[4]Sheet1!L114</f>
        <v>5.5</v>
      </c>
      <c r="G37" s="274">
        <f>[4]Sheet1!N114</f>
        <v>5.6730769230769296</v>
      </c>
      <c r="H37" s="274">
        <f>[5]MercLab!O361</f>
        <v>0</v>
      </c>
      <c r="I37" s="274">
        <f>[5]MercLab!P361</f>
        <v>0</v>
      </c>
    </row>
    <row r="38" spans="1:9" x14ac:dyDescent="0.2">
      <c r="A38" s="318" t="s">
        <v>85</v>
      </c>
      <c r="B38" s="274">
        <f>[4]Sheet1!D115</f>
        <v>6.3770918557084446</v>
      </c>
      <c r="C38" s="274">
        <f>[4]Sheet1!F115</f>
        <v>6.8130409694172007</v>
      </c>
      <c r="D38" s="274">
        <f>[4]Sheet1!H115</f>
        <v>9.2470588235294091</v>
      </c>
      <c r="E38" s="274">
        <f>[4]Sheet1!J115</f>
        <v>6.6996336996337096</v>
      </c>
      <c r="F38" s="274">
        <f>[4]Sheet1!L115</f>
        <v>4.6999999999999993</v>
      </c>
      <c r="G38" s="274">
        <f>[4]Sheet1!N115</f>
        <v>5.5868200836820074</v>
      </c>
      <c r="H38" s="274">
        <f>[5]MercLab!O362</f>
        <v>0</v>
      </c>
      <c r="I38" s="274">
        <f>[5]MercLab!P362</f>
        <v>0</v>
      </c>
    </row>
    <row r="39" spans="1:9" x14ac:dyDescent="0.2">
      <c r="A39" s="318" t="s">
        <v>86</v>
      </c>
      <c r="B39" s="274">
        <f>[4]Sheet1!D116</f>
        <v>6.2932330827067657</v>
      </c>
      <c r="C39" s="274">
        <f>[4]Sheet1!F116</f>
        <v>6.54</v>
      </c>
      <c r="D39" s="274">
        <f>[4]Sheet1!H116</f>
        <v>9</v>
      </c>
      <c r="E39" s="274">
        <f>[4]Sheet1!J116</f>
        <v>6.2045454545454533</v>
      </c>
      <c r="F39" s="274">
        <f>[4]Sheet1!L116</f>
        <v>0</v>
      </c>
      <c r="G39" s="274">
        <f>[4]Sheet1!N116</f>
        <v>6.1445783132530094</v>
      </c>
      <c r="H39" s="274">
        <f>[5]MercLab!O363</f>
        <v>0</v>
      </c>
      <c r="I39" s="274">
        <f>[5]MercLab!P363</f>
        <v>0</v>
      </c>
    </row>
    <row r="40" spans="1:9" x14ac:dyDescent="0.2">
      <c r="A40" s="317" t="s">
        <v>76</v>
      </c>
      <c r="B40" s="274">
        <f>[4]Sheet1!D117</f>
        <v>9.0926680244399236</v>
      </c>
      <c r="C40" s="274">
        <f>[4]Sheet1!F117</f>
        <v>9.9029850746268657</v>
      </c>
      <c r="D40" s="274">
        <f>[4]Sheet1!H117</f>
        <v>11.956896551724141</v>
      </c>
      <c r="E40" s="274">
        <f>[4]Sheet1!J117</f>
        <v>9.4872727272727193</v>
      </c>
      <c r="F40" s="274">
        <f>[4]Sheet1!L117</f>
        <v>7.5</v>
      </c>
      <c r="G40" s="274">
        <f>[4]Sheet1!N117</f>
        <v>7.3525641025641129</v>
      </c>
      <c r="H40" s="274">
        <f>[5]MercLab!O364</f>
        <v>0</v>
      </c>
      <c r="I40" s="274">
        <f>[5]MercLab!P364</f>
        <v>0</v>
      </c>
    </row>
    <row r="41" spans="1:9" x14ac:dyDescent="0.2">
      <c r="A41" s="317" t="s">
        <v>77</v>
      </c>
      <c r="B41" s="274">
        <f>[4]Sheet1!D118</f>
        <v>11.768786127167626</v>
      </c>
      <c r="C41" s="274">
        <f>[4]Sheet1!F118</f>
        <v>13.554347826086955</v>
      </c>
      <c r="D41" s="274">
        <f>[4]Sheet1!H118</f>
        <v>14.47222222222222</v>
      </c>
      <c r="E41" s="274">
        <f>[4]Sheet1!J118</f>
        <v>12.964285714285717</v>
      </c>
      <c r="F41" s="274">
        <f>[4]Sheet1!L118</f>
        <v>0</v>
      </c>
      <c r="G41" s="274">
        <f>[4]Sheet1!N118</f>
        <v>9.7407407407407351</v>
      </c>
      <c r="H41" s="274">
        <f>[5]MercLab!O365</f>
        <v>0</v>
      </c>
      <c r="I41" s="274">
        <f>[5]MercLab!P365</f>
        <v>0</v>
      </c>
    </row>
    <row r="42" spans="1:9" x14ac:dyDescent="0.2">
      <c r="A42" s="317" t="s">
        <v>78</v>
      </c>
      <c r="B42" s="274">
        <f>[4]Sheet1!D119</f>
        <v>13.239999999999997</v>
      </c>
      <c r="C42" s="274">
        <f>[4]Sheet1!F119</f>
        <v>14.588235294117649</v>
      </c>
      <c r="D42" s="274">
        <f>[4]Sheet1!H119</f>
        <v>14.421052631578945</v>
      </c>
      <c r="E42" s="274">
        <f>[4]Sheet1!J119</f>
        <v>14.799999999999999</v>
      </c>
      <c r="F42" s="274">
        <f>[4]Sheet1!L119</f>
        <v>0</v>
      </c>
      <c r="G42" s="274">
        <f>[4]Sheet1!N119</f>
        <v>10.374999999999998</v>
      </c>
      <c r="H42" s="274">
        <f>[5]MercLab!O366</f>
        <v>0</v>
      </c>
      <c r="I42" s="274">
        <f>[5]MercLab!P366</f>
        <v>0</v>
      </c>
    </row>
    <row r="43" spans="1:9" x14ac:dyDescent="0.2">
      <c r="A43" s="317" t="s">
        <v>79</v>
      </c>
      <c r="B43" s="274">
        <f>[4]Sheet1!D120</f>
        <v>12.983333333333333</v>
      </c>
      <c r="C43" s="274">
        <f>[4]Sheet1!F120</f>
        <v>16.38461538461538</v>
      </c>
      <c r="D43" s="274">
        <f>[4]Sheet1!H120</f>
        <v>18.714285714285715</v>
      </c>
      <c r="E43" s="274">
        <f>[4]Sheet1!J120</f>
        <v>15.526315789473685</v>
      </c>
      <c r="F43" s="274">
        <f>[4]Sheet1!L120</f>
        <v>0</v>
      </c>
      <c r="G43" s="274">
        <f>[4]Sheet1!N120</f>
        <v>10.382352941176471</v>
      </c>
      <c r="H43" s="274">
        <f>[5]MercLab!O367</f>
        <v>0</v>
      </c>
      <c r="I43" s="274">
        <f>[5]MercLab!P367</f>
        <v>0</v>
      </c>
    </row>
    <row r="44" spans="1:9" x14ac:dyDescent="0.2">
      <c r="A44" s="316"/>
      <c r="H44" s="315"/>
      <c r="I44" s="315"/>
    </row>
    <row r="45" spans="1:9" x14ac:dyDescent="0.2">
      <c r="A45" s="88" t="s">
        <v>12</v>
      </c>
      <c r="B45" s="267"/>
      <c r="C45" s="267"/>
      <c r="D45" s="267"/>
      <c r="E45" s="267"/>
      <c r="F45" s="267"/>
      <c r="G45" s="267"/>
      <c r="H45" s="93"/>
      <c r="I45" s="93"/>
    </row>
    <row r="46" spans="1:9" x14ac:dyDescent="0.2">
      <c r="A46" s="314" t="s">
        <v>38</v>
      </c>
      <c r="B46" s="274">
        <f>[4]Sheet1!D121</f>
        <v>5.0038546255506615</v>
      </c>
      <c r="C46" s="274">
        <f>[4]Sheet1!F121</f>
        <v>5.2645687645687644</v>
      </c>
      <c r="D46" s="274">
        <f>[4]Sheet1!H121</f>
        <v>0</v>
      </c>
      <c r="E46" s="274">
        <f>[4]Sheet1!J121</f>
        <v>5.2645687645687644</v>
      </c>
      <c r="F46" s="274">
        <f>[4]Sheet1!L121</f>
        <v>0</v>
      </c>
      <c r="G46" s="274">
        <f>[4]Sheet1!N121</f>
        <v>4.7703549060542834</v>
      </c>
      <c r="H46" s="274">
        <f>[5]MercLab!O369</f>
        <v>0</v>
      </c>
      <c r="I46" s="274">
        <f>[5]MercLab!P369</f>
        <v>0</v>
      </c>
    </row>
    <row r="47" spans="1:9" x14ac:dyDescent="0.2">
      <c r="A47" s="314" t="s">
        <v>39</v>
      </c>
      <c r="B47" s="274">
        <f>[4]Sheet1!D122</f>
        <v>8.0719322990127154</v>
      </c>
      <c r="C47" s="274">
        <f>[4]Sheet1!F122</f>
        <v>8.3075471698113237</v>
      </c>
      <c r="D47" s="274">
        <f>[4]Sheet1!H122</f>
        <v>6</v>
      </c>
      <c r="E47" s="274">
        <f>[4]Sheet1!J122</f>
        <v>8.3119092627599276</v>
      </c>
      <c r="F47" s="274">
        <f>[4]Sheet1!L122</f>
        <v>0</v>
      </c>
      <c r="G47" s="274">
        <f>[4]Sheet1!N122</f>
        <v>7.3743016759776525</v>
      </c>
      <c r="H47" s="274">
        <f>[5]MercLab!O370</f>
        <v>0</v>
      </c>
      <c r="I47" s="274">
        <f>[5]MercLab!P370</f>
        <v>0</v>
      </c>
    </row>
    <row r="48" spans="1:9" x14ac:dyDescent="0.2">
      <c r="A48" s="314" t="s">
        <v>50</v>
      </c>
      <c r="B48" s="274">
        <f>[4]Sheet1!D123</f>
        <v>8.2755787901418838</v>
      </c>
      <c r="C48" s="274">
        <f>[4]Sheet1!F123</f>
        <v>8.7189097103918254</v>
      </c>
      <c r="D48" s="274">
        <f>[4]Sheet1!H123</f>
        <v>11.543554006968643</v>
      </c>
      <c r="E48" s="274">
        <f>[4]Sheet1!J123</f>
        <v>8.2019230769230749</v>
      </c>
      <c r="F48" s="274">
        <f>[4]Sheet1!L123</f>
        <v>5.5</v>
      </c>
      <c r="G48" s="274">
        <f>[4]Sheet1!N123</f>
        <v>7.4242093784078618</v>
      </c>
      <c r="H48" s="274">
        <f>[5]MercLab!O371</f>
        <v>0</v>
      </c>
      <c r="I48" s="274">
        <f>[5]MercLab!P371</f>
        <v>0</v>
      </c>
    </row>
    <row r="49" spans="1:15" x14ac:dyDescent="0.2">
      <c r="A49" s="314" t="s">
        <v>46</v>
      </c>
      <c r="B49" s="274">
        <f>[4]Sheet1!D124</f>
        <v>11.5</v>
      </c>
      <c r="C49" s="274">
        <f>[4]Sheet1!F124</f>
        <v>11</v>
      </c>
      <c r="D49" s="274">
        <f>[4]Sheet1!H124</f>
        <v>0</v>
      </c>
      <c r="E49" s="274">
        <f>[4]Sheet1!J124</f>
        <v>11</v>
      </c>
      <c r="F49" s="274">
        <f>[4]Sheet1!L124</f>
        <v>0</v>
      </c>
      <c r="G49" s="274">
        <f>[4]Sheet1!N124</f>
        <v>12</v>
      </c>
      <c r="H49" s="274">
        <f>[5]MercLab!O372</f>
        <v>0</v>
      </c>
      <c r="I49" s="274">
        <f>[5]MercLab!P372</f>
        <v>0</v>
      </c>
    </row>
    <row r="50" spans="1:15" x14ac:dyDescent="0.2">
      <c r="A50" s="314"/>
      <c r="H50" s="274"/>
      <c r="I50" s="274"/>
    </row>
    <row r="51" spans="1:15" x14ac:dyDescent="0.2">
      <c r="A51" s="246"/>
      <c r="B51" s="310"/>
      <c r="C51" s="310"/>
      <c r="D51" s="310"/>
      <c r="E51" s="310"/>
      <c r="F51" s="310"/>
      <c r="G51" s="310"/>
      <c r="H51" s="310"/>
      <c r="I51" s="310"/>
    </row>
    <row r="52" spans="1:15" x14ac:dyDescent="0.2">
      <c r="A52" s="13" t="s">
        <v>146</v>
      </c>
      <c r="B52" s="309"/>
      <c r="C52" s="309"/>
      <c r="D52" s="309"/>
      <c r="E52" s="309"/>
      <c r="F52" s="309"/>
      <c r="G52" s="309"/>
      <c r="H52" s="309"/>
      <c r="I52" s="309"/>
    </row>
    <row r="53" spans="1:15" x14ac:dyDescent="0.2">
      <c r="A53" s="13" t="s">
        <v>94</v>
      </c>
      <c r="B53" s="309"/>
      <c r="C53" s="309"/>
      <c r="D53" s="309"/>
      <c r="E53" s="309"/>
      <c r="F53" s="309"/>
      <c r="G53" s="309"/>
      <c r="H53" s="309"/>
      <c r="I53" s="309"/>
    </row>
    <row r="54" spans="1:15" x14ac:dyDescent="0.2">
      <c r="A54" s="32" t="s">
        <v>83</v>
      </c>
      <c r="B54" s="309"/>
      <c r="C54" s="309"/>
      <c r="D54" s="309"/>
      <c r="E54" s="309"/>
      <c r="F54" s="309"/>
      <c r="G54" s="309"/>
      <c r="H54" s="309"/>
      <c r="I54" s="309"/>
    </row>
    <row r="55" spans="1:15" x14ac:dyDescent="0.2">
      <c r="A55" s="309"/>
      <c r="B55" s="309"/>
      <c r="C55" s="309"/>
      <c r="D55" s="296"/>
      <c r="E55" s="309"/>
      <c r="F55" s="309"/>
      <c r="G55" s="309"/>
      <c r="H55" s="309"/>
      <c r="I55" s="309"/>
    </row>
    <row r="56" spans="1:15" x14ac:dyDescent="0.2">
      <c r="A56" s="263" t="s">
        <v>100</v>
      </c>
      <c r="B56" s="263"/>
      <c r="C56" s="263"/>
      <c r="D56" s="263"/>
      <c r="E56" s="263"/>
      <c r="F56" s="263"/>
      <c r="G56" s="263"/>
      <c r="H56" s="263"/>
      <c r="I56" s="263"/>
    </row>
    <row r="57" spans="1:15" x14ac:dyDescent="0.2">
      <c r="A57" s="343" t="s">
        <v>101</v>
      </c>
      <c r="B57" s="343"/>
      <c r="C57" s="343"/>
      <c r="D57" s="343"/>
      <c r="E57" s="343"/>
      <c r="F57" s="343"/>
      <c r="G57" s="343"/>
      <c r="H57" s="343"/>
      <c r="I57" s="343"/>
    </row>
    <row r="58" spans="1:15" x14ac:dyDescent="0.2">
      <c r="A58" s="343" t="s">
        <v>33</v>
      </c>
      <c r="B58" s="343"/>
      <c r="C58" s="343"/>
      <c r="D58" s="343"/>
      <c r="E58" s="343"/>
      <c r="F58" s="343"/>
      <c r="G58" s="343"/>
      <c r="H58" s="343"/>
      <c r="I58" s="343"/>
    </row>
    <row r="59" spans="1:15" s="292" customFormat="1" ht="23.25" x14ac:dyDescent="0.35">
      <c r="A59" s="331" t="s">
        <v>89</v>
      </c>
      <c r="B59" s="331"/>
      <c r="C59" s="331"/>
      <c r="D59" s="331"/>
      <c r="E59" s="331"/>
      <c r="F59" s="331"/>
      <c r="G59" s="331"/>
      <c r="H59" s="331"/>
      <c r="I59" s="331"/>
      <c r="J59" s="221"/>
      <c r="K59" s="221"/>
      <c r="L59" s="221"/>
      <c r="M59" s="221"/>
      <c r="N59" s="221"/>
      <c r="O59" s="221"/>
    </row>
    <row r="60" spans="1:15" x14ac:dyDescent="0.2">
      <c r="A60" s="344" t="s">
        <v>31</v>
      </c>
      <c r="B60" s="344" t="s">
        <v>27</v>
      </c>
      <c r="C60" s="346" t="s">
        <v>6</v>
      </c>
      <c r="D60" s="346"/>
      <c r="E60" s="346"/>
      <c r="F60" s="346"/>
      <c r="G60" s="344" t="s">
        <v>28</v>
      </c>
      <c r="H60" s="344" t="s">
        <v>36</v>
      </c>
      <c r="I60" s="344" t="s">
        <v>29</v>
      </c>
    </row>
    <row r="61" spans="1:15" ht="24" customHeight="1" x14ac:dyDescent="0.2">
      <c r="A61" s="345"/>
      <c r="B61" s="345"/>
      <c r="C61" s="33" t="s">
        <v>0</v>
      </c>
      <c r="D61" s="33" t="s">
        <v>87</v>
      </c>
      <c r="E61" s="33" t="s">
        <v>9</v>
      </c>
      <c r="F61" s="33" t="s">
        <v>88</v>
      </c>
      <c r="G61" s="345"/>
      <c r="H61" s="345"/>
      <c r="I61" s="345" t="s">
        <v>30</v>
      </c>
    </row>
    <row r="62" spans="1:15" x14ac:dyDescent="0.2">
      <c r="A62" s="297"/>
      <c r="B62" s="297"/>
      <c r="C62" s="34"/>
      <c r="D62" s="297"/>
      <c r="E62" s="297"/>
      <c r="F62" s="297"/>
      <c r="G62" s="297"/>
      <c r="H62" s="297"/>
      <c r="I62" s="297"/>
    </row>
    <row r="63" spans="1:15" x14ac:dyDescent="0.2">
      <c r="A63" s="89" t="s">
        <v>58</v>
      </c>
      <c r="B63" s="72">
        <f t="shared" ref="B63:I63" si="0">B8</f>
        <v>7.107588856868376</v>
      </c>
      <c r="C63" s="72">
        <f t="shared" si="0"/>
        <v>7.7095238095238203</v>
      </c>
      <c r="D63" s="72">
        <f t="shared" si="0"/>
        <v>11.52430555555555</v>
      </c>
      <c r="E63" s="72">
        <f t="shared" si="0"/>
        <v>7.3372011251758193</v>
      </c>
      <c r="F63" s="72">
        <f t="shared" si="0"/>
        <v>5.5</v>
      </c>
      <c r="G63" s="72">
        <f t="shared" si="0"/>
        <v>6.1849148418491424</v>
      </c>
      <c r="H63" s="72">
        <f t="shared" si="0"/>
        <v>0</v>
      </c>
      <c r="I63" s="72">
        <f t="shared" si="0"/>
        <v>0</v>
      </c>
      <c r="J63" s="311"/>
    </row>
    <row r="64" spans="1:15" x14ac:dyDescent="0.2">
      <c r="A64" s="35"/>
      <c r="B64" s="312"/>
      <c r="C64" s="312"/>
      <c r="D64" s="312"/>
      <c r="E64" s="312"/>
      <c r="F64" s="312"/>
      <c r="G64" s="312"/>
      <c r="H64" s="312"/>
      <c r="I64" s="312"/>
      <c r="J64" s="311"/>
    </row>
    <row r="65" spans="1:10" x14ac:dyDescent="0.2">
      <c r="A65" s="16" t="s">
        <v>18</v>
      </c>
      <c r="B65" s="72"/>
      <c r="C65" s="72"/>
      <c r="D65" s="72"/>
      <c r="E65" s="72"/>
      <c r="F65" s="72"/>
      <c r="G65" s="72"/>
      <c r="H65" s="72"/>
      <c r="I65" s="72"/>
      <c r="J65" s="311"/>
    </row>
    <row r="66" spans="1:10" x14ac:dyDescent="0.2">
      <c r="A66" s="87" t="s">
        <v>108</v>
      </c>
      <c r="B66" s="274">
        <f>[4]Sheet1!D125</f>
        <v>4.9988864142538993</v>
      </c>
      <c r="C66" s="274">
        <f>[4]Sheet1!F125</f>
        <v>5.2558962264150901</v>
      </c>
      <c r="D66" s="274">
        <f>[4]Sheet1!H125</f>
        <v>0</v>
      </c>
      <c r="E66" s="274">
        <f>[4]Sheet1!J125</f>
        <v>5.2558962264150901</v>
      </c>
      <c r="F66" s="274">
        <f>[4]Sheet1!L125</f>
        <v>0</v>
      </c>
      <c r="G66" s="274">
        <f>[4]Sheet1!N125</f>
        <v>4.7689873417721511</v>
      </c>
      <c r="H66" s="312" t="str">
        <f>[5]MercLab!O375</f>
        <v>Media</v>
      </c>
      <c r="I66" s="312" t="str">
        <f>[5]MercLab!P375</f>
        <v>Media</v>
      </c>
      <c r="J66" s="311"/>
    </row>
    <row r="67" spans="1:10" x14ac:dyDescent="0.2">
      <c r="A67" s="87" t="s">
        <v>109</v>
      </c>
      <c r="B67" s="274">
        <f>[4]Sheet1!D126</f>
        <v>5.45</v>
      </c>
      <c r="C67" s="274">
        <f>[4]Sheet1!F126</f>
        <v>6</v>
      </c>
      <c r="D67" s="274">
        <f>[4]Sheet1!H126</f>
        <v>0</v>
      </c>
      <c r="E67" s="274">
        <f>[4]Sheet1!J126</f>
        <v>6</v>
      </c>
      <c r="F67" s="274">
        <f>[4]Sheet1!L126</f>
        <v>0</v>
      </c>
      <c r="G67" s="274">
        <f>[4]Sheet1!N126</f>
        <v>4.9000000000000004</v>
      </c>
      <c r="H67" s="312">
        <f>[5]MercLab!O376</f>
        <v>0</v>
      </c>
      <c r="I67" s="312">
        <f>[5]MercLab!P376</f>
        <v>0</v>
      </c>
      <c r="J67" s="311"/>
    </row>
    <row r="68" spans="1:10" x14ac:dyDescent="0.2">
      <c r="A68" s="87" t="s">
        <v>54</v>
      </c>
      <c r="B68" s="274">
        <f>[4]Sheet1!D127</f>
        <v>8.0719322990127154</v>
      </c>
      <c r="C68" s="274">
        <f>[4]Sheet1!F127</f>
        <v>8.3075471698113237</v>
      </c>
      <c r="D68" s="274">
        <f>[4]Sheet1!H127</f>
        <v>6</v>
      </c>
      <c r="E68" s="274">
        <f>[4]Sheet1!J127</f>
        <v>8.3119092627599276</v>
      </c>
      <c r="F68" s="274">
        <f>[4]Sheet1!L127</f>
        <v>0</v>
      </c>
      <c r="G68" s="274">
        <f>[4]Sheet1!N127</f>
        <v>7.3743016759776525</v>
      </c>
      <c r="H68" s="312">
        <f>[5]MercLab!O377</f>
        <v>0</v>
      </c>
      <c r="I68" s="312">
        <f>[5]MercLab!P377</f>
        <v>0</v>
      </c>
      <c r="J68" s="311"/>
    </row>
    <row r="69" spans="1:10" x14ac:dyDescent="0.2">
      <c r="A69" s="87" t="s">
        <v>110</v>
      </c>
      <c r="B69" s="274">
        <f>[4]Sheet1!D128</f>
        <v>10.666666666666668</v>
      </c>
      <c r="C69" s="274">
        <f>[4]Sheet1!F128</f>
        <v>10.304347826086957</v>
      </c>
      <c r="D69" s="274">
        <f>[4]Sheet1!H128</f>
        <v>10.199999999999999</v>
      </c>
      <c r="E69" s="274">
        <f>[4]Sheet1!J128</f>
        <v>10.5</v>
      </c>
      <c r="F69" s="274">
        <f>[4]Sheet1!L128</f>
        <v>0</v>
      </c>
      <c r="G69" s="274">
        <f>[4]Sheet1!N128</f>
        <v>19</v>
      </c>
      <c r="H69" s="312">
        <f>[5]MercLab!O378</f>
        <v>0</v>
      </c>
      <c r="I69" s="312">
        <f>[5]MercLab!P378</f>
        <v>0</v>
      </c>
      <c r="J69" s="311"/>
    </row>
    <row r="70" spans="1:10" x14ac:dyDescent="0.2">
      <c r="A70" s="87" t="s">
        <v>111</v>
      </c>
      <c r="B70" s="274">
        <f>[4]Sheet1!D129</f>
        <v>6.7142857142857144</v>
      </c>
      <c r="C70" s="274">
        <f>[4]Sheet1!F129</f>
        <v>7.8888888888888893</v>
      </c>
      <c r="D70" s="274">
        <f>[4]Sheet1!H129</f>
        <v>9.6</v>
      </c>
      <c r="E70" s="274">
        <f>[4]Sheet1!J129</f>
        <v>6.8823529411764692</v>
      </c>
      <c r="F70" s="274">
        <f>[4]Sheet1!L129</f>
        <v>0</v>
      </c>
      <c r="G70" s="274">
        <f>[4]Sheet1!N129</f>
        <v>4.6000000000000005</v>
      </c>
      <c r="H70" s="312">
        <f>[5]MercLab!O379</f>
        <v>0</v>
      </c>
      <c r="I70" s="312">
        <f>[5]MercLab!P379</f>
        <v>0</v>
      </c>
      <c r="J70" s="311"/>
    </row>
    <row r="71" spans="1:10" x14ac:dyDescent="0.2">
      <c r="A71" s="87" t="s">
        <v>112</v>
      </c>
      <c r="B71" s="274">
        <f>[4]Sheet1!D130</f>
        <v>6.6484517304189428</v>
      </c>
      <c r="C71" s="274">
        <f>[4]Sheet1!F130</f>
        <v>6.6312217194570131</v>
      </c>
      <c r="D71" s="274">
        <f>[4]Sheet1!H130</f>
        <v>0</v>
      </c>
      <c r="E71" s="274">
        <f>[4]Sheet1!J130</f>
        <v>6.6312217194570131</v>
      </c>
      <c r="F71" s="274">
        <f>[4]Sheet1!L130</f>
        <v>0</v>
      </c>
      <c r="G71" s="274">
        <f>[4]Sheet1!N130</f>
        <v>6.7196261682243001</v>
      </c>
      <c r="H71" s="312">
        <f>[5]MercLab!O380</f>
        <v>0</v>
      </c>
      <c r="I71" s="312">
        <f>[5]MercLab!P380</f>
        <v>0</v>
      </c>
      <c r="J71" s="311"/>
    </row>
    <row r="72" spans="1:10" x14ac:dyDescent="0.2">
      <c r="A72" s="87" t="s">
        <v>113</v>
      </c>
      <c r="B72" s="274">
        <f>[4]Sheet1!D131</f>
        <v>7.8925925925925933</v>
      </c>
      <c r="C72" s="274">
        <f>[4]Sheet1!F131</f>
        <v>8.6170212765957466</v>
      </c>
      <c r="D72" s="274">
        <f>[4]Sheet1!H131</f>
        <v>10.333333333333334</v>
      </c>
      <c r="E72" s="274">
        <f>[4]Sheet1!J131</f>
        <v>8.6047619047619079</v>
      </c>
      <c r="F72" s="274">
        <f>[4]Sheet1!L131</f>
        <v>0</v>
      </c>
      <c r="G72" s="274">
        <f>[4]Sheet1!N131</f>
        <v>7.1007751937984516</v>
      </c>
      <c r="H72" s="312">
        <f>[5]MercLab!O381</f>
        <v>0</v>
      </c>
      <c r="I72" s="312">
        <f>[5]MercLab!P381</f>
        <v>0</v>
      </c>
      <c r="J72" s="311"/>
    </row>
    <row r="73" spans="1:10" x14ac:dyDescent="0.2">
      <c r="A73" s="87" t="s">
        <v>114</v>
      </c>
      <c r="B73" s="274">
        <f>[4]Sheet1!D132</f>
        <v>7.2832764505119476</v>
      </c>
      <c r="C73" s="274">
        <f>[4]Sheet1!F132</f>
        <v>7.4262295081967213</v>
      </c>
      <c r="D73" s="274">
        <f>[4]Sheet1!H132</f>
        <v>13</v>
      </c>
      <c r="E73" s="274">
        <f>[4]Sheet1!J132</f>
        <v>7.2372881355932206</v>
      </c>
      <c r="F73" s="274">
        <f>[4]Sheet1!L132</f>
        <v>0</v>
      </c>
      <c r="G73" s="274">
        <f>[4]Sheet1!N132</f>
        <v>7.1812865497076004</v>
      </c>
      <c r="H73" s="312">
        <f>[5]MercLab!O382</f>
        <v>0</v>
      </c>
      <c r="I73" s="312">
        <f>[5]MercLab!P382</f>
        <v>0</v>
      </c>
      <c r="J73" s="311"/>
    </row>
    <row r="74" spans="1:10" x14ac:dyDescent="0.2">
      <c r="A74" s="87" t="s">
        <v>115</v>
      </c>
      <c r="B74" s="274">
        <f>[4]Sheet1!D133</f>
        <v>8.1758241758241734</v>
      </c>
      <c r="C74" s="274">
        <f>[4]Sheet1!F133</f>
        <v>8.8813559322033893</v>
      </c>
      <c r="D74" s="274">
        <f>[4]Sheet1!H133</f>
        <v>0</v>
      </c>
      <c r="E74" s="274">
        <f>[4]Sheet1!J133</f>
        <v>8.8813559322033893</v>
      </c>
      <c r="F74" s="274">
        <f>[4]Sheet1!L133</f>
        <v>0</v>
      </c>
      <c r="G74" s="274">
        <f>[4]Sheet1!N133</f>
        <v>6.8750000000000018</v>
      </c>
      <c r="H74" s="312">
        <f>[5]MercLab!O383</f>
        <v>0</v>
      </c>
      <c r="I74" s="312">
        <f>[5]MercLab!P383</f>
        <v>0</v>
      </c>
      <c r="J74" s="311"/>
    </row>
    <row r="75" spans="1:10" x14ac:dyDescent="0.2">
      <c r="A75" s="87" t="s">
        <v>116</v>
      </c>
      <c r="B75" s="274">
        <f>[4]Sheet1!D134</f>
        <v>12.425531914893615</v>
      </c>
      <c r="C75" s="274">
        <f>[4]Sheet1!F134</f>
        <v>12.204545454545455</v>
      </c>
      <c r="D75" s="274">
        <f>[4]Sheet1!H134</f>
        <v>12.375000000000002</v>
      </c>
      <c r="E75" s="274">
        <f>[4]Sheet1!J134</f>
        <v>12.166666666666666</v>
      </c>
      <c r="F75" s="274">
        <f>[4]Sheet1!L134</f>
        <v>0</v>
      </c>
      <c r="G75" s="274">
        <f>[4]Sheet1!N134</f>
        <v>15.666666666666666</v>
      </c>
      <c r="H75" s="312">
        <f>[5]MercLab!O384</f>
        <v>0</v>
      </c>
      <c r="I75" s="312">
        <f>[5]MercLab!P384</f>
        <v>0</v>
      </c>
      <c r="J75" s="311"/>
    </row>
    <row r="76" spans="1:10" x14ac:dyDescent="0.2">
      <c r="A76" s="87" t="s">
        <v>117</v>
      </c>
      <c r="B76" s="274">
        <f>[4]Sheet1!D135</f>
        <v>12.47142857142857</v>
      </c>
      <c r="C76" s="274">
        <f>[4]Sheet1!F135</f>
        <v>12.696969696969699</v>
      </c>
      <c r="D76" s="274">
        <f>[4]Sheet1!H135</f>
        <v>12.8</v>
      </c>
      <c r="E76" s="274">
        <f>[4]Sheet1!J135</f>
        <v>12.688524590163933</v>
      </c>
      <c r="F76" s="274">
        <f>[4]Sheet1!L135</f>
        <v>0</v>
      </c>
      <c r="G76" s="274">
        <f>[4]Sheet1!N135</f>
        <v>8.75</v>
      </c>
      <c r="H76" s="312"/>
      <c r="I76" s="312"/>
      <c r="J76" s="311"/>
    </row>
    <row r="77" spans="1:10" x14ac:dyDescent="0.2">
      <c r="A77" s="87" t="s">
        <v>118</v>
      </c>
      <c r="B77" s="274">
        <f>[4]Sheet1!D136</f>
        <v>8.0714285714285694</v>
      </c>
      <c r="C77" s="274">
        <f>[4]Sheet1!F136</f>
        <v>7.583333333333333</v>
      </c>
      <c r="D77" s="274">
        <f>[4]Sheet1!H136</f>
        <v>0</v>
      </c>
      <c r="E77" s="274">
        <f>[4]Sheet1!J136</f>
        <v>7.583333333333333</v>
      </c>
      <c r="F77" s="274">
        <f>[4]Sheet1!L136</f>
        <v>0</v>
      </c>
      <c r="G77" s="274">
        <f>[4]Sheet1!N136</f>
        <v>11</v>
      </c>
      <c r="H77" s="312"/>
      <c r="I77" s="312"/>
      <c r="J77" s="311"/>
    </row>
    <row r="78" spans="1:10" x14ac:dyDescent="0.2">
      <c r="A78" s="87" t="s">
        <v>119</v>
      </c>
      <c r="B78" s="274">
        <f>[4]Sheet1!D137</f>
        <v>12.440677966101694</v>
      </c>
      <c r="C78" s="274">
        <f>[4]Sheet1!F137</f>
        <v>11.76</v>
      </c>
      <c r="D78" s="274">
        <f>[4]Sheet1!H137</f>
        <v>16</v>
      </c>
      <c r="E78" s="274">
        <f>[4]Sheet1!J137</f>
        <v>11.583333333333334</v>
      </c>
      <c r="F78" s="274">
        <f>[4]Sheet1!L137</f>
        <v>0</v>
      </c>
      <c r="G78" s="274">
        <f>[4]Sheet1!N137</f>
        <v>12.941176470588237</v>
      </c>
      <c r="H78" s="312"/>
      <c r="I78" s="312"/>
      <c r="J78" s="311"/>
    </row>
    <row r="79" spans="1:10" x14ac:dyDescent="0.2">
      <c r="A79" s="87" t="s">
        <v>120</v>
      </c>
      <c r="B79" s="274">
        <f>[4]Sheet1!D138</f>
        <v>7.4444444444444429</v>
      </c>
      <c r="C79" s="274">
        <f>[4]Sheet1!F138</f>
        <v>7.141791044776121</v>
      </c>
      <c r="D79" s="274">
        <f>[4]Sheet1!H138</f>
        <v>6.5</v>
      </c>
      <c r="E79" s="274">
        <f>[4]Sheet1!J138</f>
        <v>7.1718749999999982</v>
      </c>
      <c r="F79" s="274">
        <f>[4]Sheet1!L138</f>
        <v>0</v>
      </c>
      <c r="G79" s="274">
        <f>[4]Sheet1!N138</f>
        <v>11.5</v>
      </c>
      <c r="H79" s="312"/>
      <c r="I79" s="312"/>
      <c r="J79" s="311"/>
    </row>
    <row r="80" spans="1:10" x14ac:dyDescent="0.2">
      <c r="A80" s="87" t="s">
        <v>121</v>
      </c>
      <c r="B80" s="274">
        <f>[4]Sheet1!D139</f>
        <v>10.454545454545455</v>
      </c>
      <c r="C80" s="274">
        <f>[4]Sheet1!F139</f>
        <v>10.454545454545455</v>
      </c>
      <c r="D80" s="274">
        <f>[4]Sheet1!H139</f>
        <v>10.601449275362318</v>
      </c>
      <c r="E80" s="274">
        <f>[4]Sheet1!J139</f>
        <v>6.4</v>
      </c>
      <c r="F80" s="274">
        <f>[4]Sheet1!L139</f>
        <v>0</v>
      </c>
      <c r="G80" s="274">
        <f>[4]Sheet1!N139</f>
        <v>0</v>
      </c>
      <c r="H80" s="312"/>
      <c r="I80" s="312"/>
      <c r="J80" s="311"/>
    </row>
    <row r="81" spans="1:10" x14ac:dyDescent="0.2">
      <c r="A81" s="87" t="s">
        <v>122</v>
      </c>
      <c r="B81" s="274">
        <f>[4]Sheet1!D140</f>
        <v>13.378640776699026</v>
      </c>
      <c r="C81" s="274">
        <f>[4]Sheet1!F140</f>
        <v>13.390000000000002</v>
      </c>
      <c r="D81" s="274">
        <f>[4]Sheet1!H140</f>
        <v>13.87671232876712</v>
      </c>
      <c r="E81" s="274">
        <f>[4]Sheet1!J140</f>
        <v>12.074074074074074</v>
      </c>
      <c r="F81" s="274">
        <f>[4]Sheet1!L140</f>
        <v>0</v>
      </c>
      <c r="G81" s="274">
        <f>[4]Sheet1!N140</f>
        <v>13</v>
      </c>
      <c r="H81" s="312"/>
      <c r="I81" s="312"/>
      <c r="J81" s="311"/>
    </row>
    <row r="82" spans="1:10" x14ac:dyDescent="0.2">
      <c r="A82" s="87" t="s">
        <v>123</v>
      </c>
      <c r="B82" s="274">
        <f>[4]Sheet1!D141</f>
        <v>11.530612244897961</v>
      </c>
      <c r="C82" s="274">
        <f>[4]Sheet1!F141</f>
        <v>11.234042553191491</v>
      </c>
      <c r="D82" s="274">
        <f>[4]Sheet1!H141</f>
        <v>11.958333333333334</v>
      </c>
      <c r="E82" s="274">
        <f>[4]Sheet1!J141</f>
        <v>10.478260869565219</v>
      </c>
      <c r="F82" s="274">
        <f>[4]Sheet1!L141</f>
        <v>0</v>
      </c>
      <c r="G82" s="274">
        <f>[4]Sheet1!N141</f>
        <v>18.5</v>
      </c>
      <c r="H82" s="312"/>
      <c r="I82" s="312"/>
      <c r="J82" s="311"/>
    </row>
    <row r="83" spans="1:10" x14ac:dyDescent="0.2">
      <c r="A83" s="87" t="s">
        <v>124</v>
      </c>
      <c r="B83" s="274">
        <f>[4]Sheet1!D142</f>
        <v>8.625</v>
      </c>
      <c r="C83" s="274">
        <f>[4]Sheet1!F142</f>
        <v>8</v>
      </c>
      <c r="D83" s="274">
        <f>[4]Sheet1!H142</f>
        <v>0</v>
      </c>
      <c r="E83" s="274">
        <f>[4]Sheet1!J142</f>
        <v>8</v>
      </c>
      <c r="F83" s="274">
        <f>[4]Sheet1!L142</f>
        <v>0</v>
      </c>
      <c r="G83" s="274">
        <f>[4]Sheet1!N142</f>
        <v>9.5384615384615401</v>
      </c>
      <c r="H83" s="312"/>
      <c r="I83" s="312"/>
      <c r="J83" s="311"/>
    </row>
    <row r="84" spans="1:10" x14ac:dyDescent="0.2">
      <c r="A84" s="87" t="s">
        <v>125</v>
      </c>
      <c r="B84" s="274">
        <f>[4]Sheet1!D143</f>
        <v>7.8426966292134823</v>
      </c>
      <c r="C84" s="274">
        <f>[4]Sheet1!F143</f>
        <v>9.8297872340425521</v>
      </c>
      <c r="D84" s="274">
        <f>[4]Sheet1!H143</f>
        <v>0</v>
      </c>
      <c r="E84" s="274">
        <f>[4]Sheet1!J143</f>
        <v>9.804347826086957</v>
      </c>
      <c r="F84" s="274">
        <f>[4]Sheet1!L143</f>
        <v>11</v>
      </c>
      <c r="G84" s="274">
        <f>[4]Sheet1!N143</f>
        <v>7.1297709923664128</v>
      </c>
      <c r="H84" s="312"/>
      <c r="I84" s="312"/>
      <c r="J84" s="311"/>
    </row>
    <row r="85" spans="1:10" x14ac:dyDescent="0.2">
      <c r="A85" s="87" t="s">
        <v>126</v>
      </c>
      <c r="B85" s="274">
        <f>[4]Sheet1!D144</f>
        <v>5.4347826086956523</v>
      </c>
      <c r="C85" s="274">
        <f>[4]Sheet1!F144</f>
        <v>5.4347826086956523</v>
      </c>
      <c r="D85" s="274">
        <f>[4]Sheet1!H144</f>
        <v>0</v>
      </c>
      <c r="E85" s="274">
        <f>[4]Sheet1!J144</f>
        <v>6.166666666666667</v>
      </c>
      <c r="F85" s="274">
        <f>[4]Sheet1!L144</f>
        <v>5.1764705882352944</v>
      </c>
      <c r="G85" s="274">
        <f>[4]Sheet1!N144</f>
        <v>0</v>
      </c>
      <c r="H85" s="312"/>
      <c r="I85" s="312"/>
      <c r="J85" s="311"/>
    </row>
    <row r="86" spans="1:10" x14ac:dyDescent="0.2">
      <c r="A86" s="87" t="s">
        <v>127</v>
      </c>
      <c r="B86" s="274">
        <f>[4]Sheet1!D145</f>
        <v>16</v>
      </c>
      <c r="C86" s="274">
        <f>[4]Sheet1!F145</f>
        <v>16</v>
      </c>
      <c r="D86" s="274">
        <f>[4]Sheet1!H145</f>
        <v>0</v>
      </c>
      <c r="E86" s="274">
        <f>[4]Sheet1!J145</f>
        <v>16</v>
      </c>
      <c r="F86" s="274">
        <f>[4]Sheet1!L145</f>
        <v>0</v>
      </c>
      <c r="G86" s="274">
        <f>[4]Sheet1!N145</f>
        <v>0</v>
      </c>
      <c r="H86" s="312"/>
      <c r="I86" s="312"/>
      <c r="J86" s="311"/>
    </row>
    <row r="87" spans="1:10" x14ac:dyDescent="0.2">
      <c r="A87" s="87" t="s">
        <v>128</v>
      </c>
      <c r="B87" s="274">
        <f>[4]Sheet1!D146</f>
        <v>6</v>
      </c>
      <c r="C87" s="274">
        <f>[4]Sheet1!F146</f>
        <v>0</v>
      </c>
      <c r="D87" s="274">
        <f>[4]Sheet1!H146</f>
        <v>0</v>
      </c>
      <c r="E87" s="274">
        <f>[4]Sheet1!J146</f>
        <v>0</v>
      </c>
      <c r="F87" s="274">
        <f>[4]Sheet1!L146</f>
        <v>0</v>
      </c>
      <c r="G87" s="274">
        <f>[4]Sheet1!N146</f>
        <v>6</v>
      </c>
      <c r="H87" s="312"/>
      <c r="I87" s="312"/>
      <c r="J87" s="311"/>
    </row>
    <row r="88" spans="1:10" x14ac:dyDescent="0.2">
      <c r="A88" s="87" t="s">
        <v>73</v>
      </c>
      <c r="B88" s="274">
        <f>[4]Sheet1!D147</f>
        <v>0</v>
      </c>
      <c r="C88" s="274">
        <f>[4]Sheet1!F147</f>
        <v>0</v>
      </c>
      <c r="D88" s="274">
        <f>[4]Sheet1!H147</f>
        <v>0</v>
      </c>
      <c r="E88" s="274">
        <f>[4]Sheet1!J147</f>
        <v>0</v>
      </c>
      <c r="F88" s="274">
        <f>[4]Sheet1!L147</f>
        <v>0</v>
      </c>
      <c r="G88" s="274">
        <f>[4]Sheet1!N147</f>
        <v>0</v>
      </c>
      <c r="H88" s="312"/>
      <c r="I88" s="312"/>
      <c r="J88" s="311"/>
    </row>
    <row r="89" spans="1:10" x14ac:dyDescent="0.2">
      <c r="A89" s="87" t="s">
        <v>129</v>
      </c>
      <c r="B89" s="274">
        <f>[4]Sheet1!D148</f>
        <v>11.5</v>
      </c>
      <c r="C89" s="274">
        <f>[4]Sheet1!F148</f>
        <v>11</v>
      </c>
      <c r="D89" s="274">
        <f>[4]Sheet1!H148</f>
        <v>0</v>
      </c>
      <c r="E89" s="274">
        <f>[4]Sheet1!J148</f>
        <v>11</v>
      </c>
      <c r="F89" s="274">
        <f>[4]Sheet1!L148</f>
        <v>0</v>
      </c>
      <c r="G89" s="274">
        <f>[4]Sheet1!N148</f>
        <v>12</v>
      </c>
      <c r="H89" s="312"/>
      <c r="I89" s="312"/>
      <c r="J89" s="311"/>
    </row>
    <row r="90" spans="1:10" x14ac:dyDescent="0.2">
      <c r="A90" s="9"/>
      <c r="H90" s="313"/>
      <c r="I90" s="313"/>
      <c r="J90" s="311"/>
    </row>
    <row r="91" spans="1:10" x14ac:dyDescent="0.2">
      <c r="A91" s="36" t="s">
        <v>14</v>
      </c>
      <c r="H91" s="267"/>
      <c r="I91" s="267"/>
      <c r="J91" s="311"/>
    </row>
    <row r="92" spans="1:10" x14ac:dyDescent="0.2">
      <c r="A92" s="87" t="s">
        <v>131</v>
      </c>
      <c r="B92" s="274">
        <f>[4]Sheet1!D149</f>
        <v>13.248120300751884</v>
      </c>
      <c r="C92" s="274">
        <f>[4]Sheet1!F149</f>
        <v>14.293333333333328</v>
      </c>
      <c r="D92" s="274">
        <f>[4]Sheet1!H149</f>
        <v>15.058823529411764</v>
      </c>
      <c r="E92" s="274">
        <f>[4]Sheet1!J149</f>
        <v>14.068965517241375</v>
      </c>
      <c r="F92" s="274">
        <f>[4]Sheet1!L149</f>
        <v>0</v>
      </c>
      <c r="G92" s="274">
        <f>[4]Sheet1!N149</f>
        <v>11.896551724137929</v>
      </c>
      <c r="H92" s="312">
        <f>[5]MercLab!O387</f>
        <v>0</v>
      </c>
      <c r="I92" s="312">
        <f>[5]MercLab!P387</f>
        <v>0</v>
      </c>
      <c r="J92" s="311"/>
    </row>
    <row r="93" spans="1:10" x14ac:dyDescent="0.2">
      <c r="A93" s="87" t="s">
        <v>132</v>
      </c>
      <c r="B93" s="274">
        <f>[4]Sheet1!D150</f>
        <v>15.201388888888886</v>
      </c>
      <c r="C93" s="274">
        <f>[4]Sheet1!F150</f>
        <v>15.491228070175437</v>
      </c>
      <c r="D93" s="274">
        <f>[4]Sheet1!H150</f>
        <v>16.092592592592592</v>
      </c>
      <c r="E93" s="274">
        <f>[4]Sheet1!J150</f>
        <v>14.95</v>
      </c>
      <c r="F93" s="274">
        <f>[4]Sheet1!L150</f>
        <v>0</v>
      </c>
      <c r="G93" s="274">
        <f>[4]Sheet1!N150</f>
        <v>14.100000000000001</v>
      </c>
      <c r="H93" s="312">
        <f>[5]MercLab!O388</f>
        <v>0</v>
      </c>
      <c r="I93" s="312">
        <f>[5]MercLab!P388</f>
        <v>0</v>
      </c>
      <c r="J93" s="311"/>
    </row>
    <row r="94" spans="1:10" x14ac:dyDescent="0.2">
      <c r="A94" s="87" t="s">
        <v>133</v>
      </c>
      <c r="B94" s="274">
        <f>[4]Sheet1!D151</f>
        <v>10.468023255813952</v>
      </c>
      <c r="C94" s="274">
        <f>[4]Sheet1!F151</f>
        <v>10.95683453237411</v>
      </c>
      <c r="D94" s="274">
        <f>[4]Sheet1!H151</f>
        <v>11.719512195121951</v>
      </c>
      <c r="E94" s="274">
        <f>[4]Sheet1!J151</f>
        <v>10.637755102040821</v>
      </c>
      <c r="F94" s="274">
        <f>[4]Sheet1!L151</f>
        <v>0</v>
      </c>
      <c r="G94" s="274">
        <f>[4]Sheet1!N151</f>
        <v>8.4090909090909065</v>
      </c>
      <c r="H94" s="312">
        <f>[5]MercLab!O389</f>
        <v>0</v>
      </c>
      <c r="I94" s="312">
        <f>[5]MercLab!P389</f>
        <v>0</v>
      </c>
      <c r="J94" s="311"/>
    </row>
    <row r="95" spans="1:10" x14ac:dyDescent="0.2">
      <c r="A95" s="87" t="s">
        <v>134</v>
      </c>
      <c r="B95" s="274">
        <f>[4]Sheet1!D152</f>
        <v>10.863354037267085</v>
      </c>
      <c r="C95" s="274">
        <f>[4]Sheet1!F152</f>
        <v>11.041379310344828</v>
      </c>
      <c r="D95" s="274">
        <f>[4]Sheet1!H152</f>
        <v>12.103448275862069</v>
      </c>
      <c r="E95" s="274">
        <f>[4]Sheet1!J152</f>
        <v>10.775862068965518</v>
      </c>
      <c r="F95" s="274">
        <f>[4]Sheet1!L152</f>
        <v>0</v>
      </c>
      <c r="G95" s="274">
        <f>[4]Sheet1!N152</f>
        <v>9.25</v>
      </c>
      <c r="H95" s="312">
        <f>[5]MercLab!O390</f>
        <v>0</v>
      </c>
      <c r="I95" s="312">
        <f>[5]MercLab!P390</f>
        <v>0</v>
      </c>
      <c r="J95" s="311"/>
    </row>
    <row r="96" spans="1:10" x14ac:dyDescent="0.2">
      <c r="A96" s="87" t="s">
        <v>135</v>
      </c>
      <c r="B96" s="274">
        <f>[4]Sheet1!D153</f>
        <v>7.2841677943166436</v>
      </c>
      <c r="C96" s="274">
        <f>[4]Sheet1!F153</f>
        <v>7.6804597701149371</v>
      </c>
      <c r="D96" s="274">
        <f>[4]Sheet1!H153</f>
        <v>8.2045454545454568</v>
      </c>
      <c r="E96" s="274">
        <f>[4]Sheet1!J153</f>
        <v>7.6796874999999991</v>
      </c>
      <c r="F96" s="274">
        <f>[4]Sheet1!L153</f>
        <v>4.4285714285714288</v>
      </c>
      <c r="G96" s="274">
        <f>[4]Sheet1!N153</f>
        <v>6.7171052631578956</v>
      </c>
      <c r="H96" s="312">
        <f>[5]MercLab!O391</f>
        <v>0</v>
      </c>
      <c r="I96" s="312">
        <f>[5]MercLab!P391</f>
        <v>0</v>
      </c>
      <c r="J96" s="311"/>
    </row>
    <row r="97" spans="1:10" x14ac:dyDescent="0.2">
      <c r="A97" s="87" t="s">
        <v>136</v>
      </c>
      <c r="B97" s="274">
        <f>[4]Sheet1!D154</f>
        <v>4.8303886925795068</v>
      </c>
      <c r="C97" s="274">
        <f>[4]Sheet1!F154</f>
        <v>5.3653136531365293</v>
      </c>
      <c r="D97" s="274">
        <f>[4]Sheet1!H154</f>
        <v>0</v>
      </c>
      <c r="E97" s="274">
        <f>[4]Sheet1!J154</f>
        <v>5.3653136531365293</v>
      </c>
      <c r="F97" s="274">
        <f>[4]Sheet1!L154</f>
        <v>0</v>
      </c>
      <c r="G97" s="274">
        <f>[4]Sheet1!N154</f>
        <v>4.6620209059233444</v>
      </c>
      <c r="H97" s="312">
        <f>[5]MercLab!O392</f>
        <v>0</v>
      </c>
      <c r="I97" s="312">
        <f>[5]MercLab!P392</f>
        <v>0</v>
      </c>
      <c r="J97" s="311"/>
    </row>
    <row r="98" spans="1:10" x14ac:dyDescent="0.2">
      <c r="A98" s="87" t="s">
        <v>137</v>
      </c>
      <c r="B98" s="274">
        <f>[4]Sheet1!D155</f>
        <v>7.231601731601728</v>
      </c>
      <c r="C98" s="274">
        <f>[4]Sheet1!F155</f>
        <v>7.3302583025830259</v>
      </c>
      <c r="D98" s="274">
        <f>[4]Sheet1!H155</f>
        <v>7.7777777777777768</v>
      </c>
      <c r="E98" s="274">
        <f>[4]Sheet1!J155</f>
        <v>7.3148854961832122</v>
      </c>
      <c r="F98" s="274">
        <f>[4]Sheet1!L155</f>
        <v>0</v>
      </c>
      <c r="G98" s="274">
        <f>[4]Sheet1!N155</f>
        <v>7.0916230366492137</v>
      </c>
      <c r="H98" s="274">
        <f>[5]MercLab!O393</f>
        <v>0</v>
      </c>
      <c r="I98" s="274">
        <f>[5]MercLab!P393</f>
        <v>0</v>
      </c>
    </row>
    <row r="99" spans="1:10" x14ac:dyDescent="0.2">
      <c r="A99" s="87" t="s">
        <v>138</v>
      </c>
      <c r="B99" s="274">
        <f>[4]Sheet1!D156</f>
        <v>7.3442622950819709</v>
      </c>
      <c r="C99" s="274">
        <f>[4]Sheet1!F156</f>
        <v>7.3381294964028738</v>
      </c>
      <c r="D99" s="274">
        <f>[4]Sheet1!H156</f>
        <v>9.4</v>
      </c>
      <c r="E99" s="274">
        <f>[4]Sheet1!J156</f>
        <v>7.2205323193916335</v>
      </c>
      <c r="F99" s="274">
        <f>[4]Sheet1!L156</f>
        <v>0</v>
      </c>
      <c r="G99" s="274">
        <f>[4]Sheet1!N156</f>
        <v>7.3557046979865754</v>
      </c>
      <c r="H99" s="274">
        <f>[5]MercLab!O394</f>
        <v>0</v>
      </c>
      <c r="I99" s="274">
        <f>[5]MercLab!P394</f>
        <v>0</v>
      </c>
    </row>
    <row r="100" spans="1:10" x14ac:dyDescent="0.2">
      <c r="A100" s="87" t="s">
        <v>139</v>
      </c>
      <c r="B100" s="274">
        <f>[4]Sheet1!D157</f>
        <v>5.8204697986577285</v>
      </c>
      <c r="C100" s="274">
        <f>[4]Sheet1!F157</f>
        <v>5.8997020854021809</v>
      </c>
      <c r="D100" s="274">
        <f>[4]Sheet1!H157</f>
        <v>7.5384615384615383</v>
      </c>
      <c r="E100" s="274">
        <f>[4]Sheet1!J157</f>
        <v>5.8525773195876303</v>
      </c>
      <c r="F100" s="274">
        <f>[4]Sheet1!L157</f>
        <v>6.1818181818181808</v>
      </c>
      <c r="G100" s="274">
        <f>[4]Sheet1!N157</f>
        <v>5.3891891891891888</v>
      </c>
      <c r="H100" s="274">
        <f>[5]MercLab!O395</f>
        <v>0</v>
      </c>
      <c r="I100" s="274">
        <f>[5]MercLab!P395</f>
        <v>0</v>
      </c>
    </row>
    <row r="101" spans="1:10" x14ac:dyDescent="0.2">
      <c r="A101" s="87" t="s">
        <v>140</v>
      </c>
      <c r="B101" s="274">
        <f>[4]Sheet1!D158</f>
        <v>14.666666666666666</v>
      </c>
      <c r="C101" s="274">
        <f>[4]Sheet1!F158</f>
        <v>14.666666666666666</v>
      </c>
      <c r="D101" s="274">
        <f>[4]Sheet1!H158</f>
        <v>14.666666666666666</v>
      </c>
      <c r="E101" s="274">
        <f>[4]Sheet1!J158</f>
        <v>0</v>
      </c>
      <c r="F101" s="274">
        <f>[4]Sheet1!L158</f>
        <v>0</v>
      </c>
      <c r="G101" s="274">
        <f>[4]Sheet1!N158</f>
        <v>0</v>
      </c>
      <c r="H101" s="274">
        <f>[5]MercLab!O396</f>
        <v>0</v>
      </c>
      <c r="I101" s="274">
        <f>[5]MercLab!P396</f>
        <v>0</v>
      </c>
    </row>
    <row r="102" spans="1:10" x14ac:dyDescent="0.2">
      <c r="A102" s="87" t="s">
        <v>128</v>
      </c>
      <c r="B102" s="274">
        <f>[4]Sheet1!D159</f>
        <v>4.75</v>
      </c>
      <c r="C102" s="274">
        <f>[4]Sheet1!F159</f>
        <v>3.5</v>
      </c>
      <c r="D102" s="274">
        <f>[4]Sheet1!H159</f>
        <v>0</v>
      </c>
      <c r="E102" s="274">
        <f>[4]Sheet1!J159</f>
        <v>3.5</v>
      </c>
      <c r="F102" s="274">
        <f>[4]Sheet1!L159</f>
        <v>0</v>
      </c>
      <c r="G102" s="274">
        <f>[4]Sheet1!N159</f>
        <v>6</v>
      </c>
      <c r="H102" s="274">
        <f>[5]MercLab!O397</f>
        <v>0</v>
      </c>
      <c r="I102" s="274">
        <f>[5]MercLab!P397</f>
        <v>0</v>
      </c>
    </row>
    <row r="103" spans="1:10" x14ac:dyDescent="0.2">
      <c r="A103" s="87" t="s">
        <v>73</v>
      </c>
      <c r="B103" s="274">
        <f>[4]Sheet1!D160</f>
        <v>0</v>
      </c>
      <c r="C103" s="274">
        <f>[4]Sheet1!F160</f>
        <v>0</v>
      </c>
      <c r="D103" s="274">
        <f>[4]Sheet1!H160</f>
        <v>0</v>
      </c>
      <c r="E103" s="274">
        <f>[4]Sheet1!J160</f>
        <v>0</v>
      </c>
      <c r="F103" s="274">
        <f>[4]Sheet1!L160</f>
        <v>0</v>
      </c>
      <c r="G103" s="274">
        <f>[4]Sheet1!N160</f>
        <v>0</v>
      </c>
      <c r="H103" s="274"/>
      <c r="I103" s="274"/>
    </row>
    <row r="104" spans="1:10" x14ac:dyDescent="0.2">
      <c r="A104" s="87" t="s">
        <v>129</v>
      </c>
      <c r="B104" s="274">
        <f>[4]Sheet1!D161</f>
        <v>12</v>
      </c>
      <c r="C104" s="274">
        <f>[4]Sheet1!F161</f>
        <v>0</v>
      </c>
      <c r="D104" s="274">
        <f>[4]Sheet1!H161</f>
        <v>0</v>
      </c>
      <c r="E104" s="274">
        <f>[4]Sheet1!J161</f>
        <v>0</v>
      </c>
      <c r="F104" s="274">
        <f>[4]Sheet1!L161</f>
        <v>0</v>
      </c>
      <c r="G104" s="274">
        <f>[4]Sheet1!N161</f>
        <v>12</v>
      </c>
      <c r="H104" s="274"/>
      <c r="I104" s="274"/>
    </row>
    <row r="105" spans="1:10" x14ac:dyDescent="0.2">
      <c r="A105" s="231"/>
      <c r="B105" s="310"/>
      <c r="C105" s="310"/>
      <c r="D105" s="310"/>
      <c r="E105" s="310"/>
      <c r="F105" s="310"/>
      <c r="G105" s="310"/>
      <c r="H105" s="310"/>
      <c r="I105" s="310"/>
    </row>
    <row r="106" spans="1:10" x14ac:dyDescent="0.2">
      <c r="A106" s="13" t="s">
        <v>146</v>
      </c>
      <c r="B106" s="309"/>
      <c r="C106" s="309"/>
      <c r="D106" s="309"/>
      <c r="E106" s="309"/>
      <c r="F106" s="309"/>
      <c r="G106" s="309"/>
      <c r="H106" s="309"/>
      <c r="I106" s="309"/>
    </row>
    <row r="107" spans="1:10" x14ac:dyDescent="0.2">
      <c r="A107" s="13" t="s">
        <v>94</v>
      </c>
      <c r="B107" s="309"/>
      <c r="C107" s="309"/>
      <c r="D107" s="309"/>
      <c r="E107" s="309"/>
      <c r="F107" s="309"/>
      <c r="G107" s="309"/>
      <c r="H107" s="309"/>
      <c r="I107" s="309"/>
    </row>
    <row r="108" spans="1:10" x14ac:dyDescent="0.2">
      <c r="A108" s="32" t="str">
        <f>A54</f>
        <v>1/ No. de salarios mínimos (personas que declaran ingresos) y trabajan 36 Hrs. o mas</v>
      </c>
      <c r="B108" s="309"/>
      <c r="C108" s="309"/>
      <c r="D108" s="309"/>
      <c r="E108" s="309"/>
      <c r="F108" s="309"/>
      <c r="G108" s="309"/>
      <c r="H108" s="309"/>
      <c r="I108" s="309"/>
    </row>
    <row r="109" spans="1:10" x14ac:dyDescent="0.2">
      <c r="A109" s="309"/>
      <c r="B109" s="309"/>
      <c r="C109" s="309"/>
      <c r="D109" s="309"/>
      <c r="E109" s="309"/>
      <c r="F109" s="309"/>
      <c r="G109" s="309"/>
      <c r="H109" s="309"/>
      <c r="I109" s="309"/>
    </row>
    <row r="110" spans="1:10" x14ac:dyDescent="0.2">
      <c r="A110" s="309"/>
      <c r="B110" s="309"/>
      <c r="C110" s="309"/>
      <c r="D110" s="309"/>
      <c r="E110" s="309"/>
      <c r="F110" s="309"/>
      <c r="G110" s="309"/>
      <c r="H110" s="309"/>
      <c r="I110" s="309"/>
    </row>
    <row r="111" spans="1:10" x14ac:dyDescent="0.2">
      <c r="A111" s="309"/>
      <c r="B111" s="309"/>
      <c r="C111" s="309"/>
      <c r="D111" s="309"/>
      <c r="E111" s="309"/>
      <c r="F111" s="309"/>
      <c r="G111" s="309"/>
      <c r="H111" s="309"/>
      <c r="I111" s="309"/>
    </row>
    <row r="112" spans="1:10" x14ac:dyDescent="0.2">
      <c r="A112" s="309"/>
      <c r="B112" s="309"/>
      <c r="C112" s="309"/>
      <c r="D112" s="309"/>
      <c r="E112" s="309"/>
      <c r="F112" s="309"/>
      <c r="G112" s="309"/>
      <c r="H112" s="309"/>
      <c r="I112" s="309"/>
    </row>
    <row r="113" spans="1:9" x14ac:dyDescent="0.2">
      <c r="A113" s="309"/>
      <c r="B113" s="309"/>
      <c r="C113" s="309"/>
      <c r="D113" s="309"/>
      <c r="E113" s="309"/>
      <c r="F113" s="309"/>
      <c r="G113" s="309"/>
      <c r="H113" s="309"/>
      <c r="I113" s="309"/>
    </row>
    <row r="114" spans="1:9" x14ac:dyDescent="0.2">
      <c r="A114" s="309"/>
      <c r="B114" s="309"/>
      <c r="C114" s="309"/>
      <c r="D114" s="309"/>
      <c r="E114" s="309"/>
      <c r="F114" s="309"/>
      <c r="G114" s="309"/>
      <c r="H114" s="309"/>
      <c r="I114" s="309"/>
    </row>
    <row r="115" spans="1:9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</row>
    <row r="116" spans="1:9" x14ac:dyDescent="0.2">
      <c r="A116" s="309"/>
      <c r="B116" s="309"/>
      <c r="C116" s="309"/>
      <c r="D116" s="309"/>
      <c r="E116" s="309"/>
      <c r="F116" s="309"/>
      <c r="G116" s="309"/>
      <c r="H116" s="309"/>
      <c r="I116" s="309"/>
    </row>
    <row r="117" spans="1:9" x14ac:dyDescent="0.2">
      <c r="A117" s="309"/>
      <c r="B117" s="309"/>
      <c r="C117" s="309"/>
      <c r="D117" s="309"/>
      <c r="E117" s="309"/>
      <c r="F117" s="309"/>
      <c r="G117" s="309"/>
      <c r="H117" s="309"/>
      <c r="I117" s="309"/>
    </row>
    <row r="118" spans="1:9" x14ac:dyDescent="0.2">
      <c r="A118" s="309"/>
      <c r="B118" s="309"/>
      <c r="C118" s="309"/>
      <c r="D118" s="309"/>
      <c r="E118" s="309"/>
      <c r="F118" s="309"/>
      <c r="G118" s="309"/>
      <c r="H118" s="309"/>
      <c r="I118" s="309"/>
    </row>
    <row r="119" spans="1:9" x14ac:dyDescent="0.2">
      <c r="A119" s="309"/>
      <c r="B119" s="309"/>
      <c r="C119" s="309"/>
      <c r="D119" s="309"/>
      <c r="E119" s="309"/>
      <c r="F119" s="309"/>
      <c r="G119" s="309"/>
      <c r="H119" s="309"/>
      <c r="I119" s="309"/>
    </row>
    <row r="120" spans="1:9" x14ac:dyDescent="0.2">
      <c r="A120" s="309"/>
      <c r="B120" s="309"/>
      <c r="C120" s="309"/>
      <c r="D120" s="309"/>
      <c r="E120" s="309"/>
      <c r="F120" s="309"/>
      <c r="G120" s="309"/>
      <c r="H120" s="309"/>
      <c r="I120" s="309"/>
    </row>
    <row r="121" spans="1:9" x14ac:dyDescent="0.2">
      <c r="A121" s="309"/>
      <c r="B121" s="309"/>
      <c r="C121" s="309"/>
      <c r="D121" s="309"/>
      <c r="E121" s="309"/>
      <c r="F121" s="309"/>
      <c r="G121" s="309"/>
      <c r="H121" s="309"/>
      <c r="I121" s="309"/>
    </row>
    <row r="122" spans="1:9" x14ac:dyDescent="0.2">
      <c r="A122" s="309"/>
      <c r="B122" s="309"/>
      <c r="C122" s="309"/>
      <c r="D122" s="309"/>
      <c r="E122" s="309"/>
      <c r="F122" s="309"/>
      <c r="G122" s="309"/>
      <c r="H122" s="309"/>
      <c r="I122" s="309"/>
    </row>
    <row r="123" spans="1:9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</row>
    <row r="124" spans="1:9" x14ac:dyDescent="0.2">
      <c r="A124" s="309"/>
      <c r="B124" s="309"/>
      <c r="C124" s="309"/>
      <c r="D124" s="309"/>
      <c r="E124" s="309"/>
      <c r="F124" s="309"/>
      <c r="G124" s="309"/>
      <c r="H124" s="309"/>
      <c r="I124" s="309"/>
    </row>
    <row r="125" spans="1:9" x14ac:dyDescent="0.2">
      <c r="A125" s="309"/>
      <c r="B125" s="309"/>
      <c r="C125" s="309"/>
      <c r="D125" s="309"/>
      <c r="E125" s="309"/>
      <c r="F125" s="309"/>
      <c r="G125" s="309"/>
      <c r="H125" s="309"/>
      <c r="I125" s="309"/>
    </row>
    <row r="126" spans="1:9" x14ac:dyDescent="0.2">
      <c r="A126" s="309"/>
      <c r="B126" s="309"/>
      <c r="C126" s="309"/>
      <c r="D126" s="309"/>
      <c r="E126" s="309"/>
      <c r="F126" s="309"/>
      <c r="G126" s="309"/>
      <c r="H126" s="309"/>
      <c r="I126" s="309"/>
    </row>
    <row r="127" spans="1:9" x14ac:dyDescent="0.2">
      <c r="A127" s="309"/>
      <c r="B127" s="309"/>
      <c r="C127" s="309"/>
      <c r="D127" s="309"/>
      <c r="E127" s="309"/>
      <c r="F127" s="309"/>
      <c r="G127" s="309"/>
      <c r="H127" s="309"/>
      <c r="I127" s="309"/>
    </row>
    <row r="128" spans="1:9" x14ac:dyDescent="0.2">
      <c r="A128" s="309"/>
      <c r="B128" s="309"/>
      <c r="C128" s="309"/>
      <c r="D128" s="309"/>
      <c r="E128" s="309"/>
      <c r="F128" s="309"/>
      <c r="G128" s="309"/>
      <c r="H128" s="309"/>
      <c r="I128" s="309"/>
    </row>
    <row r="129" spans="1:9" x14ac:dyDescent="0.2">
      <c r="A129" s="309"/>
      <c r="B129" s="309"/>
      <c r="C129" s="309"/>
      <c r="D129" s="309"/>
      <c r="E129" s="309"/>
      <c r="F129" s="309"/>
      <c r="G129" s="309"/>
      <c r="H129" s="309"/>
      <c r="I129" s="309"/>
    </row>
    <row r="130" spans="1:9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</row>
    <row r="131" spans="1:9" x14ac:dyDescent="0.2">
      <c r="A131" s="309"/>
      <c r="B131" s="309"/>
      <c r="C131" s="309"/>
      <c r="D131" s="309"/>
      <c r="E131" s="309"/>
      <c r="F131" s="309"/>
      <c r="G131" s="309"/>
      <c r="H131" s="309"/>
      <c r="I131" s="309"/>
    </row>
    <row r="132" spans="1:9" x14ac:dyDescent="0.2">
      <c r="A132" s="309"/>
      <c r="B132" s="309"/>
      <c r="C132" s="309"/>
      <c r="D132" s="309"/>
      <c r="E132" s="309"/>
      <c r="F132" s="309"/>
      <c r="G132" s="309"/>
      <c r="H132" s="309"/>
      <c r="I132" s="309"/>
    </row>
    <row r="133" spans="1:9" x14ac:dyDescent="0.2">
      <c r="A133" s="309"/>
      <c r="B133" s="309"/>
      <c r="C133" s="309"/>
      <c r="D133" s="309"/>
      <c r="E133" s="309"/>
      <c r="F133" s="309"/>
      <c r="G133" s="309"/>
      <c r="H133" s="309"/>
      <c r="I133" s="309"/>
    </row>
    <row r="134" spans="1:9" x14ac:dyDescent="0.2">
      <c r="A134" s="309"/>
      <c r="B134" s="309"/>
      <c r="C134" s="309"/>
      <c r="D134" s="309"/>
      <c r="E134" s="309"/>
      <c r="F134" s="309"/>
      <c r="G134" s="309"/>
      <c r="H134" s="309"/>
      <c r="I134" s="309"/>
    </row>
    <row r="135" spans="1:9" x14ac:dyDescent="0.2">
      <c r="A135" s="309"/>
      <c r="B135" s="309"/>
      <c r="C135" s="309"/>
      <c r="D135" s="309"/>
      <c r="E135" s="309"/>
      <c r="F135" s="309"/>
      <c r="G135" s="309"/>
      <c r="H135" s="309"/>
      <c r="I135" s="309"/>
    </row>
    <row r="136" spans="1:9" x14ac:dyDescent="0.2">
      <c r="A136" s="309"/>
      <c r="B136" s="309"/>
      <c r="C136" s="309"/>
      <c r="D136" s="309"/>
      <c r="E136" s="309"/>
      <c r="F136" s="309"/>
      <c r="G136" s="309"/>
      <c r="H136" s="309"/>
      <c r="I136" s="309"/>
    </row>
    <row r="137" spans="1:9" x14ac:dyDescent="0.2">
      <c r="A137" s="309"/>
      <c r="B137" s="309"/>
      <c r="C137" s="309"/>
      <c r="D137" s="309"/>
      <c r="E137" s="309"/>
      <c r="F137" s="309"/>
      <c r="G137" s="309"/>
      <c r="H137" s="309"/>
      <c r="I137" s="309"/>
    </row>
  </sheetData>
  <mergeCells count="18">
    <mergeCell ref="A60:A61"/>
    <mergeCell ref="B60:B61"/>
    <mergeCell ref="C60:F60"/>
    <mergeCell ref="G60:G61"/>
    <mergeCell ref="B5:B6"/>
    <mergeCell ref="C5:F5"/>
    <mergeCell ref="G5:G6"/>
    <mergeCell ref="A58:I58"/>
    <mergeCell ref="H60:H61"/>
    <mergeCell ref="I60:I61"/>
    <mergeCell ref="A59:I59"/>
    <mergeCell ref="A4:I4"/>
    <mergeCell ref="A2:I2"/>
    <mergeCell ref="A57:I57"/>
    <mergeCell ref="A5:A6"/>
    <mergeCell ref="H5:H6"/>
    <mergeCell ref="I5:I6"/>
    <mergeCell ref="A3:I3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17"/>
  <sheetViews>
    <sheetView topLeftCell="A100" workbookViewId="0">
      <selection activeCell="B115" sqref="B115"/>
    </sheetView>
  </sheetViews>
  <sheetFormatPr baseColWidth="10" defaultRowHeight="11.25" x14ac:dyDescent="0.2"/>
  <cols>
    <col min="1" max="1" width="48.33203125" style="53" customWidth="1"/>
    <col min="2" max="2" width="14.6640625" style="53" bestFit="1" customWidth="1"/>
    <col min="3" max="3" width="9.1640625" style="59" bestFit="1" customWidth="1"/>
    <col min="4" max="4" width="14.6640625" style="53" bestFit="1" customWidth="1"/>
    <col min="5" max="5" width="8.83203125" style="59" bestFit="1" customWidth="1"/>
    <col min="6" max="6" width="12.6640625" style="53" bestFit="1" customWidth="1"/>
    <col min="7" max="7" width="8.83203125" style="59" bestFit="1" customWidth="1"/>
    <col min="8" max="8" width="14.5" style="53" bestFit="1" customWidth="1"/>
    <col min="9" max="9" width="8.83203125" style="59" bestFit="1" customWidth="1"/>
    <col min="10" max="10" width="11.6640625" style="53" bestFit="1" customWidth="1"/>
    <col min="11" max="11" width="8.83203125" style="59" bestFit="1" customWidth="1"/>
    <col min="12" max="12" width="14.6640625" style="53" bestFit="1" customWidth="1"/>
    <col min="13" max="13" width="8.83203125" style="59" bestFit="1" customWidth="1"/>
    <col min="14" max="14" width="12.6640625" style="53" bestFit="1" customWidth="1"/>
    <col min="15" max="15" width="8.83203125" style="59" bestFit="1" customWidth="1"/>
    <col min="16" max="16384" width="12" style="53"/>
  </cols>
  <sheetData>
    <row r="1" spans="1:15" x14ac:dyDescent="0.2">
      <c r="A1" s="349" t="s">
        <v>97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</row>
    <row r="2" spans="1:15" x14ac:dyDescent="0.2">
      <c r="A2" s="349" t="s">
        <v>64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</row>
    <row r="3" spans="1:15" x14ac:dyDescent="0.2">
      <c r="A3" s="349" t="s">
        <v>33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</row>
    <row r="4" spans="1:15" customFormat="1" ht="23.25" x14ac:dyDescent="0.35">
      <c r="A4" s="348" t="s">
        <v>89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</row>
    <row r="5" spans="1:15" ht="12" customHeight="1" x14ac:dyDescent="0.2">
      <c r="A5" s="351" t="s">
        <v>31</v>
      </c>
      <c r="B5" s="354" t="s">
        <v>5</v>
      </c>
      <c r="C5" s="354"/>
      <c r="D5" s="350" t="s">
        <v>6</v>
      </c>
      <c r="E5" s="350"/>
      <c r="F5" s="350"/>
      <c r="G5" s="350"/>
      <c r="H5" s="350"/>
      <c r="I5" s="350"/>
      <c r="J5" s="350"/>
      <c r="K5" s="350"/>
      <c r="L5" s="354" t="s">
        <v>1</v>
      </c>
      <c r="M5" s="354"/>
      <c r="N5" s="356" t="s">
        <v>2</v>
      </c>
      <c r="O5" s="356"/>
    </row>
    <row r="6" spans="1:15" ht="13.5" x14ac:dyDescent="0.35">
      <c r="A6" s="352"/>
      <c r="B6" s="355"/>
      <c r="C6" s="355"/>
      <c r="D6" s="358" t="s">
        <v>3</v>
      </c>
      <c r="E6" s="358"/>
      <c r="F6" s="358" t="s">
        <v>87</v>
      </c>
      <c r="G6" s="358"/>
      <c r="H6" s="358" t="s">
        <v>9</v>
      </c>
      <c r="I6" s="358"/>
      <c r="J6" s="358" t="s">
        <v>88</v>
      </c>
      <c r="K6" s="358"/>
      <c r="L6" s="355"/>
      <c r="M6" s="355"/>
      <c r="N6" s="357"/>
      <c r="O6" s="357"/>
    </row>
    <row r="7" spans="1:15" x14ac:dyDescent="0.2">
      <c r="A7" s="353"/>
      <c r="B7" s="54" t="s">
        <v>7</v>
      </c>
      <c r="C7" s="55" t="s">
        <v>66</v>
      </c>
      <c r="D7" s="54" t="s">
        <v>7</v>
      </c>
      <c r="E7" s="55" t="s">
        <v>66</v>
      </c>
      <c r="F7" s="54" t="s">
        <v>7</v>
      </c>
      <c r="G7" s="55" t="s">
        <v>66</v>
      </c>
      <c r="H7" s="54" t="s">
        <v>7</v>
      </c>
      <c r="I7" s="55" t="s">
        <v>66</v>
      </c>
      <c r="J7" s="54" t="s">
        <v>7</v>
      </c>
      <c r="K7" s="55" t="s">
        <v>66</v>
      </c>
      <c r="L7" s="54" t="s">
        <v>7</v>
      </c>
      <c r="M7" s="55" t="s">
        <v>66</v>
      </c>
      <c r="N7" s="54" t="s">
        <v>7</v>
      </c>
      <c r="O7" s="55" t="s">
        <v>66</v>
      </c>
    </row>
    <row r="8" spans="1:15" x14ac:dyDescent="0.2">
      <c r="A8" s="94"/>
      <c r="B8" s="95"/>
      <c r="C8" s="96"/>
      <c r="D8" s="96"/>
      <c r="E8" s="96"/>
      <c r="F8" s="82"/>
      <c r="G8" s="49"/>
      <c r="H8" s="96"/>
      <c r="I8" s="96"/>
      <c r="J8" s="96"/>
      <c r="K8" s="96"/>
      <c r="L8" s="96"/>
      <c r="M8" s="96"/>
      <c r="N8" s="96"/>
      <c r="O8" s="96"/>
    </row>
    <row r="9" spans="1:15" x14ac:dyDescent="0.2">
      <c r="A9" s="237" t="s">
        <v>93</v>
      </c>
      <c r="B9" s="83">
        <f>[1]MercLab!J126</f>
        <v>2255445.8710220074</v>
      </c>
      <c r="C9" s="49">
        <f>SUM(E9,M9,O9)</f>
        <v>100.00000000001197</v>
      </c>
      <c r="D9" s="83">
        <f t="shared" ref="D9:D50" si="0">F9+H9+J9</f>
        <v>1108975.0804930343</v>
      </c>
      <c r="E9" s="49">
        <f>IF(ISNUMBER(D9/$B$9*100),D9/$B$9*100,0)</f>
        <v>49.168773888176965</v>
      </c>
      <c r="F9" s="83">
        <f>[1]MercLab!K126</f>
        <v>106970.8858900598</v>
      </c>
      <c r="G9" s="49">
        <f>IF(ISNUMBER(F9/$B$9*100),F9/$B$9*100,0)</f>
        <v>4.7427822260965282</v>
      </c>
      <c r="H9" s="83">
        <f>[1]MercLab!L126</f>
        <v>994177.21963461745</v>
      </c>
      <c r="I9" s="49">
        <f>IF(ISNUMBER(H9/$B$9*100),H9/$B$9*100,0)</f>
        <v>44.078966044267212</v>
      </c>
      <c r="J9" s="83">
        <f>[1]MercLab!M126</f>
        <v>7826.9749683568998</v>
      </c>
      <c r="K9" s="49">
        <f>IF(ISNUMBER(J9/$B$9*100),J9/$B$9*100,0)</f>
        <v>0.34702561781322078</v>
      </c>
      <c r="L9" s="83">
        <f>[1]MercLab!N126</f>
        <v>862530.38444418169</v>
      </c>
      <c r="M9" s="49">
        <f>IF(ISNUMBER(L9/$B$9*100),L9/$B$9*100,0)</f>
        <v>38.242123011063192</v>
      </c>
      <c r="N9" s="83">
        <f>[1]MercLab!O126</f>
        <v>283940.40608506114</v>
      </c>
      <c r="O9" s="49">
        <f>IF(ISNUMBER(N9/$B$9*100),N9/$B$9*100,0)</f>
        <v>12.589103100771803</v>
      </c>
    </row>
    <row r="10" spans="1:15" s="58" customFormat="1" x14ac:dyDescent="0.2">
      <c r="A10" s="234"/>
      <c r="B10" s="83"/>
      <c r="C10" s="49"/>
      <c r="D10" s="83"/>
      <c r="E10" s="49"/>
      <c r="F10" s="97"/>
      <c r="G10" s="49"/>
      <c r="H10" s="83"/>
      <c r="I10" s="49"/>
      <c r="J10" s="83"/>
      <c r="K10" s="49"/>
      <c r="L10" s="83"/>
      <c r="M10" s="49"/>
      <c r="N10" s="83"/>
      <c r="O10" s="49"/>
    </row>
    <row r="11" spans="1:15" x14ac:dyDescent="0.2">
      <c r="A11" s="238" t="s">
        <v>35</v>
      </c>
      <c r="B11" s="83"/>
      <c r="C11" s="49"/>
      <c r="D11" s="83"/>
      <c r="E11" s="49"/>
      <c r="F11" s="83"/>
      <c r="G11" s="49"/>
      <c r="H11" s="83"/>
      <c r="I11" s="49"/>
      <c r="J11" s="83"/>
      <c r="K11" s="49"/>
      <c r="L11" s="83"/>
      <c r="M11" s="49"/>
      <c r="N11" s="83"/>
      <c r="O11" s="49"/>
    </row>
    <row r="12" spans="1:15" x14ac:dyDescent="0.2">
      <c r="A12" s="239" t="s">
        <v>56</v>
      </c>
      <c r="B12" s="51">
        <f>SUM(B13:B15)</f>
        <v>1055337.8908251368</v>
      </c>
      <c r="C12" s="52">
        <f>IF(ISNUMBER(B12/B$9*100),B12/B$9*100,0)</f>
        <v>46.790654760733972</v>
      </c>
      <c r="D12" s="51">
        <f>SUM(D13:D15)</f>
        <v>626324.14153287525</v>
      </c>
      <c r="E12" s="52">
        <f>IF(ISNUMBER(D12/D$9*100),D12/D$9*100,0)</f>
        <v>56.477747115329279</v>
      </c>
      <c r="F12" s="51">
        <f>SUM(F13:F15)</f>
        <v>84785.982881062577</v>
      </c>
      <c r="G12" s="52">
        <f>IF(ISNUMBER(F12/F$9*100),F12/F$9*100,0)</f>
        <v>79.260802764784117</v>
      </c>
      <c r="H12" s="51">
        <f>SUM(H13:H15)</f>
        <v>536433.25767228985</v>
      </c>
      <c r="I12" s="52">
        <f>IF(ISNUMBER(H12/H$9*100),H12/H$9*100,0)</f>
        <v>53.957508488219155</v>
      </c>
      <c r="J12" s="51">
        <f>SUM(J13:J15)</f>
        <v>5104.9009795228985</v>
      </c>
      <c r="K12" s="52">
        <f>IF(ISNUMBER(J12/J$9*100),J12/J$9*100,0)</f>
        <v>65.221889684854318</v>
      </c>
      <c r="L12" s="51">
        <f>SUM(L13:L15)</f>
        <v>358075.63283345912</v>
      </c>
      <c r="M12" s="52">
        <f>IF(ISNUMBER(L12/L$9*100),L12/L$9*100,0)</f>
        <v>41.51455291215099</v>
      </c>
      <c r="N12" s="51">
        <f>SUM(N13:N15)</f>
        <v>70938.116458804609</v>
      </c>
      <c r="O12" s="52">
        <f>IF(ISNUMBER(N12/N$9*100),N12/N$9*100,0)</f>
        <v>24.983452491630725</v>
      </c>
    </row>
    <row r="13" spans="1:15" x14ac:dyDescent="0.2">
      <c r="A13" s="243" t="s">
        <v>51</v>
      </c>
      <c r="B13" s="51">
        <f>[1]MercLab!J127</f>
        <v>239753.48049715773</v>
      </c>
      <c r="C13" s="52">
        <f>IF(ISNUMBER(B13/B$9*100),B13/B$9*100,0)</f>
        <v>10.629981573821521</v>
      </c>
      <c r="D13" s="51">
        <f t="shared" si="0"/>
        <v>153167.15181695711</v>
      </c>
      <c r="E13" s="52">
        <f>IF(ISNUMBER(D13/D$9*100),D13/D$9*100,0)</f>
        <v>13.811595455225307</v>
      </c>
      <c r="F13" s="51">
        <f>[1]MercLab!K127</f>
        <v>32161.628703515329</v>
      </c>
      <c r="G13" s="52">
        <f>IF(ISNUMBER(F13/F$9*100),F13/F$9*100,0)</f>
        <v>30.065777651472107</v>
      </c>
      <c r="H13" s="51">
        <f>[1]MercLab!L127</f>
        <v>120362.98517498061</v>
      </c>
      <c r="I13" s="52">
        <f>IF(ISNUMBER(H13/H$9*100),H13/H$9*100,0)</f>
        <v>12.106793718248415</v>
      </c>
      <c r="J13" s="51">
        <f>[1]MercLab!M127</f>
        <v>642.53793846115991</v>
      </c>
      <c r="K13" s="52">
        <f>IF(ISNUMBER(J13/J$9*100),J13/J$9*100,0)</f>
        <v>8.2092754999067861</v>
      </c>
      <c r="L13" s="51">
        <f>[1]MercLab!N127</f>
        <v>74048.155935091403</v>
      </c>
      <c r="M13" s="52">
        <f>IF(ISNUMBER(L13/L$9*100),L13/L$9*100,0)</f>
        <v>8.5849910067583721</v>
      </c>
      <c r="N13" s="51">
        <f>[1]MercLab!O127</f>
        <v>12538.172745106966</v>
      </c>
      <c r="O13" s="52">
        <f>IF(ISNUMBER(N13/N$9*100),N13/N$9*100,0)</f>
        <v>4.415776154574794</v>
      </c>
    </row>
    <row r="14" spans="1:15" x14ac:dyDescent="0.2">
      <c r="A14" s="243" t="s">
        <v>52</v>
      </c>
      <c r="B14" s="51">
        <f>[1]MercLab!J128</f>
        <v>169911.03953256266</v>
      </c>
      <c r="C14" s="52">
        <f>IF(ISNUMBER(B14/B$9*100),B14/B$9*100,0)</f>
        <v>7.5333680899010478</v>
      </c>
      <c r="D14" s="51">
        <f>F14+H14+J14</f>
        <v>103567.47254182557</v>
      </c>
      <c r="E14" s="52">
        <f>IF(ISNUMBER(D14/D$9*100),D14/D$9*100,0)</f>
        <v>9.3390261299452249</v>
      </c>
      <c r="F14" s="51">
        <f>[1]MercLab!K128</f>
        <v>8143.9707982640002</v>
      </c>
      <c r="G14" s="52">
        <f>IF(ISNUMBER(F14/F$9*100),F14/F$9*100,0)</f>
        <v>7.6132591877700566</v>
      </c>
      <c r="H14" s="51">
        <f>[1]MercLab!L128</f>
        <v>93159.08059477598</v>
      </c>
      <c r="I14" s="52">
        <f>IF(ISNUMBER(H14/H$9*100),H14/H$9*100,0)</f>
        <v>9.3704702496617305</v>
      </c>
      <c r="J14" s="51">
        <f>[1]MercLab!M128</f>
        <v>2264.4211487855991</v>
      </c>
      <c r="K14" s="52">
        <f>IF(ISNUMBER(J14/J$9*100),J14/J$9*100,0)</f>
        <v>28.930987488017536</v>
      </c>
      <c r="L14" s="51">
        <f>[1]MercLab!N128</f>
        <v>53690.617238311104</v>
      </c>
      <c r="M14" s="52">
        <f>IF(ISNUMBER(L14/L$9*100),L14/L$9*100,0)</f>
        <v>6.2247798114276947</v>
      </c>
      <c r="N14" s="51">
        <f>[1]MercLab!O128</f>
        <v>12652.949752424804</v>
      </c>
      <c r="O14" s="52">
        <f>IF(ISNUMBER(N14/N$9*100),N14/N$9*100,0)</f>
        <v>4.4561990760252375</v>
      </c>
    </row>
    <row r="15" spans="1:15" x14ac:dyDescent="0.2">
      <c r="A15" s="243" t="s">
        <v>71</v>
      </c>
      <c r="B15" s="51">
        <f>[1]MercLab!J129</f>
        <v>645673.37079541641</v>
      </c>
      <c r="C15" s="52">
        <f>IF(ISNUMBER(B15/B$9*100),B15/B$9*100,0)</f>
        <v>28.627305097011408</v>
      </c>
      <c r="D15" s="51">
        <f>F15+H15+J15</f>
        <v>369589.51717409259</v>
      </c>
      <c r="E15" s="52">
        <f>IF(ISNUMBER(D15/D$9*100),D15/D$9*100,0)</f>
        <v>33.327125530158753</v>
      </c>
      <c r="F15" s="51">
        <f>[1]MercLab!K129</f>
        <v>44480.383379283245</v>
      </c>
      <c r="G15" s="52">
        <f>IF(ISNUMBER(F15/F$9*100),F15/F$9*100,0)</f>
        <v>41.581765925541944</v>
      </c>
      <c r="H15" s="51">
        <f>[1]MercLab!L129</f>
        <v>322911.19190253323</v>
      </c>
      <c r="I15" s="52">
        <f>IF(ISNUMBER(H15/H$9*100),H15/H$9*100,0)</f>
        <v>32.480244520309007</v>
      </c>
      <c r="J15" s="51">
        <f>[1]MercLab!M129</f>
        <v>2197.9418922761397</v>
      </c>
      <c r="K15" s="52">
        <f>IF(ISNUMBER(J15/J$9*100),J15/J$9*100,0)</f>
        <v>28.081626696930002</v>
      </c>
      <c r="L15" s="51">
        <f>[1]MercLab!N129</f>
        <v>230336.85966005662</v>
      </c>
      <c r="M15" s="52">
        <f>IF(ISNUMBER(L15/L$9*100),L15/L$9*100,0)</f>
        <v>26.704782093964919</v>
      </c>
      <c r="N15" s="51">
        <f>[1]MercLab!O129</f>
        <v>45746.993961272841</v>
      </c>
      <c r="O15" s="52">
        <f>IF(ISNUMBER(N15/N$9*100),N15/N$9*100,0)</f>
        <v>16.111477261030696</v>
      </c>
    </row>
    <row r="16" spans="1:15" x14ac:dyDescent="0.2">
      <c r="A16" s="239" t="s">
        <v>53</v>
      </c>
      <c r="B16" s="51">
        <f>[1]MercLab!J130</f>
        <v>1200107.9801971128</v>
      </c>
      <c r="C16" s="52">
        <f>IF(ISNUMBER(B16/B$9*100),B16/B$9*100,0)</f>
        <v>53.209345239276765</v>
      </c>
      <c r="D16" s="51">
        <f>F16+H16+J16</f>
        <v>482650.93896015896</v>
      </c>
      <c r="E16" s="52">
        <f>IF(ISNUMBER(D16/D$9*100),D16/D$9*100,0)</f>
        <v>43.522252884670706</v>
      </c>
      <c r="F16" s="51">
        <f>[1]MercLab!K130</f>
        <v>22184.903008997117</v>
      </c>
      <c r="G16" s="52">
        <f>IF(ISNUMBER(F16/F$9*100),F16/F$9*100,0)</f>
        <v>20.739197235215787</v>
      </c>
      <c r="H16" s="51">
        <f>[1]MercLab!L130</f>
        <v>457743.96196232788</v>
      </c>
      <c r="I16" s="52">
        <f>IF(ISNUMBER(H16/H$9*100),H16/H$9*100,0)</f>
        <v>46.042491511780881</v>
      </c>
      <c r="J16" s="51">
        <f>[1]MercLab!M130</f>
        <v>2722.0739888339999</v>
      </c>
      <c r="K16" s="52">
        <f>IF(ISNUMBER(J16/J$9*100),J16/J$9*100,0)</f>
        <v>34.778110315145661</v>
      </c>
      <c r="L16" s="51">
        <f>[1]MercLab!N130</f>
        <v>504454.7516107182</v>
      </c>
      <c r="M16" s="52">
        <f>IF(ISNUMBER(L16/L$9*100),L16/L$9*100,0)</f>
        <v>58.485447087848506</v>
      </c>
      <c r="N16" s="51">
        <f>[1]MercLab!O130</f>
        <v>213002.28962625892</v>
      </c>
      <c r="O16" s="52">
        <f>IF(ISNUMBER(N16/N$9*100),N16/N$9*100,0)</f>
        <v>75.01654750837011</v>
      </c>
    </row>
    <row r="17" spans="1:15" x14ac:dyDescent="0.2">
      <c r="A17" s="238"/>
      <c r="B17" s="85"/>
      <c r="C17" s="52"/>
      <c r="D17" s="85">
        <f t="shared" si="0"/>
        <v>0</v>
      </c>
      <c r="E17" s="52"/>
      <c r="F17" s="85"/>
      <c r="G17" s="52"/>
      <c r="H17" s="85"/>
      <c r="I17" s="52"/>
      <c r="J17" s="85"/>
      <c r="K17" s="52"/>
      <c r="L17" s="85"/>
      <c r="M17" s="52"/>
      <c r="N17" s="85"/>
      <c r="O17" s="52"/>
    </row>
    <row r="18" spans="1:15" x14ac:dyDescent="0.2">
      <c r="A18" s="238" t="s">
        <v>11</v>
      </c>
      <c r="B18" s="83"/>
      <c r="C18" s="49"/>
      <c r="D18" s="83"/>
      <c r="E18" s="49"/>
      <c r="F18" s="83"/>
      <c r="G18" s="49"/>
      <c r="H18" s="83"/>
      <c r="I18" s="49"/>
      <c r="J18" s="83"/>
      <c r="K18" s="49"/>
      <c r="L18" s="83"/>
      <c r="M18" s="49"/>
      <c r="N18" s="83"/>
      <c r="O18" s="49"/>
    </row>
    <row r="19" spans="1:15" x14ac:dyDescent="0.2">
      <c r="A19" s="240" t="s">
        <v>37</v>
      </c>
      <c r="B19" s="51">
        <f>[1]MercLab!J132</f>
        <v>237403.67727445386</v>
      </c>
      <c r="C19" s="52">
        <f>IF(ISNUMBER(B19/B$9*100),B19/B$9*100,0)</f>
        <v>10.525798039519319</v>
      </c>
      <c r="D19" s="51">
        <f t="shared" si="0"/>
        <v>90557.101951803052</v>
      </c>
      <c r="E19" s="52">
        <f>IF(ISNUMBER(D19/D$9*100),D19/D$9*100,0)</f>
        <v>8.1658374065125674</v>
      </c>
      <c r="F19" s="51">
        <f>[1]MercLab!K132</f>
        <v>3248.9760972408399</v>
      </c>
      <c r="G19" s="52">
        <f>IF(ISNUMBER(F19/F$9*100),F19/F$9*100,0)</f>
        <v>3.0372526788083269</v>
      </c>
      <c r="H19" s="51">
        <f>[1]MercLab!L132</f>
        <v>84853.821504843654</v>
      </c>
      <c r="I19" s="52">
        <f>IF(ISNUMBER(H19/H$9*100),H19/H$9*100,0)</f>
        <v>8.5350800469989991</v>
      </c>
      <c r="J19" s="51">
        <f>[1]MercLab!M132</f>
        <v>2454.3043497185599</v>
      </c>
      <c r="K19" s="52">
        <f>IF(ISNUMBER(J19/J$9*100),J19/J$9*100,0)</f>
        <v>31.356997558327272</v>
      </c>
      <c r="L19" s="51">
        <f>[1]MercLab!N132</f>
        <v>131008.05996020281</v>
      </c>
      <c r="M19" s="52">
        <f>IF(ISNUMBER(L19/L$9*100),L19/L$9*100,0)</f>
        <v>15.188805208830408</v>
      </c>
      <c r="N19" s="51">
        <f>[1]MercLab!O132</f>
        <v>15838.515362451564</v>
      </c>
      <c r="O19" s="52">
        <f>IF(ISNUMBER(N19/N$9*100),N19/N$9*100,0)</f>
        <v>5.5781125274952092</v>
      </c>
    </row>
    <row r="20" spans="1:15" x14ac:dyDescent="0.2">
      <c r="A20" s="240" t="s">
        <v>38</v>
      </c>
      <c r="B20" s="51">
        <f>[1]MercLab!J133</f>
        <v>1292565.091016758</v>
      </c>
      <c r="C20" s="52">
        <f>IF(ISNUMBER(B20/B$9*100),B20/B$9*100,0)</f>
        <v>57.308628312638668</v>
      </c>
      <c r="D20" s="51">
        <f>F20+H20+J20</f>
        <v>560791.87567426544</v>
      </c>
      <c r="E20" s="52">
        <f>IF(ISNUMBER(D20/D$9*100),D20/D$9*100,0)</f>
        <v>50.568483055989454</v>
      </c>
      <c r="F20" s="51">
        <f>[1]MercLab!K133</f>
        <v>20375.895220838342</v>
      </c>
      <c r="G20" s="52">
        <f>IF(ISNUMBER(F20/F$9*100),F20/F$9*100,0)</f>
        <v>19.048075606085785</v>
      </c>
      <c r="H20" s="51">
        <f>[1]MercLab!L133</f>
        <v>536705.27645706397</v>
      </c>
      <c r="I20" s="52">
        <f>IF(ISNUMBER(H20/H$9*100),H20/H$9*100,0)</f>
        <v>53.984869684935575</v>
      </c>
      <c r="J20" s="51">
        <f>[1]MercLab!M133</f>
        <v>3710.7039963630396</v>
      </c>
      <c r="K20" s="52">
        <f>IF(ISNUMBER(J20/J$9*100),J20/J$9*100,0)</f>
        <v>47.409171632268801</v>
      </c>
      <c r="L20" s="51">
        <f>[1]MercLab!N133</f>
        <v>533948.22487774084</v>
      </c>
      <c r="M20" s="52">
        <f>IF(ISNUMBER(L20/L$9*100),L20/L$9*100,0)</f>
        <v>61.904859760021026</v>
      </c>
      <c r="N20" s="51">
        <f>[1]MercLab!O133</f>
        <v>197824.99046480894</v>
      </c>
      <c r="O20" s="52">
        <f>IF(ISNUMBER(N20/N$9*100),N20/N$9*100,0)</f>
        <v>69.671306452081978</v>
      </c>
    </row>
    <row r="21" spans="1:15" x14ac:dyDescent="0.2">
      <c r="A21" s="240" t="s">
        <v>39</v>
      </c>
      <c r="B21" s="51">
        <f>[1]MercLab!J134</f>
        <v>552860.58424706059</v>
      </c>
      <c r="C21" s="52">
        <f>IF(ISNUMBER(B21/B$9*100),B21/B$9*100,0)</f>
        <v>24.512252382121837</v>
      </c>
      <c r="D21" s="51">
        <f>F21+H21+J21</f>
        <v>335685.89254957781</v>
      </c>
      <c r="E21" s="52">
        <f>IF(ISNUMBER(D21/D$9*100),D21/D$9*100,0)</f>
        <v>30.269922061759647</v>
      </c>
      <c r="F21" s="51">
        <f>[1]MercLab!K134</f>
        <v>42846.119897420263</v>
      </c>
      <c r="G21" s="52">
        <f>IF(ISNUMBER(F21/F$9*100),F21/F$9*100,0)</f>
        <v>40.054001180709783</v>
      </c>
      <c r="H21" s="51">
        <f>[1]MercLab!L134</f>
        <v>291773.70633219421</v>
      </c>
      <c r="I21" s="52">
        <f>IF(ISNUMBER(H21/H$9*100),H21/H$9*100,0)</f>
        <v>29.348259100065444</v>
      </c>
      <c r="J21" s="51">
        <f>[1]MercLab!M134</f>
        <v>1066.0663199633</v>
      </c>
      <c r="K21" s="52">
        <f>IF(ISNUMBER(J21/J$9*100),J21/J$9*100,0)</f>
        <v>13.620413049399302</v>
      </c>
      <c r="L21" s="51">
        <f>[1]MercLab!N134</f>
        <v>155043.20474947142</v>
      </c>
      <c r="M21" s="52">
        <f>IF(ISNUMBER(L21/L$9*100),L21/L$9*100,0)</f>
        <v>17.975390495881712</v>
      </c>
      <c r="N21" s="51">
        <f>[1]MercLab!O134</f>
        <v>62131.486948011174</v>
      </c>
      <c r="O21" s="52">
        <f>IF(ISNUMBER(N21/N$9*100),N21/N$9*100,0)</f>
        <v>21.881875779736049</v>
      </c>
    </row>
    <row r="22" spans="1:15" x14ac:dyDescent="0.2">
      <c r="A22" s="240" t="s">
        <v>40</v>
      </c>
      <c r="B22" s="51">
        <f>[1]MercLab!J135</f>
        <v>161302.32153680321</v>
      </c>
      <c r="C22" s="52">
        <f>IF(ISNUMBER(B22/B$9*100),B22/B$9*100,0)</f>
        <v>7.1516822287432014</v>
      </c>
      <c r="D22" s="51">
        <f>F22+H22+J22</f>
        <v>116015.27988787676</v>
      </c>
      <c r="E22" s="52">
        <f>IF(ISNUMBER(D22/D$9*100),D22/D$9*100,0)</f>
        <v>10.461486640105388</v>
      </c>
      <c r="F22" s="51">
        <f>[1]MercLab!K135</f>
        <v>39457.94126083958</v>
      </c>
      <c r="G22" s="52">
        <f>IF(ISNUMBER(F22/F$9*100),F22/F$9*100,0)</f>
        <v>36.886617262750164</v>
      </c>
      <c r="H22" s="51">
        <f>[1]MercLab!L135</f>
        <v>76557.338627037185</v>
      </c>
      <c r="I22" s="52">
        <f>IF(ISNUMBER(H22/H$9*100),H22/H$9*100,0)</f>
        <v>7.7005726056742416</v>
      </c>
      <c r="J22" s="51">
        <f>[1]MercLab!M135</f>
        <v>0</v>
      </c>
      <c r="K22" s="52">
        <f>IF(ISNUMBER(J22/J$9*100),J22/J$9*100,0)</f>
        <v>0</v>
      </c>
      <c r="L22" s="51">
        <f>[1]MercLab!N135</f>
        <v>37340.261773238351</v>
      </c>
      <c r="M22" s="52">
        <f>IF(ISNUMBER(L22/L$9*100),L22/L$9*100,0)</f>
        <v>4.3291532039535712</v>
      </c>
      <c r="N22" s="51">
        <f>[1]MercLab!O135</f>
        <v>7946.7798756883813</v>
      </c>
      <c r="O22" s="52">
        <f>IF(ISNUMBER(N22/N$9*100),N22/N$9*100,0)</f>
        <v>2.7987492112368582</v>
      </c>
    </row>
    <row r="23" spans="1:15" x14ac:dyDescent="0.2">
      <c r="A23" s="239" t="s">
        <v>46</v>
      </c>
      <c r="B23" s="51">
        <f>[1]MercLab!J136</f>
        <v>11314.196947147782</v>
      </c>
      <c r="C23" s="52">
        <f>IF(ISNUMBER(B23/B$9*100),B23/B$9*100,0)</f>
        <v>0.50163903698655354</v>
      </c>
      <c r="D23" s="51">
        <f>F23+H23+J23</f>
        <v>5924.9304295150796</v>
      </c>
      <c r="E23" s="52">
        <f>IF(ISNUMBER(D23/D$9*100),D23/D$9*100,0)</f>
        <v>0.53427083563328948</v>
      </c>
      <c r="F23" s="51">
        <f>[1]MercLab!K136</f>
        <v>1041.9534137208002</v>
      </c>
      <c r="G23" s="52">
        <f>IF(ISNUMBER(F23/F$9*100),F23/F$9*100,0)</f>
        <v>0.97405327164596567</v>
      </c>
      <c r="H23" s="51">
        <f>[1]MercLab!L136</f>
        <v>4287.07671348228</v>
      </c>
      <c r="I23" s="52">
        <f>IF(ISNUMBER(H23/H$9*100),H23/H$9*100,0)</f>
        <v>0.4312185623261291</v>
      </c>
      <c r="J23" s="51">
        <f>[1]MercLab!M136</f>
        <v>595.90030231199989</v>
      </c>
      <c r="K23" s="52">
        <f>IF(ISNUMBER(J23/J$9*100),J23/J$9*100,0)</f>
        <v>7.6134177600046167</v>
      </c>
      <c r="L23" s="51">
        <f>[1]MercLab!N136</f>
        <v>5190.6330835286999</v>
      </c>
      <c r="M23" s="52">
        <f>IF(ISNUMBER(L23/L$9*100),L23/L$9*100,0)</f>
        <v>0.60179133131333884</v>
      </c>
      <c r="N23" s="51">
        <f>[1]MercLab!O136</f>
        <v>198.63343410399997</v>
      </c>
      <c r="O23" s="52">
        <f>IF(ISNUMBER(N23/N$9*100),N23/N$9*100,0)</f>
        <v>6.9956029450945617E-2</v>
      </c>
    </row>
    <row r="24" spans="1:15" x14ac:dyDescent="0.2">
      <c r="A24"/>
      <c r="B24" s="85"/>
      <c r="C24" s="86"/>
      <c r="D24" s="85">
        <f t="shared" si="0"/>
        <v>0</v>
      </c>
      <c r="E24" s="86"/>
      <c r="F24" s="85"/>
      <c r="G24" s="86"/>
      <c r="H24" s="85"/>
      <c r="I24" s="86"/>
      <c r="J24" s="85"/>
      <c r="K24" s="86"/>
      <c r="L24" s="85"/>
      <c r="M24" s="86"/>
      <c r="N24" s="85"/>
      <c r="O24" s="86"/>
    </row>
    <row r="25" spans="1:15" x14ac:dyDescent="0.2">
      <c r="A25" s="242" t="s">
        <v>16</v>
      </c>
      <c r="B25" s="83"/>
      <c r="C25" s="49"/>
      <c r="D25" s="83"/>
      <c r="E25" s="49"/>
      <c r="F25" s="83"/>
      <c r="G25" s="49"/>
      <c r="H25" s="83"/>
      <c r="I25" s="49"/>
      <c r="J25" s="83"/>
      <c r="K25" s="49"/>
      <c r="L25" s="83"/>
      <c r="M25" s="49"/>
      <c r="N25" s="83"/>
      <c r="O25" s="49"/>
    </row>
    <row r="26" spans="1:15" x14ac:dyDescent="0.2">
      <c r="A26" s="240" t="s">
        <v>41</v>
      </c>
      <c r="B26" s="84">
        <f>[1]MercLab!J138</f>
        <v>17215.722002961305</v>
      </c>
      <c r="C26" s="52">
        <f>IF(ISNUMBER(B26/B$9*100),B26/B$9*100,0)</f>
        <v>0.76329572897975895</v>
      </c>
      <c r="D26" s="84">
        <f t="shared" si="0"/>
        <v>1649.7069607737399</v>
      </c>
      <c r="E26" s="52">
        <f>IF(ISNUMBER(D26/D$9*100),D26/D$9*100,0)</f>
        <v>0.14875960603553906</v>
      </c>
      <c r="F26" s="84">
        <f>[1]MercLab!K138</f>
        <v>0</v>
      </c>
      <c r="G26" s="52">
        <f>IF(ISNUMBER(F26/F$9*100),F26/F$9*100,0)</f>
        <v>0</v>
      </c>
      <c r="H26" s="84">
        <f>[1]MercLab!L138</f>
        <v>1649.7069607737399</v>
      </c>
      <c r="I26" s="52">
        <f>IF(ISNUMBER(H26/H$9*100),H26/H$9*100,0)</f>
        <v>0.16593691026033008</v>
      </c>
      <c r="J26" s="84">
        <f>[1]MercLab!M138</f>
        <v>0</v>
      </c>
      <c r="K26" s="52">
        <f>IF(ISNUMBER(J26/J$9*100),J26/J$9*100,0)</f>
        <v>0</v>
      </c>
      <c r="L26" s="84">
        <f>[1]MercLab!N138</f>
        <v>2368.2043702855799</v>
      </c>
      <c r="M26" s="52">
        <f>IF(ISNUMBER(L26/L$9*100),L26/L$9*100,0)</f>
        <v>0.27456474728268976</v>
      </c>
      <c r="N26" s="84">
        <f>[1]MercLab!O138</f>
        <v>13197.81067190198</v>
      </c>
      <c r="O26" s="52">
        <f>IF(ISNUMBER(N26/N$9*100),N26/N$9*100,0)</f>
        <v>4.648091778789758</v>
      </c>
    </row>
    <row r="27" spans="1:15" x14ac:dyDescent="0.2">
      <c r="A27" s="240" t="s">
        <v>42</v>
      </c>
      <c r="B27" s="84">
        <f>[1]MercLab!J139</f>
        <v>97193.089252098696</v>
      </c>
      <c r="C27" s="52">
        <f t="shared" ref="C27:C34" si="1">IF(ISNUMBER(B27/B$9*100),B27/B$9*100,0)</f>
        <v>4.3092627715360647</v>
      </c>
      <c r="D27" s="84">
        <f t="shared" ref="D27:D34" si="2">F27+H27+J27</f>
        <v>22112.710262772256</v>
      </c>
      <c r="E27" s="52">
        <f t="shared" ref="E27:E34" si="3">IF(ISNUMBER(D27/D$9*100),D27/D$9*100,0)</f>
        <v>1.993977200366059</v>
      </c>
      <c r="F27" s="84">
        <f>[1]MercLab!K139</f>
        <v>0</v>
      </c>
      <c r="G27" s="52">
        <f t="shared" ref="G27:G34" si="4">IF(ISNUMBER(F27/F$9*100),F27/F$9*100,0)</f>
        <v>0</v>
      </c>
      <c r="H27" s="84">
        <f>[1]MercLab!L139</f>
        <v>22112.710262772256</v>
      </c>
      <c r="I27" s="52">
        <f t="shared" ref="I27:I34" si="5">IF(ISNUMBER(H27/H$9*100),H27/H$9*100,0)</f>
        <v>2.2242221835357663</v>
      </c>
      <c r="J27" s="84">
        <f>[1]MercLab!M139</f>
        <v>0</v>
      </c>
      <c r="K27" s="52">
        <f t="shared" ref="K27:K34" si="6">IF(ISNUMBER(J27/J$9*100),J27/J$9*100,0)</f>
        <v>0</v>
      </c>
      <c r="L27" s="84">
        <f>[1]MercLab!N139</f>
        <v>6464.3697811825195</v>
      </c>
      <c r="M27" s="52">
        <f t="shared" ref="M27:M34" si="7">IF(ISNUMBER(L27/L$9*100),L27/L$9*100,0)</f>
        <v>0.74946574610796901</v>
      </c>
      <c r="N27" s="84">
        <f>[1]MercLab!O139</f>
        <v>68616.009208143863</v>
      </c>
      <c r="O27" s="52">
        <f t="shared" ref="O27:O34" si="8">IF(ISNUMBER(N27/N$9*100),N27/N$9*100,0)</f>
        <v>24.165637485067307</v>
      </c>
    </row>
    <row r="28" spans="1:15" x14ac:dyDescent="0.2">
      <c r="A28" s="240" t="s">
        <v>43</v>
      </c>
      <c r="B28" s="84">
        <f>[1]MercLab!J140</f>
        <v>252532.29978168703</v>
      </c>
      <c r="C28" s="52">
        <f t="shared" si="1"/>
        <v>11.196557763864995</v>
      </c>
      <c r="D28" s="84">
        <f t="shared" si="2"/>
        <v>114759.29998258929</v>
      </c>
      <c r="E28" s="52">
        <f t="shared" si="3"/>
        <v>10.348230722332278</v>
      </c>
      <c r="F28" s="84">
        <f>[1]MercLab!K140</f>
        <v>979.73478125112001</v>
      </c>
      <c r="G28" s="52">
        <f t="shared" si="4"/>
        <v>0.91588919087577758</v>
      </c>
      <c r="H28" s="84">
        <f>[1]MercLab!L140</f>
        <v>113308.72436835078</v>
      </c>
      <c r="I28" s="52">
        <f t="shared" si="5"/>
        <v>11.397236039062966</v>
      </c>
      <c r="J28" s="84">
        <f>[1]MercLab!M140</f>
        <v>470.84083298739995</v>
      </c>
      <c r="K28" s="52">
        <f t="shared" si="6"/>
        <v>6.0156169515161046</v>
      </c>
      <c r="L28" s="84">
        <f>[1]MercLab!N140</f>
        <v>34674.482439702173</v>
      </c>
      <c r="M28" s="52">
        <f t="shared" si="7"/>
        <v>4.0200882270421765</v>
      </c>
      <c r="N28" s="84">
        <f>[1]MercLab!O140</f>
        <v>103098.51735940001</v>
      </c>
      <c r="O28" s="52">
        <f t="shared" si="8"/>
        <v>36.309914034747976</v>
      </c>
    </row>
    <row r="29" spans="1:15" x14ac:dyDescent="0.2">
      <c r="A29" s="240" t="s">
        <v>44</v>
      </c>
      <c r="B29" s="84">
        <f>[1]MercLab!J141</f>
        <v>377003.74580694985</v>
      </c>
      <c r="C29" s="52">
        <f t="shared" si="1"/>
        <v>16.715264624644643</v>
      </c>
      <c r="D29" s="84">
        <f t="shared" si="2"/>
        <v>243090.87700591725</v>
      </c>
      <c r="E29" s="52">
        <f t="shared" si="3"/>
        <v>21.920319156120492</v>
      </c>
      <c r="F29" s="84">
        <f>[1]MercLab!K141</f>
        <v>8933.014013531043</v>
      </c>
      <c r="G29" s="52">
        <f t="shared" si="4"/>
        <v>8.3508834569361436</v>
      </c>
      <c r="H29" s="84">
        <f>[1]MercLab!L141</f>
        <v>233687.02215939882</v>
      </c>
      <c r="I29" s="52">
        <f t="shared" si="5"/>
        <v>23.505569987339285</v>
      </c>
      <c r="J29" s="84">
        <f>[1]MercLab!M141</f>
        <v>470.84083298739995</v>
      </c>
      <c r="K29" s="52">
        <f t="shared" si="6"/>
        <v>6.0156169515161046</v>
      </c>
      <c r="L29" s="84">
        <f>[1]MercLab!N141</f>
        <v>82480.527400006729</v>
      </c>
      <c r="M29" s="52">
        <f t="shared" si="7"/>
        <v>9.5626228232130668</v>
      </c>
      <c r="N29" s="84">
        <f>[1]MercLab!O141</f>
        <v>51432.341401023135</v>
      </c>
      <c r="O29" s="52">
        <f t="shared" si="8"/>
        <v>18.113780321077428</v>
      </c>
    </row>
    <row r="30" spans="1:15" x14ac:dyDescent="0.2">
      <c r="A30" s="240" t="s">
        <v>45</v>
      </c>
      <c r="B30" s="84">
        <f>[1]MercLab!J142</f>
        <v>257733.05138599529</v>
      </c>
      <c r="C30" s="52">
        <f t="shared" si="1"/>
        <v>11.427144171241361</v>
      </c>
      <c r="D30" s="84">
        <f t="shared" si="2"/>
        <v>166339.83173011243</v>
      </c>
      <c r="E30" s="52">
        <f t="shared" si="3"/>
        <v>14.999420154342886</v>
      </c>
      <c r="F30" s="84">
        <f>[1]MercLab!K142</f>
        <v>13928.543889170356</v>
      </c>
      <c r="G30" s="52">
        <f t="shared" si="4"/>
        <v>13.0208736454567</v>
      </c>
      <c r="H30" s="84">
        <f>[1]MercLab!L142</f>
        <v>152002.97674261697</v>
      </c>
      <c r="I30" s="52">
        <f t="shared" si="5"/>
        <v>15.289324050140829</v>
      </c>
      <c r="J30" s="84">
        <f>[1]MercLab!M142</f>
        <v>408.31109832509998</v>
      </c>
      <c r="K30" s="52">
        <f t="shared" si="6"/>
        <v>5.2167165472718491</v>
      </c>
      <c r="L30" s="84">
        <f>[1]MercLab!N142</f>
        <v>79362.706040014004</v>
      </c>
      <c r="M30" s="52">
        <f t="shared" si="7"/>
        <v>9.201149022843488</v>
      </c>
      <c r="N30" s="84">
        <f>[1]MercLab!O142</f>
        <v>12030.513615871663</v>
      </c>
      <c r="O30" s="52">
        <f t="shared" si="8"/>
        <v>4.2369854230143051</v>
      </c>
    </row>
    <row r="31" spans="1:15" x14ac:dyDescent="0.2">
      <c r="A31" s="240" t="s">
        <v>47</v>
      </c>
      <c r="B31" s="84">
        <f>[1]MercLab!J143</f>
        <v>257410.32829393915</v>
      </c>
      <c r="C31" s="52">
        <f t="shared" si="1"/>
        <v>11.41283555509577</v>
      </c>
      <c r="D31" s="84">
        <f t="shared" si="2"/>
        <v>147260.5583774382</v>
      </c>
      <c r="E31" s="52">
        <f t="shared" si="3"/>
        <v>13.278978127440725</v>
      </c>
      <c r="F31" s="84">
        <f>[1]MercLab!K143</f>
        <v>13493.429015058759</v>
      </c>
      <c r="G31" s="52">
        <f t="shared" si="4"/>
        <v>12.614113553221145</v>
      </c>
      <c r="H31" s="84">
        <f>[1]MercLab!L143</f>
        <v>133059.60198001171</v>
      </c>
      <c r="I31" s="52">
        <f t="shared" si="5"/>
        <v>13.383891659568917</v>
      </c>
      <c r="J31" s="84">
        <f>[1]MercLab!M143</f>
        <v>707.52738236771995</v>
      </c>
      <c r="K31" s="52">
        <f t="shared" si="6"/>
        <v>9.0396019564152201</v>
      </c>
      <c r="L31" s="84">
        <f>[1]MercLab!N143</f>
        <v>103844.72296460558</v>
      </c>
      <c r="M31" s="52">
        <f t="shared" si="7"/>
        <v>12.039543746800707</v>
      </c>
      <c r="N31" s="84">
        <f>[1]MercLab!O143</f>
        <v>6305.0469518990594</v>
      </c>
      <c r="O31" s="52">
        <f t="shared" si="8"/>
        <v>2.2205529106731752</v>
      </c>
    </row>
    <row r="32" spans="1:15" x14ac:dyDescent="0.2">
      <c r="A32" s="240" t="s">
        <v>48</v>
      </c>
      <c r="B32" s="84">
        <f>[1]MercLab!J144</f>
        <v>354234.18866589456</v>
      </c>
      <c r="C32" s="52">
        <f t="shared" si="1"/>
        <v>15.705727777247914</v>
      </c>
      <c r="D32" s="84">
        <f t="shared" si="2"/>
        <v>190467.95614697054</v>
      </c>
      <c r="E32" s="52">
        <f t="shared" si="3"/>
        <v>17.175134004119482</v>
      </c>
      <c r="F32" s="84">
        <f>[1]MercLab!K144</f>
        <v>22879.707885769334</v>
      </c>
      <c r="G32" s="52">
        <f t="shared" si="4"/>
        <v>21.38872432007728</v>
      </c>
      <c r="H32" s="84">
        <f>[1]MercLab!L144</f>
        <v>166384.7095520313</v>
      </c>
      <c r="I32" s="52">
        <f t="shared" si="5"/>
        <v>16.735920544747689</v>
      </c>
      <c r="J32" s="84">
        <f>[1]MercLab!M144</f>
        <v>1203.5387091698999</v>
      </c>
      <c r="K32" s="52">
        <f t="shared" si="6"/>
        <v>15.376805394620499</v>
      </c>
      <c r="L32" s="84">
        <f>[1]MercLab!N144</f>
        <v>156772.02955553791</v>
      </c>
      <c r="M32" s="52">
        <f t="shared" si="7"/>
        <v>18.175826890615856</v>
      </c>
      <c r="N32" s="84">
        <f>[1]MercLab!O144</f>
        <v>6994.2029633839393</v>
      </c>
      <c r="O32" s="52">
        <f t="shared" si="8"/>
        <v>2.4632644081267738</v>
      </c>
    </row>
    <row r="33" spans="1:15" x14ac:dyDescent="0.2">
      <c r="A33" s="240" t="s">
        <v>49</v>
      </c>
      <c r="B33" s="84">
        <f>[1]MercLab!J145</f>
        <v>396389.07064081152</v>
      </c>
      <c r="C33" s="52">
        <f t="shared" si="1"/>
        <v>17.574754319472817</v>
      </c>
      <c r="D33" s="84">
        <f t="shared" si="2"/>
        <v>163016.51062353663</v>
      </c>
      <c r="E33" s="52">
        <f t="shared" si="3"/>
        <v>14.699745151267226</v>
      </c>
      <c r="F33" s="84">
        <f>[1]MercLab!K145</f>
        <v>34028.749079462825</v>
      </c>
      <c r="G33" s="52">
        <f t="shared" si="4"/>
        <v>31.811224892010475</v>
      </c>
      <c r="H33" s="84">
        <f>[1]MercLab!L145</f>
        <v>127065.95850678034</v>
      </c>
      <c r="I33" s="52">
        <f t="shared" si="5"/>
        <v>12.78101690496187</v>
      </c>
      <c r="J33" s="84">
        <f>[1]MercLab!M145</f>
        <v>1921.8030372934597</v>
      </c>
      <c r="K33" s="52">
        <f t="shared" si="6"/>
        <v>24.553586092493916</v>
      </c>
      <c r="L33" s="84">
        <f>[1]MercLab!N145</f>
        <v>226891.26177885334</v>
      </c>
      <c r="M33" s="52">
        <f t="shared" si="7"/>
        <v>26.305306557410503</v>
      </c>
      <c r="N33" s="84">
        <f>[1]MercLab!O145</f>
        <v>6481.2982384168608</v>
      </c>
      <c r="O33" s="52">
        <f t="shared" si="8"/>
        <v>2.2826262481554784</v>
      </c>
    </row>
    <row r="34" spans="1:15" x14ac:dyDescent="0.2">
      <c r="A34" s="239" t="s">
        <v>72</v>
      </c>
      <c r="B34" s="84">
        <f>[1]MercLab!J146</f>
        <v>234661.91357766121</v>
      </c>
      <c r="C34" s="52">
        <f t="shared" si="1"/>
        <v>10.404236102164985</v>
      </c>
      <c r="D34" s="84">
        <f t="shared" si="2"/>
        <v>60005.422004038002</v>
      </c>
      <c r="E34" s="52">
        <f t="shared" si="3"/>
        <v>5.4108900244503655</v>
      </c>
      <c r="F34" s="84">
        <f>[1]MercLab!K146</f>
        <v>12727.707225816277</v>
      </c>
      <c r="G34" s="52">
        <f t="shared" si="4"/>
        <v>11.898290941422401</v>
      </c>
      <c r="H34" s="84">
        <f>[1]MercLab!L146</f>
        <v>44633.601702995802</v>
      </c>
      <c r="I34" s="52">
        <f t="shared" si="5"/>
        <v>4.4895015517856729</v>
      </c>
      <c r="J34" s="84">
        <f>[1]MercLab!M146</f>
        <v>2644.1130752259196</v>
      </c>
      <c r="K34" s="52">
        <f t="shared" si="6"/>
        <v>33.782056106166294</v>
      </c>
      <c r="L34" s="84">
        <f>[1]MercLab!N146</f>
        <v>168654.80766687356</v>
      </c>
      <c r="M34" s="52">
        <f t="shared" si="7"/>
        <v>19.553491761980705</v>
      </c>
      <c r="N34" s="84">
        <f>[1]MercLab!O146</f>
        <v>6001.6839067515602</v>
      </c>
      <c r="O34" s="52">
        <f t="shared" si="8"/>
        <v>2.1137125178843381</v>
      </c>
    </row>
    <row r="35" spans="1:15" x14ac:dyDescent="0.2">
      <c r="A35" s="241"/>
      <c r="B35" s="85"/>
      <c r="C35" s="52"/>
      <c r="D35" s="85">
        <f t="shared" si="0"/>
        <v>0</v>
      </c>
      <c r="E35" s="52"/>
      <c r="F35" s="85"/>
      <c r="G35" s="52"/>
      <c r="H35" s="85"/>
      <c r="I35" s="52"/>
      <c r="J35" s="85"/>
      <c r="K35" s="52"/>
      <c r="L35" s="85"/>
      <c r="M35" s="52"/>
      <c r="N35" s="85"/>
      <c r="O35" s="52"/>
    </row>
    <row r="36" spans="1:15" x14ac:dyDescent="0.2">
      <c r="A36" s="238" t="s">
        <v>80</v>
      </c>
      <c r="B36" s="83">
        <f>[1]MercLab!J150</f>
        <v>1875012.0959796887</v>
      </c>
      <c r="C36" s="49">
        <f>IF(ISNUMBER(B36/B$9*100),B36/B$9*100,0)</f>
        <v>83.132657718363546</v>
      </c>
      <c r="D36" s="83">
        <f t="shared" si="0"/>
        <v>1102577.1075123174</v>
      </c>
      <c r="E36" s="49">
        <f>IF(ISNUMBER(D36/D$9*100),D36/D$9*100,0)</f>
        <v>99.423073332010986</v>
      </c>
      <c r="F36" s="83">
        <f>[1]MercLab!K150</f>
        <v>105621.99329699823</v>
      </c>
      <c r="G36" s="49">
        <f>IF(ISNUMBER(F36/F$9*100),F36/F$9*100,0)</f>
        <v>98.739009608233118</v>
      </c>
      <c r="H36" s="83">
        <f>[1]MercLab!L150</f>
        <v>989388.62760039233</v>
      </c>
      <c r="I36" s="49">
        <f>IF(ISNUMBER(H36/H$9*100),H36/H$9*100,0)</f>
        <v>99.51833617390821</v>
      </c>
      <c r="J36" s="83">
        <f>[1]MercLab!M150</f>
        <v>7566.4866149266991</v>
      </c>
      <c r="K36" s="49">
        <f>IF(ISNUMBER(J36/J$9*100),J36/J$9*100,0)</f>
        <v>96.671915337875618</v>
      </c>
      <c r="L36" s="83">
        <f>[1]MercLab!N150</f>
        <v>772434.98846761149</v>
      </c>
      <c r="M36" s="49">
        <f>IF(ISNUMBER(L36/L$9*100),L36/L$9*100,0)</f>
        <v>89.554524964981013</v>
      </c>
      <c r="N36" s="83">
        <f>[1]MercLab!O150</f>
        <v>0</v>
      </c>
      <c r="O36" s="49">
        <f>IF(ISNUMBER(N36/N$9*100),N36/N$9*100,0)</f>
        <v>0</v>
      </c>
    </row>
    <row r="37" spans="1:15" x14ac:dyDescent="0.2">
      <c r="A37" s="235" t="s">
        <v>75</v>
      </c>
      <c r="B37" s="84">
        <f>SUM(B38:B40)</f>
        <v>1439557.2487974814</v>
      </c>
      <c r="C37" s="52">
        <f t="shared" ref="C37:C44" si="9">IF(ISNUMBER(B37/B$9*100),B37/B$9*100,0)</f>
        <v>63.825838930250036</v>
      </c>
      <c r="D37" s="84">
        <f t="shared" si="0"/>
        <v>827405.30211511685</v>
      </c>
      <c r="E37" s="52">
        <f t="shared" ref="E37:E44" si="10">IF(ISNUMBER(D37/D$9*100),D37/D$9*100,0)</f>
        <v>74.609909336038854</v>
      </c>
      <c r="F37" s="84">
        <f>SUM(F38:F40)</f>
        <v>39545.366524869591</v>
      </c>
      <c r="G37" s="52">
        <f t="shared" ref="G37:G44" si="11">IF(ISNUMBER(F37/F$9*100),F37/F$9*100,0)</f>
        <v>36.968345354746958</v>
      </c>
      <c r="H37" s="84">
        <f>SUM(H38:H40)</f>
        <v>782006.86132986983</v>
      </c>
      <c r="I37" s="52">
        <f t="shared" ref="I37:I44" si="12">IF(ISNUMBER(H37/H$9*100),H37/H$9*100,0)</f>
        <v>78.658698457934392</v>
      </c>
      <c r="J37" s="84">
        <f>SUM(J38:J40)</f>
        <v>5853.0742603773997</v>
      </c>
      <c r="K37" s="52">
        <f t="shared" ref="K37:K44" si="13">IF(ISNUMBER(J37/J$9*100),J37/J$9*100,0)</f>
        <v>74.780796975081216</v>
      </c>
      <c r="L37" s="84">
        <f>SUM(L38:L40)</f>
        <v>612151.94668235141</v>
      </c>
      <c r="M37" s="52">
        <f t="shared" ref="M37:M44" si="14">IF(ISNUMBER(L37/L$9*100),L37/L$9*100,0)</f>
        <v>70.971638532690619</v>
      </c>
      <c r="N37" s="84">
        <f>SUM(N38:N40)</f>
        <v>0</v>
      </c>
      <c r="O37" s="52">
        <f t="shared" ref="O37:O44" si="15">IF(ISNUMBER(N37/N$9*100),N37/N$9*100,0)</f>
        <v>0</v>
      </c>
    </row>
    <row r="38" spans="1:15" x14ac:dyDescent="0.2">
      <c r="A38" s="236" t="s">
        <v>84</v>
      </c>
      <c r="B38" s="84">
        <f>[1]MercLab!J151</f>
        <v>610594.47667643649</v>
      </c>
      <c r="C38" s="52">
        <f t="shared" si="9"/>
        <v>27.072007558299703</v>
      </c>
      <c r="D38" s="84">
        <f t="shared" si="0"/>
        <v>273404.77315274259</v>
      </c>
      <c r="E38" s="52">
        <f t="shared" si="10"/>
        <v>24.653824775863384</v>
      </c>
      <c r="F38" s="84">
        <f>[1]MercLab!K151</f>
        <v>10167.418863178384</v>
      </c>
      <c r="G38" s="52">
        <f t="shared" si="11"/>
        <v>9.5048468362017964</v>
      </c>
      <c r="H38" s="84">
        <f>[1]MercLab!L151</f>
        <v>261600.22799981837</v>
      </c>
      <c r="I38" s="52">
        <f t="shared" si="12"/>
        <v>26.313239011447308</v>
      </c>
      <c r="J38" s="84">
        <f>[1]MercLab!M151</f>
        <v>1637.1262897458398</v>
      </c>
      <c r="K38" s="52">
        <f t="shared" si="13"/>
        <v>20.916462571612364</v>
      </c>
      <c r="L38" s="84">
        <f>[1]MercLab!N151</f>
        <v>337189.70352368354</v>
      </c>
      <c r="M38" s="52">
        <f t="shared" si="14"/>
        <v>39.093081195159293</v>
      </c>
      <c r="N38" s="84">
        <f>[1]MercLab!O151</f>
        <v>0</v>
      </c>
      <c r="O38" s="52">
        <f t="shared" si="15"/>
        <v>0</v>
      </c>
    </row>
    <row r="39" spans="1:15" x14ac:dyDescent="0.2">
      <c r="A39" s="236" t="s">
        <v>85</v>
      </c>
      <c r="B39" s="84">
        <f>[1]MercLab!J152</f>
        <v>824637.51178048213</v>
      </c>
      <c r="C39" s="52">
        <f t="shared" si="9"/>
        <v>36.562061735793961</v>
      </c>
      <c r="D39" s="84">
        <f t="shared" si="0"/>
        <v>552173.7304361182</v>
      </c>
      <c r="E39" s="52">
        <f t="shared" si="10"/>
        <v>49.791356014116175</v>
      </c>
      <c r="F39" s="84">
        <f>[1]MercLab!K152</f>
        <v>28819.148875519306</v>
      </c>
      <c r="G39" s="52">
        <f t="shared" si="11"/>
        <v>26.941114524505689</v>
      </c>
      <c r="H39" s="84">
        <f>[1]MercLab!L152</f>
        <v>519138.63358996739</v>
      </c>
      <c r="I39" s="52">
        <f t="shared" si="12"/>
        <v>52.217916819776114</v>
      </c>
      <c r="J39" s="84">
        <f>[1]MercLab!M152</f>
        <v>4215.9479706315597</v>
      </c>
      <c r="K39" s="52">
        <f t="shared" si="13"/>
        <v>53.864334403468838</v>
      </c>
      <c r="L39" s="84">
        <f>[1]MercLab!N152</f>
        <v>272463.7813443612</v>
      </c>
      <c r="M39" s="52">
        <f t="shared" si="14"/>
        <v>31.588890809909039</v>
      </c>
      <c r="N39" s="84">
        <f>[1]MercLab!O152</f>
        <v>0</v>
      </c>
      <c r="O39" s="52">
        <f t="shared" si="15"/>
        <v>0</v>
      </c>
    </row>
    <row r="40" spans="1:15" x14ac:dyDescent="0.2">
      <c r="A40" s="236" t="s">
        <v>86</v>
      </c>
      <c r="B40" s="84">
        <f>[1]MercLab!J153</f>
        <v>4325.2603405627196</v>
      </c>
      <c r="C40" s="52">
        <f t="shared" si="9"/>
        <v>0.19176963615636758</v>
      </c>
      <c r="D40" s="84">
        <f t="shared" si="0"/>
        <v>1826.7985262560001</v>
      </c>
      <c r="E40" s="52">
        <f t="shared" si="10"/>
        <v>0.16472854605928852</v>
      </c>
      <c r="F40" s="84">
        <f>[1]MercLab!K153</f>
        <v>558.79878617190002</v>
      </c>
      <c r="G40" s="52">
        <f t="shared" si="11"/>
        <v>0.52238399403947167</v>
      </c>
      <c r="H40" s="84">
        <f>[1]MercLab!L153</f>
        <v>1267.9997400841</v>
      </c>
      <c r="I40" s="52">
        <f t="shared" si="12"/>
        <v>0.12754262671097197</v>
      </c>
      <c r="J40" s="84">
        <f>[1]MercLab!M153</f>
        <v>0</v>
      </c>
      <c r="K40" s="52">
        <f t="shared" si="13"/>
        <v>0</v>
      </c>
      <c r="L40" s="84">
        <f>[1]MercLab!N153</f>
        <v>2498.46181430672</v>
      </c>
      <c r="M40" s="52">
        <f t="shared" si="14"/>
        <v>0.28966652762229816</v>
      </c>
      <c r="N40" s="84">
        <f>[1]MercLab!O153</f>
        <v>0</v>
      </c>
      <c r="O40" s="52">
        <f t="shared" si="15"/>
        <v>0</v>
      </c>
    </row>
    <row r="41" spans="1:15" x14ac:dyDescent="0.2">
      <c r="A41" s="235" t="s">
        <v>76</v>
      </c>
      <c r="B41" s="84">
        <f>[1]MercLab!J154</f>
        <v>326806.77886790445</v>
      </c>
      <c r="C41" s="52">
        <f t="shared" si="9"/>
        <v>14.489675104453688</v>
      </c>
      <c r="D41" s="84">
        <f t="shared" si="0"/>
        <v>216777.23685147587</v>
      </c>
      <c r="E41" s="52">
        <f t="shared" si="10"/>
        <v>19.547530027013757</v>
      </c>
      <c r="F41" s="84">
        <f>[1]MercLab!K154</f>
        <v>39912.424114320514</v>
      </c>
      <c r="G41" s="52">
        <f t="shared" si="11"/>
        <v>37.311483196783875</v>
      </c>
      <c r="H41" s="84">
        <f>[1]MercLab!L154</f>
        <v>175151.40038260605</v>
      </c>
      <c r="I41" s="52">
        <f t="shared" si="12"/>
        <v>17.617724176679296</v>
      </c>
      <c r="J41" s="84">
        <f>[1]MercLab!M154</f>
        <v>1713.4123545492996</v>
      </c>
      <c r="K41" s="52">
        <f t="shared" si="13"/>
        <v>21.891118362794415</v>
      </c>
      <c r="L41" s="84">
        <f>[1]MercLab!N154</f>
        <v>110029.54201642892</v>
      </c>
      <c r="M41" s="52">
        <f t="shared" si="14"/>
        <v>12.756598955911846</v>
      </c>
      <c r="N41" s="84">
        <f>[1]MercLab!O154</f>
        <v>0</v>
      </c>
      <c r="O41" s="52">
        <f t="shared" si="15"/>
        <v>0</v>
      </c>
    </row>
    <row r="42" spans="1:15" x14ac:dyDescent="0.2">
      <c r="A42" s="235" t="s">
        <v>77</v>
      </c>
      <c r="B42" s="84">
        <f>[1]MercLab!J155</f>
        <v>65041.269417836163</v>
      </c>
      <c r="C42" s="52">
        <f t="shared" si="9"/>
        <v>2.8837433100695113</v>
      </c>
      <c r="D42" s="51">
        <f t="shared" si="0"/>
        <v>34755.501726725532</v>
      </c>
      <c r="E42" s="52">
        <f t="shared" si="10"/>
        <v>3.1340200819727833</v>
      </c>
      <c r="F42" s="84">
        <f>[1]MercLab!K155</f>
        <v>15997.795779109136</v>
      </c>
      <c r="G42" s="52">
        <f t="shared" si="11"/>
        <v>14.955280257799306</v>
      </c>
      <c r="H42" s="84">
        <f>[1]MercLab!L155</f>
        <v>18757.705947616396</v>
      </c>
      <c r="I42" s="52">
        <f t="shared" si="12"/>
        <v>1.8867567650071762</v>
      </c>
      <c r="J42" s="84">
        <f>[1]MercLab!M155</f>
        <v>0</v>
      </c>
      <c r="K42" s="52">
        <f t="shared" si="13"/>
        <v>0</v>
      </c>
      <c r="L42" s="84">
        <f>[1]MercLab!N155</f>
        <v>30285.767691110574</v>
      </c>
      <c r="M42" s="52">
        <f t="shared" si="14"/>
        <v>3.5112696592858992</v>
      </c>
      <c r="N42" s="84">
        <f>[1]MercLab!O155</f>
        <v>0</v>
      </c>
      <c r="O42" s="52">
        <f t="shared" si="15"/>
        <v>0</v>
      </c>
    </row>
    <row r="43" spans="1:15" x14ac:dyDescent="0.2">
      <c r="A43" s="235" t="s">
        <v>78</v>
      </c>
      <c r="B43" s="84">
        <f>[1]MercLab!J156</f>
        <v>19094.203584359162</v>
      </c>
      <c r="C43" s="52">
        <f t="shared" si="9"/>
        <v>0.84658221372907649</v>
      </c>
      <c r="D43" s="84">
        <f t="shared" si="0"/>
        <v>12730.372826368503</v>
      </c>
      <c r="E43" s="52">
        <f t="shared" si="10"/>
        <v>1.1479403866053295</v>
      </c>
      <c r="F43" s="84">
        <f>[1]MercLab!K156</f>
        <v>7648.3527955403615</v>
      </c>
      <c r="G43" s="52">
        <f t="shared" si="11"/>
        <v>7.1499387257585383</v>
      </c>
      <c r="H43" s="84">
        <f>[1]MercLab!L156</f>
        <v>5082.020030828141</v>
      </c>
      <c r="I43" s="52">
        <f t="shared" si="12"/>
        <v>0.51117848311751679</v>
      </c>
      <c r="J43" s="84">
        <f>[1]MercLab!M156</f>
        <v>0</v>
      </c>
      <c r="K43" s="52">
        <f t="shared" si="13"/>
        <v>0</v>
      </c>
      <c r="L43" s="84">
        <f>[1]MercLab!N156</f>
        <v>6363.8307579906605</v>
      </c>
      <c r="M43" s="52">
        <f t="shared" si="14"/>
        <v>0.73780945839856305</v>
      </c>
      <c r="N43" s="84">
        <f>[1]MercLab!O156</f>
        <v>0</v>
      </c>
      <c r="O43" s="52">
        <f t="shared" si="15"/>
        <v>0</v>
      </c>
    </row>
    <row r="44" spans="1:15" x14ac:dyDescent="0.2">
      <c r="A44" s="235" t="s">
        <v>79</v>
      </c>
      <c r="B44" s="84">
        <f>[1]MercLab!J157</f>
        <v>24512.595312348716</v>
      </c>
      <c r="C44" s="52">
        <f t="shared" si="9"/>
        <v>1.0868181598719262</v>
      </c>
      <c r="D44" s="84">
        <f t="shared" si="0"/>
        <v>10908.693992628982</v>
      </c>
      <c r="E44" s="52">
        <f t="shared" si="10"/>
        <v>0.98367350038011081</v>
      </c>
      <c r="F44" s="84">
        <f>[1]MercLab!K157</f>
        <v>2518.0540831586</v>
      </c>
      <c r="G44" s="52">
        <f t="shared" si="11"/>
        <v>2.3539620731444169</v>
      </c>
      <c r="H44" s="84">
        <f>[1]MercLab!L157</f>
        <v>8390.6399094703811</v>
      </c>
      <c r="I44" s="52">
        <f t="shared" si="12"/>
        <v>0.84397829116967005</v>
      </c>
      <c r="J44" s="84">
        <f>[1]MercLab!M157</f>
        <v>0</v>
      </c>
      <c r="K44" s="52">
        <f t="shared" si="13"/>
        <v>0</v>
      </c>
      <c r="L44" s="84">
        <f>[1]MercLab!N157</f>
        <v>13603.901319719722</v>
      </c>
      <c r="M44" s="52">
        <f t="shared" si="14"/>
        <v>1.5772083586929098</v>
      </c>
      <c r="N44" s="84">
        <f>[1]MercLab!O157</f>
        <v>0</v>
      </c>
      <c r="O44" s="52">
        <f t="shared" si="15"/>
        <v>0</v>
      </c>
    </row>
    <row r="45" spans="1:15" x14ac:dyDescent="0.2">
      <c r="A45" s="235"/>
      <c r="B45" s="85"/>
      <c r="C45" s="86"/>
      <c r="D45" s="85">
        <f t="shared" si="0"/>
        <v>0</v>
      </c>
      <c r="E45" s="86"/>
      <c r="F45" s="85"/>
      <c r="G45" s="86"/>
      <c r="H45" s="85"/>
      <c r="I45" s="86"/>
      <c r="J45" s="85"/>
      <c r="K45" s="86"/>
      <c r="L45" s="85"/>
      <c r="M45" s="86"/>
      <c r="N45" s="85"/>
      <c r="O45" s="86"/>
    </row>
    <row r="46" spans="1:15" x14ac:dyDescent="0.2">
      <c r="A46" s="238" t="s">
        <v>12</v>
      </c>
      <c r="B46" s="83"/>
      <c r="C46" s="49"/>
      <c r="D46" s="83"/>
      <c r="E46" s="49"/>
      <c r="F46" s="83"/>
      <c r="G46" s="49"/>
      <c r="H46" s="83"/>
      <c r="I46" s="49"/>
      <c r="J46" s="83"/>
      <c r="K46" s="49"/>
      <c r="L46" s="83"/>
      <c r="M46" s="49"/>
      <c r="N46" s="83"/>
      <c r="O46" s="49"/>
    </row>
    <row r="47" spans="1:15" x14ac:dyDescent="0.2">
      <c r="A47" s="235" t="s">
        <v>38</v>
      </c>
      <c r="B47" s="51">
        <f>[1]MercLab!J159</f>
        <v>988187.78833028104</v>
      </c>
      <c r="C47" s="52">
        <f>IF(ISNUMBER(B47/B$9*100),B47/B$9*100,0)</f>
        <v>43.813411841380379</v>
      </c>
      <c r="D47" s="51">
        <f t="shared" si="0"/>
        <v>322431.98600376834</v>
      </c>
      <c r="E47" s="52">
        <f>IF(ISNUMBER(D47/D$9*100),D47/D$9*100,0)</f>
        <v>29.074772884925398</v>
      </c>
      <c r="F47" s="51">
        <f>[1]MercLab!K159</f>
        <v>0</v>
      </c>
      <c r="G47" s="52">
        <f>IF(ISNUMBER(F47/F$9*100),F47/F$9*100,0)</f>
        <v>0</v>
      </c>
      <c r="H47" s="51">
        <f>[1]MercLab!L159</f>
        <v>322431.98600376834</v>
      </c>
      <c r="I47" s="52">
        <f>IF(ISNUMBER(H47/H$9*100),H47/H$9*100,0)</f>
        <v>32.432043265110153</v>
      </c>
      <c r="J47" s="51">
        <f>[1]MercLab!M159</f>
        <v>0</v>
      </c>
      <c r="K47" s="52">
        <f>IF(ISNUMBER(J47/J$9*100),J47/J$9*100,0)</f>
        <v>0</v>
      </c>
      <c r="L47" s="51">
        <f>[1]MercLab!N159</f>
        <v>466080.26742672006</v>
      </c>
      <c r="M47" s="52">
        <f>IF(ISNUMBER(L47/L$9*100),L47/L$9*100,0)</f>
        <v>54.036388263245257</v>
      </c>
      <c r="N47" s="51">
        <f>[1]MercLab!O159</f>
        <v>199675.53489977826</v>
      </c>
      <c r="O47" s="52">
        <f>IF(ISNUMBER(N47/N$9*100),N47/N$9*100,0)</f>
        <v>70.323043364233513</v>
      </c>
    </row>
    <row r="48" spans="1:15" x14ac:dyDescent="0.2">
      <c r="A48" s="235" t="s">
        <v>39</v>
      </c>
      <c r="B48" s="51">
        <f>[1]MercLab!J160</f>
        <v>256543.58449226918</v>
      </c>
      <c r="C48" s="52">
        <f>IF(ISNUMBER(B48/B$9*100),B48/B$9*100,0)</f>
        <v>11.374406621251429</v>
      </c>
      <c r="D48" s="51">
        <f t="shared" si="0"/>
        <v>175614.89964378785</v>
      </c>
      <c r="E48" s="52">
        <f>IF(ISNUMBER(D48/D$9*100),D48/D$9*100,0)</f>
        <v>15.835784115700058</v>
      </c>
      <c r="F48" s="51">
        <f>[1]MercLab!K160</f>
        <v>272.2073988834</v>
      </c>
      <c r="G48" s="52">
        <f>IF(ISNUMBER(F48/F$9*100),F48/F$9*100,0)</f>
        <v>0.25446867773270887</v>
      </c>
      <c r="H48" s="51">
        <f>[1]MercLab!L160</f>
        <v>175342.69224490447</v>
      </c>
      <c r="I48" s="52">
        <f>IF(ISNUMBER(H48/H$9*100),H48/H$9*100,0)</f>
        <v>17.63696540032841</v>
      </c>
      <c r="J48" s="51">
        <f>[1]MercLab!M160</f>
        <v>0</v>
      </c>
      <c r="K48" s="52">
        <f>IF(ISNUMBER(J48/J$9*100),J48/J$9*100,0)</f>
        <v>0</v>
      </c>
      <c r="L48" s="51">
        <f>[1]MercLab!N160</f>
        <v>64689.158145374888</v>
      </c>
      <c r="M48" s="52">
        <f>IF(ISNUMBER(L48/L$9*100),L48/L$9*100,0)</f>
        <v>7.4999280387160931</v>
      </c>
      <c r="N48" s="51">
        <f>[1]MercLab!O160</f>
        <v>16239.526703108082</v>
      </c>
      <c r="O48" s="52">
        <f>IF(ISNUMBER(N48/N$9*100),N48/N$9*100,0)</f>
        <v>5.7193433393354889</v>
      </c>
    </row>
    <row r="49" spans="1:15" x14ac:dyDescent="0.2">
      <c r="A49" s="235" t="s">
        <v>50</v>
      </c>
      <c r="B49" s="51">
        <f>[1]MercLab!J161</f>
        <v>1010127.3609676285</v>
      </c>
      <c r="C49" s="52">
        <f>IF(ISNUMBER(B49/B$9*100),B49/B$9*100,0)</f>
        <v>44.786149556757522</v>
      </c>
      <c r="D49" s="84">
        <f t="shared" si="0"/>
        <v>610601.54596681404</v>
      </c>
      <c r="E49" s="52">
        <f>IF(ISNUMBER(D49/D$9*100),D49/D$9*100,0)</f>
        <v>55.05998797514453</v>
      </c>
      <c r="F49" s="51">
        <f>[1]MercLab!K161</f>
        <v>106698.6784911764</v>
      </c>
      <c r="G49" s="52">
        <f>IF(ISNUMBER(F49/F$9*100),F49/F$9*100,0)</f>
        <v>99.745531322267283</v>
      </c>
      <c r="H49" s="51">
        <f>[1]MercLab!L161</f>
        <v>496075.89250728075</v>
      </c>
      <c r="I49" s="52">
        <f>IF(ISNUMBER(H49/H$9*100),H49/H$9*100,0)</f>
        <v>49.898135132245322</v>
      </c>
      <c r="J49" s="51">
        <f>[1]MercLab!M161</f>
        <v>7826.9749683568998</v>
      </c>
      <c r="K49" s="52">
        <f>IF(ISNUMBER(J49/J$9*100),J49/J$9*100,0)</f>
        <v>100</v>
      </c>
      <c r="L49" s="51">
        <f>[1]MercLab!N161</f>
        <v>331500.47051865084</v>
      </c>
      <c r="M49" s="52">
        <f>IF(ISNUMBER(L49/L$9*100),L49/L$9*100,0)</f>
        <v>38.433483213727158</v>
      </c>
      <c r="N49" s="51">
        <f>[1]MercLab!O161</f>
        <v>68025.344482177825</v>
      </c>
      <c r="O49" s="52">
        <f>IF(ISNUMBER(N49/N$9*100),N49/N$9*100,0)</f>
        <v>23.957613296432072</v>
      </c>
    </row>
    <row r="50" spans="1:15" x14ac:dyDescent="0.2">
      <c r="A50" s="235" t="s">
        <v>46</v>
      </c>
      <c r="B50" s="51">
        <f>[1]MercLab!J162</f>
        <v>587.13723209028001</v>
      </c>
      <c r="C50" s="52">
        <f>IF(ISNUMBER(B50/B$9*100),B50/B$9*100,0)</f>
        <v>2.6031980622271869E-2</v>
      </c>
      <c r="D50" s="84">
        <f t="shared" si="0"/>
        <v>326.64887866008002</v>
      </c>
      <c r="E50" s="52">
        <f>IF(ISNUMBER(D50/D$9*100),D50/D$9*100,0)</f>
        <v>2.945502422965687E-2</v>
      </c>
      <c r="F50" s="51">
        <f>[1]MercLab!K162</f>
        <v>0</v>
      </c>
      <c r="G50" s="52">
        <f>IF(ISNUMBER(F50/F$9*100),F50/F$9*100,0)</f>
        <v>0</v>
      </c>
      <c r="H50" s="51">
        <f>[1]MercLab!L162</f>
        <v>326.64887866008002</v>
      </c>
      <c r="I50" s="52">
        <f>IF(ISNUMBER(H50/H$9*100),H50/H$9*100,0)</f>
        <v>3.2856202315733087E-2</v>
      </c>
      <c r="J50" s="51">
        <f>[1]MercLab!M162</f>
        <v>0</v>
      </c>
      <c r="K50" s="52">
        <f>IF(ISNUMBER(J50/J$9*100),J50/J$9*100,0)</f>
        <v>0</v>
      </c>
      <c r="L50" s="51">
        <f>[1]MercLab!N162</f>
        <v>260.48835343019999</v>
      </c>
      <c r="M50" s="52">
        <f>IF(ISNUMBER(L50/L$9*100),L50/L$9*100,0)</f>
        <v>3.0200484310829213E-2</v>
      </c>
      <c r="N50" s="51">
        <f>[1]MercLab!O162</f>
        <v>0</v>
      </c>
      <c r="O50" s="52">
        <f>IF(ISNUMBER(N50/N$9*100),N50/N$9*100,0)</f>
        <v>0</v>
      </c>
    </row>
    <row r="51" spans="1:15" x14ac:dyDescent="0.2">
      <c r="A51" s="232"/>
      <c r="B51" s="233"/>
      <c r="C51" s="244"/>
      <c r="D51" s="233"/>
      <c r="E51" s="244"/>
      <c r="F51" s="233"/>
      <c r="G51" s="244"/>
      <c r="H51" s="233"/>
      <c r="I51" s="244"/>
      <c r="J51" s="233"/>
      <c r="K51" s="244"/>
      <c r="L51" s="233"/>
      <c r="M51" s="244"/>
      <c r="N51" s="233"/>
      <c r="O51" s="244"/>
    </row>
    <row r="52" spans="1:15" x14ac:dyDescent="0.2">
      <c r="A52" s="13" t="str">
        <f>'C01'!A42</f>
        <v>Fuente: Instituto Nacional de Estadística (INE). L Encuesta Permanente de Hogares de Propósitos Múltiples, Junio 2015.</v>
      </c>
      <c r="B52" s="100"/>
      <c r="C52" s="99"/>
      <c r="D52" s="100"/>
      <c r="E52" s="99"/>
      <c r="F52" s="101"/>
      <c r="G52" s="99"/>
      <c r="H52" s="101"/>
      <c r="I52" s="99"/>
      <c r="J52" s="101"/>
      <c r="K52" s="99"/>
      <c r="L52" s="100"/>
      <c r="M52" s="99"/>
      <c r="N52" s="100"/>
      <c r="O52" s="99"/>
    </row>
    <row r="53" spans="1:15" x14ac:dyDescent="0.2">
      <c r="A53" s="13" t="str">
        <f>'C01'!A43</f>
        <v>(Promedio de salarios mínimos por rama)</v>
      </c>
      <c r="B53" s="102"/>
      <c r="C53" s="103"/>
      <c r="D53" s="102"/>
      <c r="E53" s="103"/>
      <c r="F53" s="104"/>
      <c r="G53" s="103"/>
      <c r="H53" s="102"/>
      <c r="I53" s="103"/>
      <c r="J53" s="104"/>
      <c r="K53" s="105"/>
      <c r="L53" s="102"/>
      <c r="M53" s="103"/>
      <c r="N53" s="104"/>
      <c r="O53" s="103"/>
    </row>
    <row r="54" spans="1:15" x14ac:dyDescent="0.2">
      <c r="A54" s="13" t="s">
        <v>69</v>
      </c>
      <c r="B54" s="102"/>
      <c r="C54" s="103"/>
      <c r="D54" s="102"/>
      <c r="E54" s="103"/>
      <c r="F54" s="104"/>
      <c r="G54" s="27"/>
      <c r="H54" s="98"/>
      <c r="I54" s="103"/>
      <c r="J54" s="104"/>
      <c r="K54" s="105"/>
      <c r="L54" s="102"/>
      <c r="M54" s="103"/>
      <c r="N54" s="104"/>
      <c r="O54" s="103"/>
    </row>
    <row r="55" spans="1:15" x14ac:dyDescent="0.2">
      <c r="A55" s="13" t="s">
        <v>70</v>
      </c>
      <c r="B55" s="102"/>
      <c r="C55" s="103"/>
      <c r="D55" s="102"/>
      <c r="E55" s="103"/>
      <c r="F55" s="104"/>
      <c r="G55" s="103"/>
      <c r="H55" s="64"/>
      <c r="I55" s="103"/>
      <c r="J55" s="104"/>
      <c r="K55" s="103"/>
      <c r="L55" s="102"/>
      <c r="M55" s="103"/>
      <c r="N55" s="104"/>
      <c r="O55" s="103"/>
    </row>
    <row r="56" spans="1:15" x14ac:dyDescent="0.2">
      <c r="A56" s="13" t="s">
        <v>74</v>
      </c>
      <c r="B56" s="102"/>
      <c r="C56" s="103"/>
      <c r="D56" s="102"/>
      <c r="E56" s="103"/>
      <c r="F56" s="104"/>
      <c r="G56" s="103"/>
      <c r="H56" s="64"/>
      <c r="I56" s="103"/>
      <c r="J56" s="104"/>
      <c r="K56" s="103"/>
      <c r="L56" s="102"/>
      <c r="M56" s="103"/>
      <c r="N56" s="104"/>
      <c r="O56" s="103"/>
    </row>
    <row r="57" spans="1:15" x14ac:dyDescent="0.2">
      <c r="A57" s="13"/>
      <c r="B57" s="102"/>
      <c r="C57" s="103"/>
      <c r="D57" s="102"/>
      <c r="E57" s="103"/>
      <c r="F57" s="104"/>
      <c r="G57" s="103"/>
      <c r="H57" s="64"/>
      <c r="I57" s="103"/>
      <c r="J57" s="104"/>
      <c r="K57" s="103"/>
      <c r="L57" s="102"/>
      <c r="M57" s="103"/>
      <c r="N57" s="104"/>
      <c r="O57" s="103"/>
    </row>
    <row r="58" spans="1:15" x14ac:dyDescent="0.2">
      <c r="A58" s="13"/>
      <c r="B58" s="102"/>
      <c r="C58" s="103"/>
      <c r="D58" s="102"/>
      <c r="E58" s="103"/>
      <c r="F58" s="104"/>
      <c r="G58" s="103"/>
      <c r="H58" s="64"/>
      <c r="I58" s="103"/>
      <c r="J58" s="104"/>
      <c r="K58" s="103"/>
      <c r="L58" s="102"/>
      <c r="M58" s="103"/>
      <c r="N58" s="104"/>
      <c r="O58" s="103"/>
    </row>
    <row r="59" spans="1:15" x14ac:dyDescent="0.2">
      <c r="A59" s="349" t="s">
        <v>96</v>
      </c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49"/>
    </row>
    <row r="60" spans="1:15" x14ac:dyDescent="0.2">
      <c r="A60" s="349" t="s">
        <v>64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</row>
    <row r="61" spans="1:15" x14ac:dyDescent="0.2">
      <c r="A61" s="349" t="s">
        <v>33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</row>
    <row r="62" spans="1:15" ht="23.25" x14ac:dyDescent="0.35">
      <c r="A62" s="348" t="s">
        <v>89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</row>
    <row r="63" spans="1:15" x14ac:dyDescent="0.2">
      <c r="A63" s="23" t="s">
        <v>17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66"/>
      <c r="M63" s="66"/>
      <c r="N63" s="66"/>
      <c r="O63" s="66"/>
    </row>
    <row r="64" spans="1:15" x14ac:dyDescent="0.2">
      <c r="A64" s="351" t="s">
        <v>31</v>
      </c>
      <c r="B64" s="354" t="s">
        <v>5</v>
      </c>
      <c r="C64" s="354"/>
      <c r="D64" s="350" t="s">
        <v>6</v>
      </c>
      <c r="E64" s="350"/>
      <c r="F64" s="350"/>
      <c r="G64" s="350"/>
      <c r="H64" s="350"/>
      <c r="I64" s="350"/>
      <c r="J64" s="350"/>
      <c r="K64" s="350"/>
      <c r="L64" s="354" t="s">
        <v>1</v>
      </c>
      <c r="M64" s="354"/>
      <c r="N64" s="356" t="s">
        <v>2</v>
      </c>
      <c r="O64" s="356"/>
    </row>
    <row r="65" spans="1:15" ht="13.5" x14ac:dyDescent="0.35">
      <c r="A65" s="352"/>
      <c r="B65" s="355"/>
      <c r="C65" s="355"/>
      <c r="D65" s="358" t="s">
        <v>3</v>
      </c>
      <c r="E65" s="358"/>
      <c r="F65" s="358" t="s">
        <v>87</v>
      </c>
      <c r="G65" s="358"/>
      <c r="H65" s="358" t="s">
        <v>9</v>
      </c>
      <c r="I65" s="358"/>
      <c r="J65" s="358" t="s">
        <v>88</v>
      </c>
      <c r="K65" s="358"/>
      <c r="L65" s="355"/>
      <c r="M65" s="355"/>
      <c r="N65" s="357"/>
      <c r="O65" s="357"/>
    </row>
    <row r="66" spans="1:15" customFormat="1" x14ac:dyDescent="0.2">
      <c r="A66" s="353"/>
      <c r="B66" s="54" t="s">
        <v>7</v>
      </c>
      <c r="C66" s="55" t="s">
        <v>66</v>
      </c>
      <c r="D66" s="54" t="s">
        <v>7</v>
      </c>
      <c r="E66" s="55" t="s">
        <v>66</v>
      </c>
      <c r="F66" s="54" t="s">
        <v>7</v>
      </c>
      <c r="G66" s="55" t="s">
        <v>66</v>
      </c>
      <c r="H66" s="54" t="s">
        <v>7</v>
      </c>
      <c r="I66" s="55" t="s">
        <v>66</v>
      </c>
      <c r="J66" s="54" t="s">
        <v>7</v>
      </c>
      <c r="K66" s="55" t="s">
        <v>66</v>
      </c>
      <c r="L66" s="54" t="s">
        <v>7</v>
      </c>
      <c r="M66" s="55" t="s">
        <v>66</v>
      </c>
      <c r="N66" s="54" t="s">
        <v>7</v>
      </c>
      <c r="O66" s="55" t="s">
        <v>66</v>
      </c>
    </row>
    <row r="67" spans="1:15" x14ac:dyDescent="0.2">
      <c r="A67" s="106"/>
      <c r="B67" s="106"/>
      <c r="C67" s="107"/>
      <c r="D67" s="94"/>
      <c r="E67" s="96"/>
      <c r="F67" s="94"/>
      <c r="G67" s="96"/>
      <c r="H67" s="94"/>
      <c r="I67" s="96"/>
      <c r="J67" s="94"/>
      <c r="K67" s="96"/>
      <c r="L67" s="94"/>
      <c r="M67" s="96"/>
      <c r="N67" s="94"/>
      <c r="O67" s="96"/>
    </row>
    <row r="68" spans="1:15" ht="11.25" customHeight="1" x14ac:dyDescent="0.2">
      <c r="A68" s="56" t="s">
        <v>81</v>
      </c>
      <c r="B68" s="22">
        <f t="shared" ref="B68:O68" si="16">B9</f>
        <v>2255445.8710220074</v>
      </c>
      <c r="C68" s="49">
        <f t="shared" si="16"/>
        <v>100.00000000001197</v>
      </c>
      <c r="D68" s="22">
        <f t="shared" si="16"/>
        <v>1108975.0804930343</v>
      </c>
      <c r="E68" s="49">
        <f t="shared" si="16"/>
        <v>49.168773888176965</v>
      </c>
      <c r="F68" s="22">
        <f t="shared" si="16"/>
        <v>106970.8858900598</v>
      </c>
      <c r="G68" s="49">
        <f t="shared" si="16"/>
        <v>4.7427822260965282</v>
      </c>
      <c r="H68" s="22">
        <f t="shared" si="16"/>
        <v>994177.21963461745</v>
      </c>
      <c r="I68" s="49">
        <f t="shared" si="16"/>
        <v>44.078966044267212</v>
      </c>
      <c r="J68" s="22">
        <f t="shared" si="16"/>
        <v>7826.9749683568998</v>
      </c>
      <c r="K68" s="49">
        <f t="shared" si="16"/>
        <v>0.34702561781322078</v>
      </c>
      <c r="L68" s="22">
        <f t="shared" si="16"/>
        <v>862530.38444418169</v>
      </c>
      <c r="M68" s="49">
        <f t="shared" si="16"/>
        <v>38.242123011063192</v>
      </c>
      <c r="N68" s="22">
        <f t="shared" si="16"/>
        <v>283940.40608506114</v>
      </c>
      <c r="O68" s="49">
        <f t="shared" si="16"/>
        <v>12.589103100771803</v>
      </c>
    </row>
    <row r="69" spans="1:15" x14ac:dyDescent="0.2">
      <c r="A69" s="26"/>
      <c r="B69" s="22"/>
      <c r="C69" s="49"/>
      <c r="D69" s="22">
        <f>F69+H69+J69</f>
        <v>0</v>
      </c>
      <c r="E69" s="49"/>
      <c r="F69" s="22"/>
      <c r="G69" s="49"/>
      <c r="H69" s="22"/>
      <c r="I69" s="49"/>
      <c r="J69" s="22"/>
      <c r="K69" s="49"/>
      <c r="L69" s="22"/>
      <c r="M69" s="49"/>
      <c r="N69" s="22"/>
      <c r="O69" s="49"/>
    </row>
    <row r="70" spans="1:15" x14ac:dyDescent="0.2">
      <c r="A70" s="57" t="s">
        <v>13</v>
      </c>
      <c r="B70" s="22"/>
      <c r="C70" s="49"/>
      <c r="D70" s="22"/>
      <c r="E70" s="49"/>
      <c r="F70" s="22"/>
      <c r="G70" s="49"/>
      <c r="H70" s="22"/>
      <c r="I70" s="49"/>
      <c r="J70" s="22"/>
      <c r="K70" s="49"/>
      <c r="L70" s="22"/>
      <c r="M70" s="49"/>
      <c r="N70" s="22"/>
      <c r="O70" s="49"/>
    </row>
    <row r="71" spans="1:15" x14ac:dyDescent="0.2">
      <c r="A71" s="281" t="s">
        <v>108</v>
      </c>
      <c r="B71" s="84">
        <f>[1]MercLab!J165</f>
        <v>980505.49914441211</v>
      </c>
      <c r="C71" s="52">
        <f>IF(ISNUMBER(B71/B$68*100),B71/B$68*100,0)</f>
        <v>43.472801176120306</v>
      </c>
      <c r="D71" s="84">
        <f t="shared" ref="D71:D80" si="17">F71+H71+J71</f>
        <v>318335.59120115847</v>
      </c>
      <c r="E71" s="52">
        <f>IF(ISNUMBER(D71/D$68*100),D71/D$68*100,0)</f>
        <v>28.705387235539238</v>
      </c>
      <c r="F71" s="84">
        <f>[1]MercLab!K165</f>
        <v>0</v>
      </c>
      <c r="G71" s="52">
        <f>IF(ISNUMBER(F71/F$68*100),F71/F$68*100,0)</f>
        <v>0</v>
      </c>
      <c r="H71" s="84">
        <f>[1]MercLab!L165</f>
        <v>318335.59120115847</v>
      </c>
      <c r="I71" s="52">
        <f>IF(ISNUMBER(H71/H$68*100),H71/H$68*100,0)</f>
        <v>32.020004574049082</v>
      </c>
      <c r="J71" s="84">
        <f>[1]MercLab!M165</f>
        <v>0</v>
      </c>
      <c r="K71" s="52">
        <f>IF(ISNUMBER(J71/J$68*100),J71/J$68*100,0)</f>
        <v>0</v>
      </c>
      <c r="L71" s="84">
        <f>[1]MercLab!N165</f>
        <v>462494.37304345996</v>
      </c>
      <c r="M71" s="52">
        <f>IF(ISNUMBER(L71/L$68*100),L71/L$68*100,0)</f>
        <v>53.620647038596012</v>
      </c>
      <c r="N71" s="84">
        <f>[1]MercLab!O165</f>
        <v>199675.53489977826</v>
      </c>
      <c r="O71" s="52">
        <f>IF(ISNUMBER(N71/N$68*100),N71/N$68*100,0)</f>
        <v>70.323043364233513</v>
      </c>
    </row>
    <row r="72" spans="1:15" x14ac:dyDescent="0.2">
      <c r="A72" s="281" t="s">
        <v>109</v>
      </c>
      <c r="B72" s="84">
        <f>[1]MercLab!J166</f>
        <v>7682.2891858695202</v>
      </c>
      <c r="C72" s="52">
        <f t="shared" ref="C72:C94" si="18">IF(ISNUMBER(B72/B$68*100),B72/B$68*100,0)</f>
        <v>0.3406106652601002</v>
      </c>
      <c r="D72" s="84">
        <f t="shared" si="17"/>
        <v>4096.3948026096796</v>
      </c>
      <c r="E72" s="52">
        <f t="shared" ref="E72:E80" si="19">IF(ISNUMBER(D72/D$68*100),D72/D$68*100,0)</f>
        <v>0.36938564938614143</v>
      </c>
      <c r="F72" s="84">
        <f>[1]MercLab!K166</f>
        <v>0</v>
      </c>
      <c r="G72" s="52">
        <f t="shared" ref="G72:G94" si="20">IF(ISNUMBER(F72/F$68*100),F72/F$68*100,0)</f>
        <v>0</v>
      </c>
      <c r="H72" s="84">
        <f>[1]MercLab!L166</f>
        <v>4096.3948026096796</v>
      </c>
      <c r="I72" s="52">
        <f t="shared" ref="I72:I94" si="21">IF(ISNUMBER(H72/H$68*100),H72/H$68*100,0)</f>
        <v>0.41203869106105617</v>
      </c>
      <c r="J72" s="84">
        <f>[1]MercLab!M166</f>
        <v>0</v>
      </c>
      <c r="K72" s="52">
        <f t="shared" ref="K72:K94" si="22">IF(ISNUMBER(J72/J$68*100),J72/J$68*100,0)</f>
        <v>0</v>
      </c>
      <c r="L72" s="84">
        <f>[1]MercLab!N166</f>
        <v>3585.8943832598397</v>
      </c>
      <c r="M72" s="52">
        <f t="shared" ref="M72:M94" si="23">IF(ISNUMBER(L72/L$68*100),L72/L$68*100,0)</f>
        <v>0.41574122464921687</v>
      </c>
      <c r="N72" s="84">
        <f>[1]MercLab!O166</f>
        <v>0</v>
      </c>
      <c r="O72" s="52">
        <f t="shared" ref="O72:O94" si="24">IF(ISNUMBER(N72/N$68*100),N72/N$68*100,0)</f>
        <v>0</v>
      </c>
    </row>
    <row r="73" spans="1:15" x14ac:dyDescent="0.2">
      <c r="A73" s="281" t="s">
        <v>54</v>
      </c>
      <c r="B73" s="84">
        <f>[1]MercLab!J167</f>
        <v>256543.58449226918</v>
      </c>
      <c r="C73" s="52">
        <f t="shared" si="18"/>
        <v>11.374406621251429</v>
      </c>
      <c r="D73" s="84">
        <f t="shared" si="17"/>
        <v>175614.89964378785</v>
      </c>
      <c r="E73" s="52">
        <f t="shared" si="19"/>
        <v>15.835784115700058</v>
      </c>
      <c r="F73" s="84">
        <f>[1]MercLab!K167</f>
        <v>272.2073988834</v>
      </c>
      <c r="G73" s="52">
        <f t="shared" si="20"/>
        <v>0.25446867773270887</v>
      </c>
      <c r="H73" s="84">
        <f>[1]MercLab!L167</f>
        <v>175342.69224490447</v>
      </c>
      <c r="I73" s="52">
        <f t="shared" si="21"/>
        <v>17.63696540032841</v>
      </c>
      <c r="J73" s="84">
        <f>[1]MercLab!M167</f>
        <v>0</v>
      </c>
      <c r="K73" s="52">
        <f t="shared" si="22"/>
        <v>0</v>
      </c>
      <c r="L73" s="84">
        <f>[1]MercLab!N167</f>
        <v>64689.158145374888</v>
      </c>
      <c r="M73" s="52">
        <f t="shared" si="23"/>
        <v>7.4999280387160931</v>
      </c>
      <c r="N73" s="84">
        <f>[1]MercLab!O167</f>
        <v>16239.526703108082</v>
      </c>
      <c r="O73" s="52">
        <f t="shared" si="24"/>
        <v>5.7193433393354889</v>
      </c>
    </row>
    <row r="74" spans="1:15" ht="22.5" x14ac:dyDescent="0.2">
      <c r="A74" s="286" t="s">
        <v>110</v>
      </c>
      <c r="B74" s="84">
        <f>[1]MercLab!J168</f>
        <v>8817.4055154847811</v>
      </c>
      <c r="C74" s="52">
        <f t="shared" si="18"/>
        <v>0.39093846714615949</v>
      </c>
      <c r="D74" s="84">
        <f t="shared" si="17"/>
        <v>8618.7720813807828</v>
      </c>
      <c r="E74" s="52">
        <f t="shared" si="19"/>
        <v>0.77718356642865238</v>
      </c>
      <c r="F74" s="84">
        <f>[1]MercLab!K168</f>
        <v>6406.9832421365018</v>
      </c>
      <c r="G74" s="52">
        <f t="shared" si="20"/>
        <v>5.9894645059977636</v>
      </c>
      <c r="H74" s="84">
        <f>[1]MercLab!L168</f>
        <v>2211.7888392442801</v>
      </c>
      <c r="I74" s="52">
        <f t="shared" si="21"/>
        <v>0.22247430292731538</v>
      </c>
      <c r="J74" s="84">
        <f>[1]MercLab!M168</f>
        <v>0</v>
      </c>
      <c r="K74" s="52">
        <f t="shared" si="22"/>
        <v>0</v>
      </c>
      <c r="L74" s="84">
        <f>[1]MercLab!N168</f>
        <v>198.63343410399997</v>
      </c>
      <c r="M74" s="52">
        <f t="shared" si="23"/>
        <v>2.3029152095551998E-2</v>
      </c>
      <c r="N74" s="84">
        <f>[1]MercLab!O168</f>
        <v>0</v>
      </c>
      <c r="O74" s="52">
        <f t="shared" si="24"/>
        <v>0</v>
      </c>
    </row>
    <row r="75" spans="1:15" ht="22.5" x14ac:dyDescent="0.2">
      <c r="A75" s="286" t="s">
        <v>111</v>
      </c>
      <c r="B75" s="84">
        <f>[1]MercLab!J169</f>
        <v>17516.889332882183</v>
      </c>
      <c r="C75" s="52">
        <f t="shared" si="18"/>
        <v>0.77664862446664606</v>
      </c>
      <c r="D75" s="84">
        <f t="shared" si="17"/>
        <v>9496.1079705746815</v>
      </c>
      <c r="E75" s="52">
        <f t="shared" si="19"/>
        <v>0.8562958841557422</v>
      </c>
      <c r="F75" s="84">
        <f>[1]MercLab!K169</f>
        <v>3174.5130516098002</v>
      </c>
      <c r="G75" s="52">
        <f t="shared" si="20"/>
        <v>2.9676421067246577</v>
      </c>
      <c r="H75" s="84">
        <f>[1]MercLab!L169</f>
        <v>6321.5949189648809</v>
      </c>
      <c r="I75" s="52">
        <f t="shared" si="21"/>
        <v>0.63586197652851173</v>
      </c>
      <c r="J75" s="84">
        <f>[1]MercLab!M169</f>
        <v>0</v>
      </c>
      <c r="K75" s="52">
        <f t="shared" si="22"/>
        <v>0</v>
      </c>
      <c r="L75" s="84">
        <f>[1]MercLab!N169</f>
        <v>7165.4312350448809</v>
      </c>
      <c r="M75" s="52">
        <f t="shared" si="23"/>
        <v>0.83074537016598149</v>
      </c>
      <c r="N75" s="84">
        <f>[1]MercLab!O169</f>
        <v>855.35012726261994</v>
      </c>
      <c r="O75" s="52">
        <f t="shared" si="24"/>
        <v>0.30124283438771277</v>
      </c>
    </row>
    <row r="76" spans="1:15" x14ac:dyDescent="0.2">
      <c r="A76" s="281" t="s">
        <v>112</v>
      </c>
      <c r="B76" s="84">
        <f>[1]MercLab!J170</f>
        <v>201101.05110125418</v>
      </c>
      <c r="C76" s="52">
        <f t="shared" si="18"/>
        <v>8.9162437318936636</v>
      </c>
      <c r="D76" s="84">
        <f t="shared" si="17"/>
        <v>154397.67006557339</v>
      </c>
      <c r="E76" s="52">
        <f t="shared" si="19"/>
        <v>13.922555410075619</v>
      </c>
      <c r="F76" s="84">
        <f>[1]MercLab!K170</f>
        <v>272.2073988834</v>
      </c>
      <c r="G76" s="52">
        <f t="shared" si="20"/>
        <v>0.25446867773270887</v>
      </c>
      <c r="H76" s="84">
        <f>[1]MercLab!L170</f>
        <v>154125.46266669</v>
      </c>
      <c r="I76" s="52">
        <f t="shared" si="21"/>
        <v>15.502815757872082</v>
      </c>
      <c r="J76" s="84">
        <f>[1]MercLab!M170</f>
        <v>0</v>
      </c>
      <c r="K76" s="52">
        <f t="shared" si="22"/>
        <v>0</v>
      </c>
      <c r="L76" s="84">
        <f>[1]MercLab!N170</f>
        <v>41003.204612741523</v>
      </c>
      <c r="M76" s="52">
        <f t="shared" si="23"/>
        <v>4.7538272682607197</v>
      </c>
      <c r="N76" s="84">
        <f>[1]MercLab!O170</f>
        <v>5700.1764229401806</v>
      </c>
      <c r="O76" s="52">
        <f t="shared" si="24"/>
        <v>2.0075256288929011</v>
      </c>
    </row>
    <row r="77" spans="1:15" ht="22.5" x14ac:dyDescent="0.2">
      <c r="A77" s="286" t="s">
        <v>113</v>
      </c>
      <c r="B77" s="84">
        <f>[1]MercLab!J171</f>
        <v>325520.45221205172</v>
      </c>
      <c r="C77" s="52">
        <f t="shared" si="18"/>
        <v>14.432643070460788</v>
      </c>
      <c r="D77" s="84">
        <f t="shared" si="17"/>
        <v>139733.63514070987</v>
      </c>
      <c r="E77" s="52">
        <f t="shared" si="19"/>
        <v>12.600250230923701</v>
      </c>
      <c r="F77" s="84">
        <f>[1]MercLab!K171</f>
        <v>644.49973527420002</v>
      </c>
      <c r="G77" s="52">
        <f t="shared" si="20"/>
        <v>0.60250013815589964</v>
      </c>
      <c r="H77" s="84">
        <f>[1]MercLab!L171</f>
        <v>139089.13540543566</v>
      </c>
      <c r="I77" s="52">
        <f t="shared" si="21"/>
        <v>13.990376429722867</v>
      </c>
      <c r="J77" s="84">
        <f>[1]MercLab!M171</f>
        <v>0</v>
      </c>
      <c r="K77" s="52">
        <f t="shared" si="22"/>
        <v>0</v>
      </c>
      <c r="L77" s="84">
        <f>[1]MercLab!N171</f>
        <v>139183.82736941511</v>
      </c>
      <c r="M77" s="52">
        <f t="shared" si="23"/>
        <v>16.136686878469305</v>
      </c>
      <c r="N77" s="84">
        <f>[1]MercLab!O171</f>
        <v>46602.989701927479</v>
      </c>
      <c r="O77" s="52">
        <f t="shared" si="24"/>
        <v>16.41294747178971</v>
      </c>
    </row>
    <row r="78" spans="1:15" x14ac:dyDescent="0.2">
      <c r="A78" s="281" t="s">
        <v>114</v>
      </c>
      <c r="B78" s="84">
        <f>[1]MercLab!J172</f>
        <v>100678.56075242213</v>
      </c>
      <c r="C78" s="52">
        <f t="shared" si="18"/>
        <v>4.4637985795155339</v>
      </c>
      <c r="D78" s="84">
        <f t="shared" si="17"/>
        <v>42699.793975178181</v>
      </c>
      <c r="E78" s="52">
        <f t="shared" si="19"/>
        <v>3.8503835411878207</v>
      </c>
      <c r="F78" s="84">
        <f>[1]MercLab!K172</f>
        <v>581.97000061189999</v>
      </c>
      <c r="G78" s="52">
        <f t="shared" si="20"/>
        <v>0.54404522854005755</v>
      </c>
      <c r="H78" s="84">
        <f>[1]MercLab!L172</f>
        <v>42117.82397456628</v>
      </c>
      <c r="I78" s="52">
        <f t="shared" si="21"/>
        <v>4.2364503171824364</v>
      </c>
      <c r="J78" s="84">
        <f>[1]MercLab!M172</f>
        <v>0</v>
      </c>
      <c r="K78" s="52">
        <f t="shared" si="22"/>
        <v>0</v>
      </c>
      <c r="L78" s="84">
        <f>[1]MercLab!N172</f>
        <v>57978.766777243953</v>
      </c>
      <c r="M78" s="52">
        <f t="shared" si="23"/>
        <v>6.7219390554694165</v>
      </c>
      <c r="N78" s="84">
        <f>[1]MercLab!O172</f>
        <v>0</v>
      </c>
      <c r="O78" s="52">
        <f t="shared" si="24"/>
        <v>0</v>
      </c>
    </row>
    <row r="79" spans="1:15" x14ac:dyDescent="0.2">
      <c r="A79" s="281" t="s">
        <v>115</v>
      </c>
      <c r="B79" s="84">
        <f>[1]MercLab!J173</f>
        <v>36764.720458532072</v>
      </c>
      <c r="C79" s="52">
        <f t="shared" si="18"/>
        <v>1.6300422426840562</v>
      </c>
      <c r="D79" s="84">
        <f t="shared" si="17"/>
        <v>17929.548604753334</v>
      </c>
      <c r="E79" s="52">
        <f t="shared" si="19"/>
        <v>1.6167674928080542</v>
      </c>
      <c r="F79" s="84">
        <f>[1]MercLab!K173</f>
        <v>0</v>
      </c>
      <c r="G79" s="52">
        <f t="shared" si="20"/>
        <v>0</v>
      </c>
      <c r="H79" s="84">
        <f>[1]MercLab!L173</f>
        <v>17929.548604753334</v>
      </c>
      <c r="I79" s="52">
        <f t="shared" si="21"/>
        <v>1.8034559885955592</v>
      </c>
      <c r="J79" s="84">
        <f>[1]MercLab!M173</f>
        <v>0</v>
      </c>
      <c r="K79" s="52">
        <f t="shared" si="22"/>
        <v>0</v>
      </c>
      <c r="L79" s="84">
        <f>[1]MercLab!N173</f>
        <v>11190.5676502035</v>
      </c>
      <c r="M79" s="52">
        <f t="shared" si="23"/>
        <v>1.297411413212388</v>
      </c>
      <c r="N79" s="84">
        <f>[1]MercLab!O173</f>
        <v>7644.6042035751998</v>
      </c>
      <c r="O79" s="52">
        <f t="shared" si="24"/>
        <v>2.6923269952938913</v>
      </c>
    </row>
    <row r="80" spans="1:15" x14ac:dyDescent="0.2">
      <c r="A80" s="281" t="s">
        <v>116</v>
      </c>
      <c r="B80" s="84">
        <f>[1]MercLab!J174</f>
        <v>15816.937560237833</v>
      </c>
      <c r="C80" s="52">
        <f t="shared" si="18"/>
        <v>0.70127763931087927</v>
      </c>
      <c r="D80" s="84">
        <f t="shared" si="17"/>
        <v>14402.171020770957</v>
      </c>
      <c r="E80" s="52">
        <f t="shared" si="19"/>
        <v>1.2986920332211578</v>
      </c>
      <c r="F80" s="84">
        <f>[1]MercLab!K174</f>
        <v>1970.1944251531597</v>
      </c>
      <c r="G80" s="52">
        <f t="shared" si="20"/>
        <v>1.8418043458834614</v>
      </c>
      <c r="H80" s="84">
        <f>[1]MercLab!L174</f>
        <v>12431.976595617796</v>
      </c>
      <c r="I80" s="52">
        <f t="shared" si="21"/>
        <v>1.2504789236859428</v>
      </c>
      <c r="J80" s="84">
        <f>[1]MercLab!M174</f>
        <v>0</v>
      </c>
      <c r="K80" s="52">
        <f t="shared" si="22"/>
        <v>0</v>
      </c>
      <c r="L80" s="84">
        <f>[1]MercLab!N174</f>
        <v>1414.76653946688</v>
      </c>
      <c r="M80" s="52">
        <f t="shared" si="23"/>
        <v>0.16402512479355283</v>
      </c>
      <c r="N80" s="84">
        <f>[1]MercLab!O174</f>
        <v>0</v>
      </c>
      <c r="O80" s="52">
        <f t="shared" si="24"/>
        <v>0</v>
      </c>
    </row>
    <row r="81" spans="1:15" x14ac:dyDescent="0.2">
      <c r="A81" s="281" t="s">
        <v>117</v>
      </c>
      <c r="B81" s="84">
        <f>[1]MercLab!J175</f>
        <v>24879.717447914838</v>
      </c>
      <c r="C81" s="52">
        <f t="shared" si="18"/>
        <v>1.1030953022446566</v>
      </c>
      <c r="D81" s="84">
        <f t="shared" ref="D81:D94" si="25">F81+H81+J81</f>
        <v>22985.609307736198</v>
      </c>
      <c r="E81" s="52">
        <f t="shared" ref="E81:E94" si="26">IF(ISNUMBER(D81/D$68*100),D81/D$68*100,0)</f>
        <v>2.0726894329778021</v>
      </c>
      <c r="F81" s="84">
        <f>[1]MercLab!K175</f>
        <v>1992.6032592900401</v>
      </c>
      <c r="G81" s="52">
        <f t="shared" si="20"/>
        <v>1.8627528815064263</v>
      </c>
      <c r="H81" s="84">
        <f>[1]MercLab!L175</f>
        <v>20993.006048446157</v>
      </c>
      <c r="I81" s="52">
        <f t="shared" si="21"/>
        <v>2.1115959643655446</v>
      </c>
      <c r="J81" s="84">
        <f>[1]MercLab!M175</f>
        <v>0</v>
      </c>
      <c r="K81" s="52">
        <f t="shared" si="22"/>
        <v>0</v>
      </c>
      <c r="L81" s="84">
        <f>[1]MercLab!N175</f>
        <v>1313.18493331988</v>
      </c>
      <c r="M81" s="52">
        <f t="shared" si="23"/>
        <v>0.1522479621591652</v>
      </c>
      <c r="N81" s="84">
        <f>[1]MercLab!O175</f>
        <v>580.92320685875995</v>
      </c>
      <c r="O81" s="52">
        <f t="shared" si="24"/>
        <v>0.20459335635546372</v>
      </c>
    </row>
    <row r="82" spans="1:15" x14ac:dyDescent="0.2">
      <c r="A82" s="281" t="s">
        <v>118</v>
      </c>
      <c r="B82" s="84">
        <f>[1]MercLab!J176</f>
        <v>4788.0744365253995</v>
      </c>
      <c r="C82" s="52">
        <f t="shared" si="18"/>
        <v>0.21228948555328375</v>
      </c>
      <c r="D82" s="84">
        <f t="shared" si="25"/>
        <v>3894.8053932741996</v>
      </c>
      <c r="E82" s="52">
        <f t="shared" si="26"/>
        <v>0.35120765667183662</v>
      </c>
      <c r="F82" s="84">
        <f>[1]MercLab!K176</f>
        <v>0</v>
      </c>
      <c r="G82" s="52">
        <f t="shared" si="20"/>
        <v>0</v>
      </c>
      <c r="H82" s="84">
        <f>[1]MercLab!L176</f>
        <v>3894.8053932741996</v>
      </c>
      <c r="I82" s="52">
        <f t="shared" si="21"/>
        <v>0.39176168155468583</v>
      </c>
      <c r="J82" s="84">
        <f>[1]MercLab!M176</f>
        <v>0</v>
      </c>
      <c r="K82" s="52">
        <f t="shared" si="22"/>
        <v>0</v>
      </c>
      <c r="L82" s="84">
        <f>[1]MercLab!N176</f>
        <v>893.26904325120006</v>
      </c>
      <c r="M82" s="52">
        <f t="shared" si="23"/>
        <v>0.10356377692442992</v>
      </c>
      <c r="N82" s="84">
        <f>[1]MercLab!O176</f>
        <v>0</v>
      </c>
      <c r="O82" s="52">
        <f t="shared" si="24"/>
        <v>0</v>
      </c>
    </row>
    <row r="83" spans="1:15" x14ac:dyDescent="0.2">
      <c r="A83" s="281" t="s">
        <v>119</v>
      </c>
      <c r="B83" s="84">
        <f>[1]MercLab!J177</f>
        <v>21252.602537116229</v>
      </c>
      <c r="C83" s="52">
        <f t="shared" si="18"/>
        <v>0.94227943175980811</v>
      </c>
      <c r="D83" s="84">
        <f t="shared" si="25"/>
        <v>7268.6445944787611</v>
      </c>
      <c r="E83" s="52">
        <f t="shared" si="26"/>
        <v>0.65543804566349917</v>
      </c>
      <c r="F83" s="84">
        <f>[1]MercLab!K177</f>
        <v>544.41479776680001</v>
      </c>
      <c r="G83" s="52">
        <f t="shared" si="20"/>
        <v>0.50893735546541774</v>
      </c>
      <c r="H83" s="84">
        <f>[1]MercLab!L177</f>
        <v>6724.2297967119612</v>
      </c>
      <c r="I83" s="52">
        <f t="shared" si="21"/>
        <v>0.67636128286899067</v>
      </c>
      <c r="J83" s="84">
        <f>[1]MercLab!M177</f>
        <v>0</v>
      </c>
      <c r="K83" s="52">
        <f t="shared" si="22"/>
        <v>0</v>
      </c>
      <c r="L83" s="84">
        <f>[1]MercLab!N177</f>
        <v>13636.64013806388</v>
      </c>
      <c r="M83" s="52">
        <f t="shared" si="23"/>
        <v>1.5810040300031156</v>
      </c>
      <c r="N83" s="84">
        <f>[1]MercLab!O177</f>
        <v>347.31780457360003</v>
      </c>
      <c r="O83" s="52">
        <f t="shared" si="24"/>
        <v>0.12232066910179479</v>
      </c>
    </row>
    <row r="84" spans="1:15" x14ac:dyDescent="0.2">
      <c r="A84" s="281" t="s">
        <v>120</v>
      </c>
      <c r="B84" s="84">
        <f>[1]MercLab!J178</f>
        <v>48564.921241346914</v>
      </c>
      <c r="C84" s="52">
        <f t="shared" si="18"/>
        <v>2.1532292956044539</v>
      </c>
      <c r="D84" s="84">
        <f t="shared" si="25"/>
        <v>44537.045781495777</v>
      </c>
      <c r="E84" s="52">
        <f t="shared" si="26"/>
        <v>4.0160546945469004</v>
      </c>
      <c r="F84" s="84">
        <f>[1]MercLab!K178</f>
        <v>0</v>
      </c>
      <c r="G84" s="52">
        <f t="shared" si="20"/>
        <v>0</v>
      </c>
      <c r="H84" s="84">
        <f>[1]MercLab!L178</f>
        <v>44537.045781495777</v>
      </c>
      <c r="I84" s="52">
        <f t="shared" si="21"/>
        <v>4.479789407955268</v>
      </c>
      <c r="J84" s="84">
        <f>[1]MercLab!M178</f>
        <v>0</v>
      </c>
      <c r="K84" s="52">
        <f t="shared" si="22"/>
        <v>0</v>
      </c>
      <c r="L84" s="84">
        <f>[1]MercLab!N178</f>
        <v>4027.8754598511196</v>
      </c>
      <c r="M84" s="52">
        <f t="shared" si="23"/>
        <v>0.46698360225845265</v>
      </c>
      <c r="N84" s="84">
        <f>[1]MercLab!O178</f>
        <v>0</v>
      </c>
      <c r="O84" s="52">
        <f t="shared" si="24"/>
        <v>0</v>
      </c>
    </row>
    <row r="85" spans="1:15" ht="22.5" x14ac:dyDescent="0.2">
      <c r="A85" s="286" t="s">
        <v>121</v>
      </c>
      <c r="B85" s="84">
        <f>[1]MercLab!J179</f>
        <v>51680.885061247114</v>
      </c>
      <c r="C85" s="52">
        <f t="shared" si="18"/>
        <v>2.2913821929953486</v>
      </c>
      <c r="D85" s="84">
        <f t="shared" si="25"/>
        <v>51680.885061247114</v>
      </c>
      <c r="E85" s="52">
        <f t="shared" si="26"/>
        <v>4.660238626666934</v>
      </c>
      <c r="F85" s="84">
        <f>[1]MercLab!K179</f>
        <v>51680.885061247114</v>
      </c>
      <c r="G85" s="52">
        <f t="shared" si="20"/>
        <v>48.31303829189801</v>
      </c>
      <c r="H85" s="84">
        <f>[1]MercLab!L179</f>
        <v>0</v>
      </c>
      <c r="I85" s="52">
        <f t="shared" si="21"/>
        <v>0</v>
      </c>
      <c r="J85" s="84">
        <f>[1]MercLab!M179</f>
        <v>0</v>
      </c>
      <c r="K85" s="52">
        <f t="shared" si="22"/>
        <v>0</v>
      </c>
      <c r="L85" s="84">
        <f>[1]MercLab!N179</f>
        <v>0</v>
      </c>
      <c r="M85" s="52">
        <f t="shared" si="23"/>
        <v>0</v>
      </c>
      <c r="N85" s="84">
        <f>[1]MercLab!O179</f>
        <v>0</v>
      </c>
      <c r="O85" s="52">
        <f t="shared" si="24"/>
        <v>0</v>
      </c>
    </row>
    <row r="86" spans="1:15" x14ac:dyDescent="0.2">
      <c r="A86" s="281" t="s">
        <v>122</v>
      </c>
      <c r="B86" s="84">
        <f>[1]MercLab!J180</f>
        <v>42523.866575005537</v>
      </c>
      <c r="C86" s="52">
        <f t="shared" si="18"/>
        <v>1.8853862609319347</v>
      </c>
      <c r="D86" s="84">
        <f t="shared" si="25"/>
        <v>39719.895153360165</v>
      </c>
      <c r="E86" s="52">
        <f t="shared" si="26"/>
        <v>3.5816760765896807</v>
      </c>
      <c r="F86" s="84">
        <f>[1]MercLab!K180</f>
        <v>30186.841992849619</v>
      </c>
      <c r="G86" s="52">
        <f t="shared" si="20"/>
        <v>28.219680281861358</v>
      </c>
      <c r="H86" s="84">
        <f>[1]MercLab!L180</f>
        <v>9533.0531605105425</v>
      </c>
      <c r="I86" s="52">
        <f t="shared" si="21"/>
        <v>0.95888871443002421</v>
      </c>
      <c r="J86" s="84">
        <f>[1]MercLab!M180</f>
        <v>0</v>
      </c>
      <c r="K86" s="52">
        <f t="shared" si="22"/>
        <v>0</v>
      </c>
      <c r="L86" s="84">
        <f>[1]MercLab!N180</f>
        <v>1698.9812090720397</v>
      </c>
      <c r="M86" s="52">
        <f t="shared" si="23"/>
        <v>0.19697638943663073</v>
      </c>
      <c r="N86" s="84">
        <f>[1]MercLab!O180</f>
        <v>1104.9902125733001</v>
      </c>
      <c r="O86" s="52">
        <f t="shared" si="24"/>
        <v>0.38916272178686462</v>
      </c>
    </row>
    <row r="87" spans="1:15" ht="22.5" x14ac:dyDescent="0.2">
      <c r="A87" s="286" t="s">
        <v>123</v>
      </c>
      <c r="B87" s="84">
        <f>[1]MercLab!J181</f>
        <v>19204.231807014818</v>
      </c>
      <c r="C87" s="52">
        <f t="shared" si="18"/>
        <v>0.85146054949715233</v>
      </c>
      <c r="D87" s="84">
        <f t="shared" si="25"/>
        <v>17313.362651730706</v>
      </c>
      <c r="E87" s="52">
        <f t="shared" si="26"/>
        <v>1.5612039401312277</v>
      </c>
      <c r="F87" s="84">
        <f>[1]MercLab!K181</f>
        <v>9243.5655263538429</v>
      </c>
      <c r="G87" s="52">
        <f t="shared" si="20"/>
        <v>8.6411975085015129</v>
      </c>
      <c r="H87" s="84">
        <f>[1]MercLab!L181</f>
        <v>8069.7971253768619</v>
      </c>
      <c r="I87" s="52">
        <f t="shared" si="21"/>
        <v>0.81170609887266321</v>
      </c>
      <c r="J87" s="84">
        <f>[1]MercLab!M181</f>
        <v>0</v>
      </c>
      <c r="K87" s="52">
        <f t="shared" si="22"/>
        <v>0</v>
      </c>
      <c r="L87" s="84">
        <f>[1]MercLab!N181</f>
        <v>685.39914986231997</v>
      </c>
      <c r="M87" s="52">
        <f t="shared" si="23"/>
        <v>7.9463768723231035E-2</v>
      </c>
      <c r="N87" s="84">
        <f>[1]MercLab!O181</f>
        <v>1205.4700054217999</v>
      </c>
      <c r="O87" s="52">
        <f t="shared" si="24"/>
        <v>0.42455035619716364</v>
      </c>
    </row>
    <row r="88" spans="1:15" ht="22.5" x14ac:dyDescent="0.2">
      <c r="A88" s="286" t="s">
        <v>124</v>
      </c>
      <c r="B88" s="84">
        <f>[1]MercLab!J182</f>
        <v>12170.512502698943</v>
      </c>
      <c r="C88" s="52">
        <f t="shared" si="18"/>
        <v>0.53960561231221804</v>
      </c>
      <c r="D88" s="84">
        <f t="shared" si="25"/>
        <v>6956.9133350135817</v>
      </c>
      <c r="E88" s="52">
        <f t="shared" si="26"/>
        <v>0.62732819315657107</v>
      </c>
      <c r="F88" s="84">
        <f>[1]MercLab!K182</f>
        <v>0</v>
      </c>
      <c r="G88" s="52">
        <f t="shared" si="20"/>
        <v>0</v>
      </c>
      <c r="H88" s="84">
        <f>[1]MercLab!L182</f>
        <v>6956.9133350135817</v>
      </c>
      <c r="I88" s="52">
        <f t="shared" si="21"/>
        <v>0.69976591674172584</v>
      </c>
      <c r="J88" s="84">
        <f>[1]MercLab!M182</f>
        <v>0</v>
      </c>
      <c r="K88" s="52">
        <f t="shared" si="22"/>
        <v>0</v>
      </c>
      <c r="L88" s="84">
        <f>[1]MercLab!N182</f>
        <v>4262.1602530704004</v>
      </c>
      <c r="M88" s="52">
        <f t="shared" si="23"/>
        <v>0.4941460996550231</v>
      </c>
      <c r="N88" s="84">
        <f>[1]MercLab!O182</f>
        <v>951.43891461495991</v>
      </c>
      <c r="O88" s="52">
        <f t="shared" si="24"/>
        <v>0.33508401559795392</v>
      </c>
    </row>
    <row r="89" spans="1:15" x14ac:dyDescent="0.2">
      <c r="A89" s="281" t="s">
        <v>125</v>
      </c>
      <c r="B89" s="84">
        <f>[1]MercLab!J183</f>
        <v>65354.832496138639</v>
      </c>
      <c r="C89" s="52">
        <f t="shared" si="18"/>
        <v>2.8976457974814749</v>
      </c>
      <c r="D89" s="84">
        <f t="shared" si="25"/>
        <v>16019.400697534584</v>
      </c>
      <c r="E89" s="52">
        <f t="shared" si="26"/>
        <v>1.4445230537022158</v>
      </c>
      <c r="F89" s="84">
        <f>[1]MercLab!K183</f>
        <v>0</v>
      </c>
      <c r="G89" s="52">
        <f t="shared" si="20"/>
        <v>0</v>
      </c>
      <c r="H89" s="84">
        <f>[1]MercLab!L183</f>
        <v>16019.400697534584</v>
      </c>
      <c r="I89" s="52">
        <f t="shared" si="21"/>
        <v>1.6113224464569882</v>
      </c>
      <c r="J89" s="84">
        <f>[1]MercLab!M183</f>
        <v>0</v>
      </c>
      <c r="K89" s="52">
        <f t="shared" si="22"/>
        <v>0</v>
      </c>
      <c r="L89" s="84">
        <f>[1]MercLab!N183</f>
        <v>46303.347916174134</v>
      </c>
      <c r="M89" s="52">
        <f t="shared" si="23"/>
        <v>5.3683149893916156</v>
      </c>
      <c r="N89" s="84">
        <f>[1]MercLab!O183</f>
        <v>3032.0838824298994</v>
      </c>
      <c r="O89" s="52">
        <f t="shared" si="24"/>
        <v>1.0678592470286057</v>
      </c>
    </row>
    <row r="90" spans="1:15" ht="33.75" x14ac:dyDescent="0.2">
      <c r="A90" s="286" t="s">
        <v>144</v>
      </c>
      <c r="B90" s="84">
        <f>[1]MercLab!J184</f>
        <v>10903.756929794343</v>
      </c>
      <c r="C90" s="52">
        <f t="shared" si="18"/>
        <v>0.48344130399607138</v>
      </c>
      <c r="D90" s="84">
        <f t="shared" si="25"/>
        <v>10903.756929794339</v>
      </c>
      <c r="E90" s="52">
        <f t="shared" si="26"/>
        <v>0.98322830887657875</v>
      </c>
      <c r="F90" s="84">
        <f>[1]MercLab!K184</f>
        <v>0</v>
      </c>
      <c r="G90" s="52">
        <f t="shared" si="20"/>
        <v>0</v>
      </c>
      <c r="H90" s="84">
        <f>[1]MercLab!L184</f>
        <v>3076.7819614374398</v>
      </c>
      <c r="I90" s="52">
        <f t="shared" si="21"/>
        <v>0.30948023155954296</v>
      </c>
      <c r="J90" s="84">
        <f>[1]MercLab!M184</f>
        <v>7826.9749683568998</v>
      </c>
      <c r="K90" s="52">
        <f t="shared" si="22"/>
        <v>100</v>
      </c>
      <c r="L90" s="84">
        <f>[1]MercLab!N184</f>
        <v>0</v>
      </c>
      <c r="M90" s="52">
        <f t="shared" si="23"/>
        <v>0</v>
      </c>
      <c r="N90" s="84">
        <f>[1]MercLab!O184</f>
        <v>0</v>
      </c>
      <c r="O90" s="52">
        <f t="shared" si="24"/>
        <v>0</v>
      </c>
    </row>
    <row r="91" spans="1:15" ht="22.5" x14ac:dyDescent="0.2">
      <c r="A91" s="286" t="s">
        <v>127</v>
      </c>
      <c r="B91" s="84">
        <f>[1]MercLab!J185</f>
        <v>2043.5282022087597</v>
      </c>
      <c r="C91" s="52">
        <f t="shared" si="18"/>
        <v>9.0604178467061966E-2</v>
      </c>
      <c r="D91" s="84">
        <f t="shared" si="25"/>
        <v>2043.5282022087597</v>
      </c>
      <c r="E91" s="52">
        <f t="shared" si="26"/>
        <v>0.18427178736065344</v>
      </c>
      <c r="F91" s="84">
        <f>[1]MercLab!K185</f>
        <v>0</v>
      </c>
      <c r="G91" s="52">
        <f t="shared" si="20"/>
        <v>0</v>
      </c>
      <c r="H91" s="84">
        <f>[1]MercLab!L185</f>
        <v>2043.5282022087597</v>
      </c>
      <c r="I91" s="52">
        <f t="shared" si="21"/>
        <v>0.20554969092530631</v>
      </c>
      <c r="J91" s="84">
        <f>[1]MercLab!M185</f>
        <v>0</v>
      </c>
      <c r="K91" s="52">
        <f t="shared" si="22"/>
        <v>0</v>
      </c>
      <c r="L91" s="84">
        <f>[1]MercLab!N185</f>
        <v>0</v>
      </c>
      <c r="M91" s="52">
        <f t="shared" si="23"/>
        <v>0</v>
      </c>
      <c r="N91" s="84">
        <f>[1]MercLab!O185</f>
        <v>0</v>
      </c>
      <c r="O91" s="52">
        <f t="shared" si="24"/>
        <v>0</v>
      </c>
    </row>
    <row r="92" spans="1:15" x14ac:dyDescent="0.2">
      <c r="A92" s="281" t="s">
        <v>128</v>
      </c>
      <c r="B92" s="84">
        <f>[1]MercLab!J186</f>
        <v>544.41479776680001</v>
      </c>
      <c r="C92" s="52">
        <f t="shared" si="18"/>
        <v>2.4137790436979539E-2</v>
      </c>
      <c r="D92" s="84">
        <f t="shared" si="25"/>
        <v>0</v>
      </c>
      <c r="E92" s="52">
        <f t="shared" si="26"/>
        <v>0</v>
      </c>
      <c r="F92" s="84">
        <f>[1]MercLab!K186</f>
        <v>0</v>
      </c>
      <c r="G92" s="52">
        <f t="shared" si="20"/>
        <v>0</v>
      </c>
      <c r="H92" s="84">
        <f>[1]MercLab!L186</f>
        <v>0</v>
      </c>
      <c r="I92" s="52">
        <f t="shared" si="21"/>
        <v>0</v>
      </c>
      <c r="J92" s="84">
        <f>[1]MercLab!M186</f>
        <v>0</v>
      </c>
      <c r="K92" s="52">
        <f t="shared" si="22"/>
        <v>0</v>
      </c>
      <c r="L92" s="84">
        <f>[1]MercLab!N186</f>
        <v>544.41479776680001</v>
      </c>
      <c r="M92" s="52">
        <f t="shared" si="23"/>
        <v>6.3118332708664321E-2</v>
      </c>
      <c r="N92" s="84">
        <f>[1]MercLab!O186</f>
        <v>0</v>
      </c>
      <c r="O92" s="52">
        <f t="shared" si="24"/>
        <v>0</v>
      </c>
    </row>
    <row r="93" spans="1:15" x14ac:dyDescent="0.2">
      <c r="A93" s="281" t="s">
        <v>73</v>
      </c>
      <c r="B93" s="84">
        <f>[1]MercLab!J187</f>
        <v>0</v>
      </c>
      <c r="C93" s="52">
        <f t="shared" si="18"/>
        <v>0</v>
      </c>
      <c r="D93" s="84">
        <f t="shared" si="25"/>
        <v>0</v>
      </c>
      <c r="E93" s="52">
        <f t="shared" si="26"/>
        <v>0</v>
      </c>
      <c r="F93" s="84">
        <f>[1]MercLab!K187</f>
        <v>0</v>
      </c>
      <c r="G93" s="52">
        <f t="shared" si="20"/>
        <v>0</v>
      </c>
      <c r="H93" s="84">
        <f>[1]MercLab!L187</f>
        <v>0</v>
      </c>
      <c r="I93" s="52">
        <f t="shared" si="21"/>
        <v>0</v>
      </c>
      <c r="J93" s="84">
        <f>[1]MercLab!M187</f>
        <v>0</v>
      </c>
      <c r="K93" s="52">
        <f t="shared" si="22"/>
        <v>0</v>
      </c>
      <c r="L93" s="84">
        <f>[1]MercLab!N187</f>
        <v>0</v>
      </c>
      <c r="M93" s="52">
        <f t="shared" si="23"/>
        <v>0</v>
      </c>
      <c r="N93" s="84">
        <f>[1]MercLab!O187</f>
        <v>0</v>
      </c>
      <c r="O93" s="52">
        <f t="shared" si="24"/>
        <v>0</v>
      </c>
    </row>
    <row r="94" spans="1:15" x14ac:dyDescent="0.2">
      <c r="A94" s="281" t="s">
        <v>129</v>
      </c>
      <c r="B94" s="84">
        <f>[1]MercLab!J188</f>
        <v>587.13723209028001</v>
      </c>
      <c r="C94" s="52">
        <f t="shared" si="18"/>
        <v>2.6031980622271869E-2</v>
      </c>
      <c r="D94" s="84">
        <f t="shared" si="25"/>
        <v>326.64887866008002</v>
      </c>
      <c r="E94" s="52">
        <f t="shared" si="26"/>
        <v>2.945502422965687E-2</v>
      </c>
      <c r="F94" s="84">
        <f>[1]MercLab!K188</f>
        <v>0</v>
      </c>
      <c r="G94" s="52">
        <f t="shared" si="20"/>
        <v>0</v>
      </c>
      <c r="H94" s="84">
        <f>[1]MercLab!L188</f>
        <v>326.64887866008002</v>
      </c>
      <c r="I94" s="52">
        <f t="shared" si="21"/>
        <v>3.2856202315733087E-2</v>
      </c>
      <c r="J94" s="84">
        <f>[1]MercLab!M188</f>
        <v>0</v>
      </c>
      <c r="K94" s="52">
        <f t="shared" si="22"/>
        <v>0</v>
      </c>
      <c r="L94" s="84">
        <f>[1]MercLab!N188</f>
        <v>260.48835343019999</v>
      </c>
      <c r="M94" s="52">
        <f t="shared" si="23"/>
        <v>3.0200484310829213E-2</v>
      </c>
      <c r="N94" s="84">
        <f>[1]MercLab!O188</f>
        <v>0</v>
      </c>
      <c r="O94" s="52">
        <f t="shared" si="24"/>
        <v>0</v>
      </c>
    </row>
    <row r="95" spans="1:15" x14ac:dyDescent="0.2">
      <c r="A95" s="98"/>
      <c r="B95" s="85"/>
      <c r="C95" s="52"/>
      <c r="D95" s="85"/>
      <c r="E95" s="86"/>
      <c r="F95" s="85"/>
      <c r="G95" s="52"/>
      <c r="H95" s="84"/>
      <c r="I95" s="86"/>
      <c r="J95" s="85"/>
      <c r="K95" s="86"/>
      <c r="L95" s="85"/>
      <c r="M95" s="86"/>
      <c r="N95" s="85"/>
      <c r="O95" s="86"/>
    </row>
    <row r="96" spans="1:15" x14ac:dyDescent="0.2">
      <c r="A96" s="57" t="s">
        <v>15</v>
      </c>
      <c r="B96" s="83"/>
      <c r="C96" s="52"/>
      <c r="D96" s="83"/>
      <c r="E96" s="49"/>
      <c r="F96" s="83"/>
      <c r="G96" s="52"/>
      <c r="H96" s="84"/>
      <c r="I96" s="49"/>
      <c r="J96" s="83"/>
      <c r="K96" s="49"/>
      <c r="L96" s="83"/>
      <c r="M96" s="49"/>
      <c r="N96" s="83"/>
      <c r="O96" s="49"/>
    </row>
    <row r="97" spans="1:15" x14ac:dyDescent="0.2">
      <c r="A97" s="87" t="s">
        <v>131</v>
      </c>
      <c r="B97" s="85">
        <f>[1]MercLab!J190</f>
        <v>48899.668143556577</v>
      </c>
      <c r="C97" s="52">
        <f>IF(ISNUMBER(B97/B$68*100),B97/B$68*100,0)</f>
        <v>2.1680710130010228</v>
      </c>
      <c r="D97" s="85">
        <f>F97+H97+J97</f>
        <v>27308.173321055314</v>
      </c>
      <c r="E97" s="52">
        <f>IF(ISNUMBER(D97/D$68*100),D97/D$68*100,0)</f>
        <v>2.4624695181531484</v>
      </c>
      <c r="F97" s="85">
        <f>[1]MercLab!K190</f>
        <v>7124.3931655220795</v>
      </c>
      <c r="G97" s="52">
        <f>IF(ISNUMBER(F97/F$68*100),F97/F$68*100,0)</f>
        <v>6.660123552537681</v>
      </c>
      <c r="H97" s="85">
        <f>[1]MercLab!L190</f>
        <v>20183.780155533233</v>
      </c>
      <c r="I97" s="52">
        <f>IF(ISNUMBER(H97/H$68*100),H97/H$68*100,0)</f>
        <v>2.0301994208790286</v>
      </c>
      <c r="J97" s="85">
        <f>[1]MercLab!M190</f>
        <v>0</v>
      </c>
      <c r="K97" s="52">
        <f>IF(ISNUMBER(J97/J$68*100),J97/J$68*100,0)</f>
        <v>0</v>
      </c>
      <c r="L97" s="85">
        <f>[1]MercLab!N190</f>
        <v>21183.183724176077</v>
      </c>
      <c r="M97" s="52">
        <f>IF(ISNUMBER(L97/L$68*100),L97/L$68*100,0)</f>
        <v>2.4559347828455471</v>
      </c>
      <c r="N97" s="85">
        <f>[1]MercLab!O190</f>
        <v>408.31109832509998</v>
      </c>
      <c r="O97" s="52">
        <f>IF(ISNUMBER(N97/N$68*100),N97/N$68*100,0)</f>
        <v>0.14380168851444855</v>
      </c>
    </row>
    <row r="98" spans="1:15" x14ac:dyDescent="0.2">
      <c r="A98" s="87" t="s">
        <v>132</v>
      </c>
      <c r="B98" s="85">
        <f>[1]MercLab!J191</f>
        <v>52595.699884364818</v>
      </c>
      <c r="C98" s="52">
        <f t="shared" ref="C98:C107" si="27">IF(ISNUMBER(B98/B$68*100),B98/B$68*100,0)</f>
        <v>2.3319424580352353</v>
      </c>
      <c r="D98" s="85">
        <f t="shared" ref="D98:D107" si="28">F98+H98+J98</f>
        <v>40062.40180988911</v>
      </c>
      <c r="E98" s="52">
        <f t="shared" ref="E98:E107" si="29">IF(ISNUMBER(D98/D$68*100),D98/D$68*100,0)</f>
        <v>3.6125610498008616</v>
      </c>
      <c r="F98" s="85">
        <f>[1]MercLab!K191</f>
        <v>21350.340227962406</v>
      </c>
      <c r="G98" s="52">
        <f t="shared" ref="G98:G107" si="30">IF(ISNUMBER(F98/F$68*100),F98/F$68*100,0)</f>
        <v>19.959019737300665</v>
      </c>
      <c r="H98" s="85">
        <f>[1]MercLab!L191</f>
        <v>18712.061581926704</v>
      </c>
      <c r="I98" s="52">
        <f t="shared" ref="I98:I107" si="31">IF(ISNUMBER(H98/H$68*100),H98/H$68*100,0)</f>
        <v>1.8821655950640077</v>
      </c>
      <c r="J98" s="85">
        <f>[1]MercLab!M191</f>
        <v>0</v>
      </c>
      <c r="K98" s="52">
        <f t="shared" ref="K98:K107" si="32">IF(ISNUMBER(J98/J$68*100),J98/J$68*100,0)</f>
        <v>0</v>
      </c>
      <c r="L98" s="85">
        <f>[1]MercLab!N191</f>
        <v>12185.9802699021</v>
      </c>
      <c r="M98" s="52">
        <f t="shared" ref="M98:M107" si="33">IF(ISNUMBER(L98/L$68*100),L98/L$68*100,0)</f>
        <v>1.4128175064528075</v>
      </c>
      <c r="N98" s="85">
        <f>[1]MercLab!O191</f>
        <v>347.31780457360003</v>
      </c>
      <c r="O98" s="52">
        <f t="shared" ref="O98:O107" si="34">IF(ISNUMBER(N98/N$68*100),N98/N$68*100,0)</f>
        <v>0.12232066910179479</v>
      </c>
    </row>
    <row r="99" spans="1:15" x14ac:dyDescent="0.2">
      <c r="A99" s="87" t="s">
        <v>133</v>
      </c>
      <c r="B99" s="85">
        <f>[1]MercLab!J192</f>
        <v>126665.76618625858</v>
      </c>
      <c r="C99" s="52">
        <f t="shared" si="27"/>
        <v>5.6159967221409168</v>
      </c>
      <c r="D99" s="85">
        <f t="shared" si="28"/>
        <v>99579.551036761171</v>
      </c>
      <c r="E99" s="52">
        <f t="shared" si="29"/>
        <v>8.9794218813726214</v>
      </c>
      <c r="F99" s="85">
        <f>[1]MercLab!K192</f>
        <v>30564.529183281596</v>
      </c>
      <c r="G99" s="52">
        <f t="shared" si="30"/>
        <v>28.572755034201119</v>
      </c>
      <c r="H99" s="85">
        <f>[1]MercLab!L192</f>
        <v>69015.021853479571</v>
      </c>
      <c r="I99" s="52">
        <f t="shared" si="31"/>
        <v>6.9419234810916457</v>
      </c>
      <c r="J99" s="85">
        <f>[1]MercLab!M192</f>
        <v>0</v>
      </c>
      <c r="K99" s="52">
        <f t="shared" si="32"/>
        <v>0</v>
      </c>
      <c r="L99" s="85">
        <f>[1]MercLab!N192</f>
        <v>24640.68430064846</v>
      </c>
      <c r="M99" s="52">
        <f t="shared" si="33"/>
        <v>2.8567902934256657</v>
      </c>
      <c r="N99" s="85">
        <f>[1]MercLab!O192</f>
        <v>2445.5308488487399</v>
      </c>
      <c r="O99" s="52">
        <f t="shared" si="34"/>
        <v>0.86128314126455197</v>
      </c>
    </row>
    <row r="100" spans="1:15" x14ac:dyDescent="0.2">
      <c r="A100" s="87" t="s">
        <v>134</v>
      </c>
      <c r="B100" s="85">
        <f>[1]MercLab!J193</f>
        <v>52845.309231967047</v>
      </c>
      <c r="C100" s="52">
        <f t="shared" si="27"/>
        <v>2.3430094204841776</v>
      </c>
      <c r="D100" s="85">
        <f t="shared" si="28"/>
        <v>47140.373394275186</v>
      </c>
      <c r="E100" s="52">
        <f t="shared" si="29"/>
        <v>4.25080547105867</v>
      </c>
      <c r="F100" s="85">
        <f>[1]MercLab!K193</f>
        <v>10707.913600109259</v>
      </c>
      <c r="G100" s="52">
        <f t="shared" si="30"/>
        <v>10.010119586290427</v>
      </c>
      <c r="H100" s="85">
        <f>[1]MercLab!L193</f>
        <v>36432.45979416593</v>
      </c>
      <c r="I100" s="52">
        <f t="shared" si="31"/>
        <v>3.6645840474554103</v>
      </c>
      <c r="J100" s="85">
        <f>[1]MercLab!M193</f>
        <v>0</v>
      </c>
      <c r="K100" s="52">
        <f t="shared" si="32"/>
        <v>0</v>
      </c>
      <c r="L100" s="85">
        <f>[1]MercLab!N193</f>
        <v>5133.7698794732605</v>
      </c>
      <c r="M100" s="52">
        <f t="shared" si="33"/>
        <v>0.59519872830700149</v>
      </c>
      <c r="N100" s="85">
        <f>[1]MercLab!O193</f>
        <v>571.16595821859994</v>
      </c>
      <c r="O100" s="52">
        <f t="shared" si="34"/>
        <v>0.2011569843453325</v>
      </c>
    </row>
    <row r="101" spans="1:15" ht="22.5" x14ac:dyDescent="0.2">
      <c r="A101" s="284" t="s">
        <v>135</v>
      </c>
      <c r="B101" s="85">
        <f>[1]MercLab!J194</f>
        <v>299849.55001213745</v>
      </c>
      <c r="C101" s="52">
        <f t="shared" si="27"/>
        <v>13.294468905887197</v>
      </c>
      <c r="D101" s="85">
        <f t="shared" si="28"/>
        <v>146531.74857925368</v>
      </c>
      <c r="E101" s="52">
        <f t="shared" si="29"/>
        <v>13.213258905160231</v>
      </c>
      <c r="F101" s="85">
        <f>[1]MercLab!K194</f>
        <v>12693.041036414077</v>
      </c>
      <c r="G101" s="52">
        <f t="shared" si="30"/>
        <v>11.865883815769699</v>
      </c>
      <c r="H101" s="85">
        <f>[1]MercLab!L194</f>
        <v>128680.82018152582</v>
      </c>
      <c r="I101" s="52">
        <f t="shared" si="31"/>
        <v>12.943448878140551</v>
      </c>
      <c r="J101" s="85">
        <f>[1]MercLab!M194</f>
        <v>5157.8873613137794</v>
      </c>
      <c r="K101" s="52">
        <f t="shared" si="32"/>
        <v>65.898861081915072</v>
      </c>
      <c r="L101" s="85">
        <f>[1]MercLab!N194</f>
        <v>110828.61904265538</v>
      </c>
      <c r="M101" s="52">
        <f t="shared" si="33"/>
        <v>12.849242303976782</v>
      </c>
      <c r="N101" s="85">
        <f>[1]MercLab!O194</f>
        <v>42489.182390229114</v>
      </c>
      <c r="O101" s="52">
        <f t="shared" si="34"/>
        <v>14.964119751769484</v>
      </c>
    </row>
    <row r="102" spans="1:15" ht="22.5" x14ac:dyDescent="0.2">
      <c r="A102" s="284" t="s">
        <v>136</v>
      </c>
      <c r="B102" s="85">
        <f>[1]MercLab!J195</f>
        <v>570299.58713677723</v>
      </c>
      <c r="C102" s="52">
        <f t="shared" si="27"/>
        <v>25.285447745121814</v>
      </c>
      <c r="D102" s="85">
        <f t="shared" si="28"/>
        <v>99379.015134705391</v>
      </c>
      <c r="E102" s="52">
        <f t="shared" si="29"/>
        <v>8.9613388869408066</v>
      </c>
      <c r="F102" s="85">
        <f>[1]MercLab!K195</f>
        <v>0</v>
      </c>
      <c r="G102" s="52">
        <f t="shared" si="30"/>
        <v>0</v>
      </c>
      <c r="H102" s="85">
        <f>[1]MercLab!L195</f>
        <v>99379.015134705391</v>
      </c>
      <c r="I102" s="52">
        <f t="shared" si="31"/>
        <v>9.9961066469848738</v>
      </c>
      <c r="J102" s="85">
        <f>[1]MercLab!M195</f>
        <v>0</v>
      </c>
      <c r="K102" s="52">
        <f t="shared" si="32"/>
        <v>0</v>
      </c>
      <c r="L102" s="85">
        <f>[1]MercLab!N195</f>
        <v>429039.07026975328</v>
      </c>
      <c r="M102" s="52">
        <f t="shared" si="33"/>
        <v>49.741907996229948</v>
      </c>
      <c r="N102" s="85">
        <f>[1]MercLab!O195</f>
        <v>41881.5017323149</v>
      </c>
      <c r="O102" s="52">
        <f t="shared" si="34"/>
        <v>14.750102780288444</v>
      </c>
    </row>
    <row r="103" spans="1:15" ht="22.5" x14ac:dyDescent="0.2">
      <c r="A103" s="284" t="s">
        <v>137</v>
      </c>
      <c r="B103" s="85">
        <f>[1]MercLab!J196</f>
        <v>340664.62099939212</v>
      </c>
      <c r="C103" s="52">
        <f t="shared" si="27"/>
        <v>15.104092072270712</v>
      </c>
      <c r="D103" s="85">
        <f t="shared" si="28"/>
        <v>185147.48156763538</v>
      </c>
      <c r="E103" s="52">
        <f t="shared" si="29"/>
        <v>16.695368978473482</v>
      </c>
      <c r="F103" s="85">
        <f>[1]MercLab!K196</f>
        <v>6654.9258763630405</v>
      </c>
      <c r="G103" s="52">
        <f t="shared" si="30"/>
        <v>6.2212496615225712</v>
      </c>
      <c r="H103" s="85">
        <f>[1]MercLab!L196</f>
        <v>178492.55569127234</v>
      </c>
      <c r="I103" s="52">
        <f t="shared" si="31"/>
        <v>17.953796583356876</v>
      </c>
      <c r="J103" s="85">
        <f>[1]MercLab!M196</f>
        <v>0</v>
      </c>
      <c r="K103" s="52">
        <f t="shared" si="32"/>
        <v>0</v>
      </c>
      <c r="L103" s="85">
        <f>[1]MercLab!N196</f>
        <v>136247.58100067469</v>
      </c>
      <c r="M103" s="52">
        <f t="shared" si="33"/>
        <v>15.796264509391541</v>
      </c>
      <c r="N103" s="85">
        <f>[1]MercLab!O196</f>
        <v>19269.558431081765</v>
      </c>
      <c r="O103" s="52">
        <f t="shared" si="34"/>
        <v>6.7864798451084507</v>
      </c>
    </row>
    <row r="104" spans="1:15" ht="22.5" x14ac:dyDescent="0.2">
      <c r="A104" s="284" t="s">
        <v>138</v>
      </c>
      <c r="B104" s="85">
        <f>[1]MercLab!J197</f>
        <v>146853.17045548171</v>
      </c>
      <c r="C104" s="52">
        <f t="shared" si="27"/>
        <v>6.5110483183060524</v>
      </c>
      <c r="D104" s="85">
        <f t="shared" si="28"/>
        <v>93551.277635882652</v>
      </c>
      <c r="E104" s="52">
        <f t="shared" si="29"/>
        <v>8.4358322636331113</v>
      </c>
      <c r="F104" s="85">
        <f>[1]MercLab!K197</f>
        <v>6324.0940163986807</v>
      </c>
      <c r="G104" s="52">
        <f t="shared" si="30"/>
        <v>5.9119768559253778</v>
      </c>
      <c r="H104" s="85">
        <f>[1]MercLab!L197</f>
        <v>87227.183619483971</v>
      </c>
      <c r="I104" s="52">
        <f t="shared" si="31"/>
        <v>8.7738063090544287</v>
      </c>
      <c r="J104" s="85">
        <f>[1]MercLab!M197</f>
        <v>0</v>
      </c>
      <c r="K104" s="52">
        <f t="shared" si="32"/>
        <v>0</v>
      </c>
      <c r="L104" s="85">
        <f>[1]MercLab!N197</f>
        <v>51671.380106538258</v>
      </c>
      <c r="M104" s="52">
        <f t="shared" si="33"/>
        <v>5.9906736085402397</v>
      </c>
      <c r="N104" s="85">
        <f>[1]MercLab!O197</f>
        <v>1630.5127130611802</v>
      </c>
      <c r="O104" s="52">
        <f t="shared" si="34"/>
        <v>0.57424469294191305</v>
      </c>
    </row>
    <row r="105" spans="1:15" x14ac:dyDescent="0.2">
      <c r="A105" s="87" t="s">
        <v>139</v>
      </c>
      <c r="B105" s="85">
        <f>[1]MercLab!J198</f>
        <v>614094.95735623641</v>
      </c>
      <c r="C105" s="52">
        <f t="shared" si="27"/>
        <v>27.227208830242166</v>
      </c>
      <c r="D105" s="85">
        <f t="shared" si="28"/>
        <v>369120.49324871489</v>
      </c>
      <c r="E105" s="52">
        <f t="shared" si="29"/>
        <v>33.284832070762967</v>
      </c>
      <c r="F105" s="85">
        <f>[1]MercLab!K198</f>
        <v>10995.940296690822</v>
      </c>
      <c r="G105" s="52">
        <f t="shared" si="30"/>
        <v>10.279376678241208</v>
      </c>
      <c r="H105" s="85">
        <f>[1]MercLab!L198</f>
        <v>355455.465344981</v>
      </c>
      <c r="I105" s="52">
        <f t="shared" si="31"/>
        <v>35.753732667061001</v>
      </c>
      <c r="J105" s="85">
        <f>[1]MercLab!M198</f>
        <v>2669.08760704312</v>
      </c>
      <c r="K105" s="52">
        <f t="shared" si="32"/>
        <v>34.101138918084921</v>
      </c>
      <c r="L105" s="85">
        <f>[1]MercLab!N198</f>
        <v>70349.346397986752</v>
      </c>
      <c r="M105" s="52">
        <f t="shared" si="33"/>
        <v>8.1561586312487044</v>
      </c>
      <c r="N105" s="85">
        <f>[1]MercLab!O198</f>
        <v>174625.11770952854</v>
      </c>
      <c r="O105" s="52">
        <f t="shared" si="34"/>
        <v>61.500622654323955</v>
      </c>
    </row>
    <row r="106" spans="1:15" x14ac:dyDescent="0.2">
      <c r="A106" s="87" t="s">
        <v>140</v>
      </c>
      <c r="B106" s="85">
        <f>[1]MercLab!J199</f>
        <v>555.70848731776005</v>
      </c>
      <c r="C106" s="52">
        <f t="shared" si="27"/>
        <v>2.4638520234846185E-2</v>
      </c>
      <c r="D106" s="85">
        <f t="shared" si="28"/>
        <v>555.70848731776005</v>
      </c>
      <c r="E106" s="52">
        <f t="shared" si="29"/>
        <v>5.0110096889706489E-2</v>
      </c>
      <c r="F106" s="85">
        <f>[1]MercLab!K199</f>
        <v>555.70848731776005</v>
      </c>
      <c r="G106" s="52">
        <f t="shared" si="30"/>
        <v>0.51949507821118168</v>
      </c>
      <c r="H106" s="85">
        <f>[1]MercLab!L199</f>
        <v>0</v>
      </c>
      <c r="I106" s="52">
        <f t="shared" si="31"/>
        <v>0</v>
      </c>
      <c r="J106" s="85">
        <f>[1]MercLab!M199</f>
        <v>0</v>
      </c>
      <c r="K106" s="52">
        <f t="shared" si="32"/>
        <v>0</v>
      </c>
      <c r="L106" s="85">
        <f>[1]MercLab!N199</f>
        <v>0</v>
      </c>
      <c r="M106" s="52">
        <f t="shared" si="33"/>
        <v>0</v>
      </c>
      <c r="N106" s="85">
        <f>[1]MercLab!O199</f>
        <v>0</v>
      </c>
      <c r="O106" s="52">
        <f t="shared" si="34"/>
        <v>0</v>
      </c>
    </row>
    <row r="107" spans="1:15" x14ac:dyDescent="0.2">
      <c r="A107" s="87" t="s">
        <v>128</v>
      </c>
      <c r="B107" s="85">
        <f>[1]MercLab!J200</f>
        <v>1861.3447753638798</v>
      </c>
      <c r="C107" s="52">
        <f t="shared" si="27"/>
        <v>8.2526687928026005E-2</v>
      </c>
      <c r="D107" s="85">
        <f t="shared" si="28"/>
        <v>598.85627754348002</v>
      </c>
      <c r="E107" s="52">
        <f t="shared" si="29"/>
        <v>5.4000877754370923E-2</v>
      </c>
      <c r="F107" s="85">
        <f>[1]MercLab!K200</f>
        <v>0</v>
      </c>
      <c r="G107" s="52">
        <f t="shared" si="30"/>
        <v>0</v>
      </c>
      <c r="H107" s="85">
        <f>[1]MercLab!L200</f>
        <v>598.85627754348002</v>
      </c>
      <c r="I107" s="52">
        <f t="shared" si="31"/>
        <v>6.0236370912177331E-2</v>
      </c>
      <c r="J107" s="85">
        <f>[1]MercLab!M200</f>
        <v>0</v>
      </c>
      <c r="K107" s="52">
        <f t="shared" si="32"/>
        <v>0</v>
      </c>
      <c r="L107" s="85">
        <f>[1]MercLab!N200</f>
        <v>990.28109893700002</v>
      </c>
      <c r="M107" s="52">
        <f t="shared" si="33"/>
        <v>0.11481115527021594</v>
      </c>
      <c r="N107" s="85">
        <f>[1]MercLab!O200</f>
        <v>272.2073988834</v>
      </c>
      <c r="O107" s="52">
        <f t="shared" si="34"/>
        <v>9.5867792342965719E-2</v>
      </c>
    </row>
    <row r="108" spans="1:15" x14ac:dyDescent="0.2">
      <c r="A108" s="87" t="s">
        <v>73</v>
      </c>
      <c r="B108" s="85">
        <f>[1]MercLab!J201</f>
        <v>0</v>
      </c>
      <c r="C108" s="52">
        <f>IF(ISNUMBER(B108/B$68*100),B108/B$68*100,0)</f>
        <v>0</v>
      </c>
      <c r="D108" s="85">
        <f>F108+H108+J108</f>
        <v>0</v>
      </c>
      <c r="E108" s="52">
        <f>IF(ISNUMBER(D108/D$68*100),D108/D$68*100,0)</f>
        <v>0</v>
      </c>
      <c r="F108" s="85">
        <f>[1]MercLab!K201</f>
        <v>0</v>
      </c>
      <c r="G108" s="52">
        <f>IF(ISNUMBER(F108/F$68*100),F108/F$68*100,0)</f>
        <v>0</v>
      </c>
      <c r="H108" s="85">
        <f>[1]MercLab!L201</f>
        <v>0</v>
      </c>
      <c r="I108" s="52">
        <f>IF(ISNUMBER(H108/H$68*100),H108/H$68*100,0)</f>
        <v>0</v>
      </c>
      <c r="J108" s="85">
        <f>[1]MercLab!M201</f>
        <v>0</v>
      </c>
      <c r="K108" s="52">
        <f>IF(ISNUMBER(J108/J$68*100),J108/J$68*100,0)</f>
        <v>0</v>
      </c>
      <c r="L108" s="85">
        <f>[1]MercLab!N201</f>
        <v>0</v>
      </c>
      <c r="M108" s="52">
        <f>IF(ISNUMBER(L108/L$68*100),L108/L$68*100,0)</f>
        <v>0</v>
      </c>
      <c r="N108" s="85">
        <f>[1]MercLab!O201</f>
        <v>0</v>
      </c>
      <c r="O108" s="52">
        <f>IF(ISNUMBER(N108/N$68*100),N108/N$68*100,0)</f>
        <v>0</v>
      </c>
    </row>
    <row r="109" spans="1:15" x14ac:dyDescent="0.2">
      <c r="A109" s="87" t="s">
        <v>129</v>
      </c>
      <c r="B109" s="85">
        <f>[1]MercLab!J202</f>
        <v>260.48835343019999</v>
      </c>
      <c r="C109" s="52">
        <f>IF(ISNUMBER(B109/B$68*100),B109/B$68*100,0)</f>
        <v>1.1549306360084147E-2</v>
      </c>
      <c r="D109" s="85">
        <f>F109+H109+J109</f>
        <v>0</v>
      </c>
      <c r="E109" s="52">
        <f>IF(ISNUMBER(D109/D$68*100),D109/D$68*100,0)</f>
        <v>0</v>
      </c>
      <c r="F109" s="85">
        <f>[1]MercLab!K202</f>
        <v>0</v>
      </c>
      <c r="G109" s="52">
        <f>IF(ISNUMBER(F109/F$68*100),F109/F$68*100,0)</f>
        <v>0</v>
      </c>
      <c r="H109" s="85">
        <f>[1]MercLab!L202</f>
        <v>0</v>
      </c>
      <c r="I109" s="52">
        <f>IF(ISNUMBER(H109/H$68*100),H109/H$68*100,0)</f>
        <v>0</v>
      </c>
      <c r="J109" s="85">
        <f>[1]MercLab!M202</f>
        <v>0</v>
      </c>
      <c r="K109" s="52">
        <f>IF(ISNUMBER(J109/J$68*100),J109/J$68*100,0)</f>
        <v>0</v>
      </c>
      <c r="L109" s="85">
        <f>[1]MercLab!N202</f>
        <v>260.48835343019999</v>
      </c>
      <c r="M109" s="52">
        <f>IF(ISNUMBER(L109/L$68*100),L109/L$68*100,0)</f>
        <v>3.0200484310829213E-2</v>
      </c>
      <c r="N109" s="85">
        <f>[1]MercLab!O202</f>
        <v>0</v>
      </c>
      <c r="O109" s="52">
        <f>IF(ISNUMBER(N109/N$68*100),N109/N$68*100,0)</f>
        <v>0</v>
      </c>
    </row>
    <row r="110" spans="1:15" x14ac:dyDescent="0.2">
      <c r="A110" s="231"/>
      <c r="B110" s="245"/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</row>
    <row r="111" spans="1:15" x14ac:dyDescent="0.2">
      <c r="A111" s="13" t="str">
        <f>'C01'!A42</f>
        <v>Fuente: Instituto Nacional de Estadística (INE). L Encuesta Permanente de Hogares de Propósitos Múltiples, Junio 2015.</v>
      </c>
      <c r="B111" s="102"/>
      <c r="C111" s="103"/>
      <c r="D111" s="47"/>
      <c r="E111" s="105"/>
      <c r="F111" s="98"/>
      <c r="G111" s="105"/>
      <c r="H111" s="98"/>
      <c r="I111" s="105"/>
      <c r="J111" s="98"/>
      <c r="K111" s="105"/>
      <c r="L111" s="98"/>
      <c r="M111" s="105"/>
      <c r="N111" s="98"/>
      <c r="O111" s="105"/>
    </row>
    <row r="112" spans="1:15" x14ac:dyDescent="0.2">
      <c r="A112" s="13" t="str">
        <f>'C01'!A43</f>
        <v>(Promedio de salarios mínimos por rama)</v>
      </c>
      <c r="B112" s="104"/>
      <c r="C112" s="103"/>
      <c r="D112" s="108"/>
      <c r="E112" s="105"/>
      <c r="F112" s="98"/>
      <c r="G112" s="105"/>
      <c r="H112" s="98"/>
      <c r="I112" s="105"/>
      <c r="J112" s="98"/>
      <c r="K112" s="105"/>
      <c r="L112" s="98"/>
      <c r="M112" s="105"/>
      <c r="N112" s="98"/>
      <c r="O112" s="105"/>
    </row>
    <row r="113" spans="1:15" x14ac:dyDescent="0.2">
      <c r="A113" s="27" t="s">
        <v>69</v>
      </c>
      <c r="B113" s="104"/>
      <c r="C113" s="103"/>
      <c r="D113" s="108"/>
      <c r="E113" s="105"/>
      <c r="F113" s="98"/>
      <c r="G113" s="105"/>
      <c r="H113" s="98"/>
      <c r="I113" s="105"/>
      <c r="J113" s="98"/>
      <c r="K113" s="105"/>
      <c r="L113" s="98"/>
      <c r="M113" s="105"/>
      <c r="N113" s="98"/>
      <c r="O113" s="105"/>
    </row>
    <row r="114" spans="1:15" x14ac:dyDescent="0.2">
      <c r="A114" s="27" t="s">
        <v>70</v>
      </c>
      <c r="B114" s="104"/>
      <c r="C114" s="103"/>
      <c r="D114" s="108"/>
      <c r="E114" s="105"/>
      <c r="F114" s="98"/>
      <c r="G114" s="105"/>
      <c r="H114" s="98"/>
      <c r="I114" s="105"/>
      <c r="J114" s="98"/>
      <c r="K114" s="105"/>
      <c r="L114" s="98"/>
      <c r="M114" s="105"/>
      <c r="N114" s="98"/>
      <c r="O114" s="105"/>
    </row>
    <row r="115" spans="1:15" x14ac:dyDescent="0.2">
      <c r="A115" s="275" t="s">
        <v>141</v>
      </c>
      <c r="B115" s="63"/>
      <c r="C115" s="62"/>
      <c r="D115" s="65"/>
    </row>
    <row r="116" spans="1:15" x14ac:dyDescent="0.2">
      <c r="A116" s="275" t="s">
        <v>142</v>
      </c>
      <c r="B116" s="63"/>
      <c r="C116" s="62"/>
      <c r="D116" s="65"/>
    </row>
    <row r="117" spans="1:15" x14ac:dyDescent="0.2">
      <c r="A117" s="61"/>
      <c r="B117" s="63"/>
      <c r="C117" s="62"/>
      <c r="D117" s="65"/>
    </row>
  </sheetData>
  <mergeCells count="27"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2 C17:C19 C13:E13 G13 I13 K13 M13 O13 C24:C26 C35:C50" formula="1"/>
    <ignoredError sqref="D17:O18 D24:O25 D19:E19 G19 I19 K19 M19 O19 D35:O35 D26:E26 G26 I26 K26 M26 O26 D37:O37 D36:E36 G36 D45:O46 D38:E44 G38:G44 I36 I38:I44 K36 K38:K44 M36 M38:M44 O36 O38:O44 D47:E50 G47:G50 I47:I50 K47:K50 M47:M50 O47:O50 D72:E80 D71:E71 G71 G72:G80 I71 K71 M71 O71 D97:E97 G97 I97 K97 M97 O97" formula="1" emptyCellReference="1"/>
    <ignoredError sqref="D51:O51 D69:O70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58"/>
  <sheetViews>
    <sheetView workbookViewId="0">
      <selection activeCell="U31" sqref="U31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18" customWidth="1"/>
    <col min="4" max="4" width="6.5" bestFit="1" customWidth="1"/>
    <col min="5" max="5" width="11.6640625" customWidth="1"/>
    <col min="6" max="6" width="7.33203125" style="18" customWidth="1"/>
    <col min="7" max="7" width="6.5" bestFit="1" customWidth="1"/>
    <col min="8" max="8" width="11" bestFit="1" customWidth="1"/>
    <col min="9" max="9" width="6.83203125" style="18" customWidth="1"/>
    <col min="10" max="10" width="6.5" bestFit="1" customWidth="1"/>
    <col min="11" max="11" width="11" bestFit="1" customWidth="1"/>
    <col min="12" max="12" width="8.83203125" style="18" bestFit="1" customWidth="1"/>
    <col min="13" max="13" width="6.5" bestFit="1" customWidth="1"/>
    <col min="14" max="14" width="9.83203125" bestFit="1" customWidth="1"/>
    <col min="15" max="15" width="7.33203125" style="18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322" t="s">
        <v>102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9" x14ac:dyDescent="0.2">
      <c r="A2" s="322" t="s">
        <v>95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</row>
    <row r="3" spans="1:19" ht="23.25" x14ac:dyDescent="0.35">
      <c r="A3" s="348" t="s">
        <v>90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</row>
    <row r="4" spans="1:19" ht="13.5" customHeight="1" x14ac:dyDescent="0.2">
      <c r="A4" s="359" t="s">
        <v>31</v>
      </c>
      <c r="B4" s="362" t="s">
        <v>20</v>
      </c>
      <c r="C4" s="327"/>
      <c r="D4" s="327"/>
      <c r="E4" s="363" t="s">
        <v>19</v>
      </c>
      <c r="F4" s="327"/>
      <c r="G4" s="327"/>
      <c r="H4" s="364" t="s">
        <v>32</v>
      </c>
      <c r="I4" s="364"/>
      <c r="J4" s="364"/>
      <c r="K4" s="364"/>
      <c r="L4" s="364"/>
      <c r="M4" s="364"/>
      <c r="N4" s="364"/>
      <c r="O4" s="364"/>
      <c r="P4" s="364"/>
      <c r="Q4" s="359" t="s">
        <v>21</v>
      </c>
      <c r="R4" s="359" t="s">
        <v>22</v>
      </c>
    </row>
    <row r="5" spans="1:19" ht="15.75" customHeight="1" x14ac:dyDescent="0.35">
      <c r="A5" s="360"/>
      <c r="B5" s="328"/>
      <c r="C5" s="328"/>
      <c r="D5" s="328"/>
      <c r="E5" s="328"/>
      <c r="F5" s="328"/>
      <c r="G5" s="328"/>
      <c r="H5" s="362" t="s">
        <v>0</v>
      </c>
      <c r="I5" s="362"/>
      <c r="J5" s="362"/>
      <c r="K5" s="362" t="s">
        <v>23</v>
      </c>
      <c r="L5" s="362"/>
      <c r="M5" s="362"/>
      <c r="N5" s="362" t="s">
        <v>24</v>
      </c>
      <c r="O5" s="362"/>
      <c r="P5" s="362"/>
      <c r="Q5" s="360"/>
      <c r="R5" s="360"/>
    </row>
    <row r="6" spans="1:19" x14ac:dyDescent="0.2">
      <c r="A6" s="361"/>
      <c r="B6" s="109" t="s">
        <v>4</v>
      </c>
      <c r="C6" s="110" t="s">
        <v>66</v>
      </c>
      <c r="D6" s="109" t="s">
        <v>25</v>
      </c>
      <c r="E6" s="109" t="s">
        <v>4</v>
      </c>
      <c r="F6" s="110" t="s">
        <v>66</v>
      </c>
      <c r="G6" s="109" t="s">
        <v>25</v>
      </c>
      <c r="H6" s="109" t="s">
        <v>4</v>
      </c>
      <c r="I6" s="110" t="s">
        <v>66</v>
      </c>
      <c r="J6" s="109" t="s">
        <v>25</v>
      </c>
      <c r="K6" s="109" t="s">
        <v>4</v>
      </c>
      <c r="L6" s="110" t="s">
        <v>66</v>
      </c>
      <c r="M6" s="109" t="s">
        <v>25</v>
      </c>
      <c r="N6" s="109" t="s">
        <v>4</v>
      </c>
      <c r="O6" s="110" t="s">
        <v>66</v>
      </c>
      <c r="P6" s="109" t="s">
        <v>25</v>
      </c>
      <c r="Q6" s="361"/>
      <c r="R6" s="361"/>
    </row>
    <row r="7" spans="1:19" x14ac:dyDescent="0.2">
      <c r="A7" s="113"/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19" ht="12" customHeight="1" x14ac:dyDescent="0.2">
      <c r="A8" s="116" t="s">
        <v>58</v>
      </c>
      <c r="B8" s="117">
        <f>[1]MercLab!Y48</f>
        <v>4468074.2872830518</v>
      </c>
      <c r="C8" s="118">
        <f>SUM(C11,C15)</f>
        <v>99.999999999988489</v>
      </c>
      <c r="D8" s="118">
        <f>[1]MercLab!Z48</f>
        <v>6.9823287151939812</v>
      </c>
      <c r="E8" s="117">
        <f>[1]MercLab!AA48</f>
        <v>3578962.102138713</v>
      </c>
      <c r="F8" s="118">
        <f>SUM(F11,F15)</f>
        <v>99.999999999984354</v>
      </c>
      <c r="G8" s="118">
        <f>[1]MercLab!AB48</f>
        <v>7.5813037347032468</v>
      </c>
      <c r="H8" s="117">
        <f>[1]MercLab!AC48</f>
        <v>1577088.5749461234</v>
      </c>
      <c r="I8" s="118">
        <f>SUM(I11,I15)</f>
        <v>100.00000000001003</v>
      </c>
      <c r="J8" s="118">
        <f>[1]MercLab!AD48</f>
        <v>8.4271869284428629</v>
      </c>
      <c r="K8" s="117">
        <f>[1]MercLab!AE48</f>
        <v>1392191.1610828545</v>
      </c>
      <c r="L8" s="118">
        <f>SUM(L11,L15)</f>
        <v>100.00000000000819</v>
      </c>
      <c r="M8" s="118">
        <f>[1]MercLab!AF48</f>
        <v>8.3160621118519522</v>
      </c>
      <c r="N8" s="117">
        <f>[1]MercLab!AG48</f>
        <v>184897.41386331065</v>
      </c>
      <c r="O8" s="118">
        <f>SUM(O11,O15)</f>
        <v>100.00000000000071</v>
      </c>
      <c r="P8" s="118">
        <f>[1]MercLab!AH48</f>
        <v>9.2258931482479305</v>
      </c>
      <c r="Q8" s="118">
        <f>IF(ISNUMBER(N8/H8*100),N8/H8*100,0)</f>
        <v>11.7239714243461</v>
      </c>
      <c r="R8" s="118">
        <f>[1]MercLab!AI48</f>
        <v>2.9523085092924113</v>
      </c>
      <c r="S8" s="119"/>
    </row>
    <row r="9" spans="1:19" ht="12" customHeight="1" x14ac:dyDescent="0.2">
      <c r="A9" s="120"/>
      <c r="B9" s="121"/>
      <c r="C9" s="118"/>
      <c r="D9" s="118"/>
      <c r="E9" s="121"/>
      <c r="F9" s="118"/>
      <c r="G9" s="118"/>
      <c r="H9" s="121"/>
      <c r="I9" s="118"/>
      <c r="J9" s="118"/>
      <c r="K9" s="121"/>
      <c r="L9" s="118"/>
      <c r="M9" s="118"/>
      <c r="N9" s="121"/>
      <c r="O9" s="118"/>
      <c r="P9" s="118"/>
      <c r="Q9" s="118"/>
      <c r="R9" s="118"/>
      <c r="S9" s="23"/>
    </row>
    <row r="10" spans="1:19" x14ac:dyDescent="0.2">
      <c r="A10" s="116" t="s">
        <v>35</v>
      </c>
      <c r="B10" s="150"/>
      <c r="C10" s="118"/>
      <c r="D10" s="118"/>
      <c r="E10" s="150"/>
      <c r="F10" s="118"/>
      <c r="G10" s="118"/>
      <c r="H10" s="150"/>
      <c r="I10" s="118"/>
      <c r="J10" s="118"/>
      <c r="K10" s="150"/>
      <c r="L10" s="118"/>
      <c r="M10" s="118"/>
      <c r="N10" s="150"/>
      <c r="O10" s="118"/>
      <c r="P10" s="118"/>
      <c r="Q10" s="118"/>
      <c r="R10" s="118"/>
      <c r="S10" s="8"/>
    </row>
    <row r="11" spans="1:19" x14ac:dyDescent="0.2">
      <c r="A11" s="124" t="s">
        <v>55</v>
      </c>
      <c r="B11" s="125">
        <f>SUM(B12:B14)</f>
        <v>2489589.2499785554</v>
      </c>
      <c r="C11" s="126">
        <f>IF(ISNUMBER(B11/B$8*100),B11/B$8*100,0)</f>
        <v>55.719513372111493</v>
      </c>
      <c r="D11" s="126">
        <f>[2]Sheet1!D8</f>
        <v>8.0248396117782299</v>
      </c>
      <c r="E11" s="125">
        <f>SUM(E12:E14)</f>
        <v>2053702.3839749077</v>
      </c>
      <c r="F11" s="126">
        <f>IF(ISNUMBER(E11/E$8*100),E11/E$8*100,0)</f>
        <v>57.382624497411086</v>
      </c>
      <c r="G11" s="126">
        <f>[2]Sheet1!E8</f>
        <v>8.5960371295965938</v>
      </c>
      <c r="H11" s="125">
        <f>SUM(H12:H14)</f>
        <v>986806.83046762215</v>
      </c>
      <c r="I11" s="126">
        <f>IF(ISNUMBER(H11/H$8*100),H11/H$8*100,0)</f>
        <v>62.571427258062116</v>
      </c>
      <c r="J11" s="126">
        <f>[2]Sheet1!F8</f>
        <v>9.4288840262581655</v>
      </c>
      <c r="K11" s="125">
        <f>SUM(K12:K14)</f>
        <v>879597.40824563382</v>
      </c>
      <c r="L11" s="126">
        <f>IF(ISNUMBER(K11/K$8*100),K11/K$8*100,0)</f>
        <v>63.180792468289901</v>
      </c>
      <c r="M11" s="126">
        <f>[2]Sheet1!G8</f>
        <v>9.2868886148787571</v>
      </c>
      <c r="N11" s="125">
        <f>SUM(N12:N14)</f>
        <v>107209.42222198937</v>
      </c>
      <c r="O11" s="126">
        <f>IF(ISNUMBER(N11/N$8*100),N11/N$8*100,0)</f>
        <v>57.98319185861962</v>
      </c>
      <c r="P11" s="126">
        <f>[2]Sheet1!H8</f>
        <v>10.49196141479101</v>
      </c>
      <c r="Q11" s="127">
        <f>IF(ISNUMBER(N11/H11*100),N11/H11*100,0)</f>
        <v>10.86427646342756</v>
      </c>
      <c r="R11" s="126">
        <f>[2]Sheet1!H9</f>
        <v>3.6195802938892334</v>
      </c>
      <c r="S11" s="8"/>
    </row>
    <row r="12" spans="1:19" x14ac:dyDescent="0.2">
      <c r="A12" s="131" t="s">
        <v>51</v>
      </c>
      <c r="B12" s="125">
        <f>[1]MercLab!Y49</f>
        <v>590995.97626243148</v>
      </c>
      <c r="C12" s="126">
        <f>IF(ISNUMBER(B12/B$8*100),B12/B$8*100,0)</f>
        <v>13.227084830359983</v>
      </c>
      <c r="D12" s="126">
        <f>[1]MercLab!Z49</f>
        <v>9.0964574312114266</v>
      </c>
      <c r="E12" s="125">
        <f>[1]MercLab!AA49</f>
        <v>493903.28399388172</v>
      </c>
      <c r="F12" s="126">
        <f>IF(ISNUMBER(E12/E$8*100),E12/E$8*100,0)</f>
        <v>13.800182005244913</v>
      </c>
      <c r="G12" s="126">
        <f>[1]MercLab!AB49</f>
        <v>9.7100110415899969</v>
      </c>
      <c r="H12" s="125">
        <f>[1]MercLab!AC49</f>
        <v>233779.61425849202</v>
      </c>
      <c r="I12" s="126">
        <f>IF(ISNUMBER(H12/H$8*100),H12/H$8*100,0)</f>
        <v>14.823492983992887</v>
      </c>
      <c r="J12" s="126">
        <f>[1]MercLab!AD49</f>
        <v>10.540407156076483</v>
      </c>
      <c r="K12" s="125">
        <f>[1]MercLab!AE49</f>
        <v>202156.32815206514</v>
      </c>
      <c r="L12" s="126">
        <f>IF(ISNUMBER(K12/K$8*100),K12/K$8*100,0)</f>
        <v>14.520730615386665</v>
      </c>
      <c r="M12" s="126">
        <f>[1]MercLab!AF49</f>
        <v>10.411654303333627</v>
      </c>
      <c r="N12" s="125">
        <f>[1]MercLab!AG49</f>
        <v>31623.286106426265</v>
      </c>
      <c r="O12" s="126">
        <f>IF(ISNUMBER(N12/N$8*100),N12/N$8*100,0)</f>
        <v>17.103152199740585</v>
      </c>
      <c r="P12" s="126">
        <f>[1]MercLab!AH49</f>
        <v>11.350196739741424</v>
      </c>
      <c r="Q12" s="127">
        <f>IF(ISNUMBER(N12/H12*100),N12/H12*100,0)</f>
        <v>13.526964789778523</v>
      </c>
      <c r="R12" s="126">
        <f>[1]MercLab!AI49</f>
        <v>3.8523051520580189</v>
      </c>
      <c r="S12" s="8"/>
    </row>
    <row r="13" spans="1:19" x14ac:dyDescent="0.2">
      <c r="A13" s="131" t="s">
        <v>52</v>
      </c>
      <c r="B13" s="125">
        <f>[1]MercLab!Y50</f>
        <v>366180.73577071883</v>
      </c>
      <c r="C13" s="126">
        <f>IF(ISNUMBER(B13/B$8*100),B13/B$8*100,0)</f>
        <v>8.1954934548186777</v>
      </c>
      <c r="D13" s="126">
        <f>[1]MercLab!Z50</f>
        <v>8.4453009571529574</v>
      </c>
      <c r="E13" s="125">
        <f>[1]MercLab!AA50</f>
        <v>310325.01410067768</v>
      </c>
      <c r="F13" s="126">
        <f>IF(ISNUMBER(E13/E$8*100),E13/E$8*100,0)</f>
        <v>8.6708102864580194</v>
      </c>
      <c r="G13" s="126">
        <f>[1]MercLab!AB50</f>
        <v>8.9052401448384391</v>
      </c>
      <c r="H13" s="125">
        <f>[1]MercLab!AC50</f>
        <v>166176.73097140741</v>
      </c>
      <c r="I13" s="126">
        <f>IF(ISNUMBER(H13/H$8*100),H13/H$8*100,0)</f>
        <v>10.536930747664845</v>
      </c>
      <c r="J13" s="126">
        <f>[1]MercLab!AD50</f>
        <v>9.6074933095450561</v>
      </c>
      <c r="K13" s="125">
        <f>[1]MercLab!AE50</f>
        <v>153623.09793603432</v>
      </c>
      <c r="L13" s="126">
        <f>IF(ISNUMBER(K13/K$8*100),K13/K$8*100,0)</f>
        <v>11.034626725868979</v>
      </c>
      <c r="M13" s="126">
        <f>[1]MercLab!AF50</f>
        <v>9.4577962577962644</v>
      </c>
      <c r="N13" s="125">
        <f>[1]MercLab!AG50</f>
        <v>12553.633035372806</v>
      </c>
      <c r="O13" s="126">
        <f>IF(ISNUMBER(N13/N$8*100),N13/N$8*100,0)</f>
        <v>6.7895125048386813</v>
      </c>
      <c r="P13" s="126">
        <f>[1]MercLab!AH50</f>
        <v>11.316455696202535</v>
      </c>
      <c r="Q13" s="127">
        <f>IF(ISNUMBER(N13/H13*100),N13/H13*100,0)</f>
        <v>7.5543868037293391</v>
      </c>
      <c r="R13" s="126">
        <f>[1]MercLab!AI50</f>
        <v>3.4628510442598208</v>
      </c>
      <c r="S13" s="8"/>
    </row>
    <row r="14" spans="1:19" x14ac:dyDescent="0.2">
      <c r="A14" s="131" t="s">
        <v>71</v>
      </c>
      <c r="B14" s="125">
        <f>[1]MercLab!Y51</f>
        <v>1532412.5379454051</v>
      </c>
      <c r="C14" s="126">
        <f>IF(ISNUMBER(B14/B$8*100),B14/B$8*100,0)</f>
        <v>34.296935086932834</v>
      </c>
      <c r="D14" s="126">
        <f>[1]MercLab!Z51</f>
        <v>7.5405525319450923</v>
      </c>
      <c r="E14" s="125">
        <f>[1]MercLab!AA51</f>
        <v>1249474.0858803482</v>
      </c>
      <c r="F14" s="126">
        <f>IF(ISNUMBER(E14/E$8*100),E14/E$8*100,0)</f>
        <v>34.911632205708152</v>
      </c>
      <c r="G14" s="126">
        <f>[1]MercLab!AB51</f>
        <v>8.0955510453915664</v>
      </c>
      <c r="H14" s="125">
        <f>[1]MercLab!AC51</f>
        <v>586850.48523772275</v>
      </c>
      <c r="I14" s="126">
        <f>IF(ISNUMBER(H14/H$8*100),H14/H$8*100,0)</f>
        <v>37.21100352640439</v>
      </c>
      <c r="J14" s="126">
        <f>[1]MercLab!AD51</f>
        <v>9.0121175196317385</v>
      </c>
      <c r="K14" s="125">
        <f>[1]MercLab!AE51</f>
        <v>523817.98215753434</v>
      </c>
      <c r="L14" s="126">
        <f>IF(ISNUMBER(K14/K$8*100),K14/K$8*100,0)</f>
        <v>37.625435127034251</v>
      </c>
      <c r="M14" s="126">
        <f>[1]MercLab!AF51</f>
        <v>8.8848207475209655</v>
      </c>
      <c r="N14" s="125">
        <f>[1]MercLab!AG51</f>
        <v>63032.50308019029</v>
      </c>
      <c r="O14" s="126">
        <f>IF(ISNUMBER(N14/N$8*100),N14/N$8*100,0)</f>
        <v>34.090527154040359</v>
      </c>
      <c r="P14" s="126">
        <f>[1]MercLab!AH51</f>
        <v>10.016245487364625</v>
      </c>
      <c r="Q14" s="127">
        <f>IF(ISNUMBER(N14/H14*100),N14/H14*100,0)</f>
        <v>10.740811274043157</v>
      </c>
      <c r="R14" s="126">
        <f>[1]MercLab!AI51</f>
        <v>2.994130892541774</v>
      </c>
      <c r="S14" s="8"/>
    </row>
    <row r="15" spans="1:19" x14ac:dyDescent="0.2">
      <c r="A15" s="124" t="s">
        <v>53</v>
      </c>
      <c r="B15" s="125">
        <f>[1]MercLab!Y52</f>
        <v>1978485.0373039825</v>
      </c>
      <c r="C15" s="126">
        <f>IF(ISNUMBER(B15/B$8*100),B15/B$8*100,0)</f>
        <v>44.280486627877004</v>
      </c>
      <c r="D15" s="126">
        <f>[1]MercLab!Z52</f>
        <v>5.4808664127728131</v>
      </c>
      <c r="E15" s="125">
        <f>[1]MercLab!AA52</f>
        <v>1525259.7181632451</v>
      </c>
      <c r="F15" s="126">
        <f>IF(ISNUMBER(E15/E$8*100),E15/E$8*100,0)</f>
        <v>42.617375502573267</v>
      </c>
      <c r="G15" s="126">
        <f>[1]MercLab!AB52</f>
        <v>6.0633148664972714</v>
      </c>
      <c r="H15" s="125">
        <f>[1]MercLab!AC52</f>
        <v>590281.7444786597</v>
      </c>
      <c r="I15" s="126">
        <f>IF(ISNUMBER(H15/H$8*100),H15/H$8*100,0)</f>
        <v>37.428572741947924</v>
      </c>
      <c r="J15" s="126">
        <f>[1]MercLab!AD52</f>
        <v>6.5322334892029561</v>
      </c>
      <c r="K15" s="125">
        <f>[1]MercLab!AE52</f>
        <v>512593.75283733453</v>
      </c>
      <c r="L15" s="126">
        <f>IF(ISNUMBER(K15/K$8*100),K15/K$8*100,0)</f>
        <v>36.819207531718277</v>
      </c>
      <c r="M15" s="126">
        <f>[1]MercLab!AF52</f>
        <v>6.4151829268292708</v>
      </c>
      <c r="N15" s="125">
        <f>[1]MercLab!AG52</f>
        <v>77687.991641322602</v>
      </c>
      <c r="O15" s="126">
        <f>IF(ISNUMBER(N15/N$8*100),N15/N$8*100,0)</f>
        <v>42.016808141381091</v>
      </c>
      <c r="P15" s="126">
        <f>[1]MercLab!AH52</f>
        <v>7.261298898594756</v>
      </c>
      <c r="Q15" s="127">
        <f>IF(ISNUMBER(N15/H15*100),N15/H15*100,0)</f>
        <v>13.161171316578169</v>
      </c>
      <c r="R15" s="126">
        <f>[1]MercLab!AI52</f>
        <v>1.7977517899641258</v>
      </c>
      <c r="S15" s="8"/>
    </row>
    <row r="16" spans="1:19" x14ac:dyDescent="0.2">
      <c r="A16" s="46"/>
      <c r="B16" s="157"/>
      <c r="C16" s="126"/>
      <c r="D16" s="126"/>
      <c r="E16" s="157"/>
      <c r="F16" s="126"/>
      <c r="G16" s="126"/>
      <c r="H16" s="157"/>
      <c r="I16" s="126"/>
      <c r="J16" s="126"/>
      <c r="K16" s="157"/>
      <c r="L16" s="126"/>
      <c r="M16" s="126"/>
      <c r="N16" s="157"/>
      <c r="O16" s="126"/>
      <c r="P16" s="126"/>
      <c r="Q16" s="126"/>
      <c r="R16" s="126"/>
      <c r="S16" s="8"/>
    </row>
    <row r="17" spans="1:19" x14ac:dyDescent="0.2">
      <c r="A17" s="116" t="s">
        <v>57</v>
      </c>
      <c r="B17" s="150"/>
      <c r="C17" s="118"/>
      <c r="D17" s="118"/>
      <c r="E17" s="150"/>
      <c r="F17" s="118"/>
      <c r="G17" s="118"/>
      <c r="H17" s="150"/>
      <c r="I17" s="118"/>
      <c r="J17" s="118"/>
      <c r="K17" s="150"/>
      <c r="L17" s="118"/>
      <c r="M17" s="118"/>
      <c r="N17" s="150"/>
      <c r="O17" s="118"/>
      <c r="P17" s="118"/>
      <c r="Q17" s="118"/>
      <c r="R17" s="118"/>
      <c r="S17" s="8"/>
    </row>
    <row r="18" spans="1:19" x14ac:dyDescent="0.2">
      <c r="A18" s="124" t="s">
        <v>37</v>
      </c>
      <c r="B18" s="125">
        <f>[1]MercLab!Y54</f>
        <v>897793.49547910888</v>
      </c>
      <c r="C18" s="126">
        <f>IF(ISNUMBER(B18/B$8*100),B18/B$8*100,0)</f>
        <v>20.093522125054896</v>
      </c>
      <c r="D18" s="126">
        <f>[1]MercLab!Z54</f>
        <v>0</v>
      </c>
      <c r="E18" s="125">
        <f>[1]MercLab!AA54</f>
        <v>347438.25087533396</v>
      </c>
      <c r="F18" s="126">
        <f>IF(ISNUMBER(E18/E$8*100),E18/E$8*100,0)</f>
        <v>9.707793515547765</v>
      </c>
      <c r="G18" s="126">
        <f>[1]MercLab!AB54</f>
        <v>0</v>
      </c>
      <c r="H18" s="125">
        <f>[1]MercLab!AC54</f>
        <v>124676.67793500164</v>
      </c>
      <c r="I18" s="126">
        <f>IF(ISNUMBER(H18/H$8*100),H18/H$8*100,0)</f>
        <v>7.9054962362694727</v>
      </c>
      <c r="J18" s="126">
        <f>[1]MercLab!AD54</f>
        <v>0</v>
      </c>
      <c r="K18" s="125">
        <f>[1]MercLab!AE54</f>
        <v>117161.24726230373</v>
      </c>
      <c r="L18" s="126">
        <f>IF(ISNUMBER(K18/K$8*100),K18/K$8*100,0)</f>
        <v>8.415600568184546</v>
      </c>
      <c r="M18" s="126">
        <f>[1]MercLab!AF54</f>
        <v>0</v>
      </c>
      <c r="N18" s="125">
        <f>[1]MercLab!AG54</f>
        <v>7515.4306726978994</v>
      </c>
      <c r="O18" s="126">
        <f>IF(ISNUMBER(N18/N$8*100),N18/N$8*100,0)</f>
        <v>4.0646488859243002</v>
      </c>
      <c r="P18" s="126">
        <f>[1]MercLab!AH54</f>
        <v>0</v>
      </c>
      <c r="Q18" s="127">
        <f>IF(ISNUMBER(N18/H18*100),N18/H18*100,0)</f>
        <v>6.0279362565434722</v>
      </c>
      <c r="R18" s="126">
        <f>[1]MercLab!AI54</f>
        <v>0.81861317833136449</v>
      </c>
    </row>
    <row r="19" spans="1:19" x14ac:dyDescent="0.2">
      <c r="A19" s="124" t="s">
        <v>38</v>
      </c>
      <c r="B19" s="125">
        <f>[1]MercLab!Y55</f>
        <v>2140743.2314944356</v>
      </c>
      <c r="C19" s="126">
        <f>IF(ISNUMBER(B19/B$8*100),B19/B$8*100,0)</f>
        <v>47.911988338855025</v>
      </c>
      <c r="D19" s="126">
        <f>[1]MercLab!Z55</f>
        <v>4.2311551364715232</v>
      </c>
      <c r="E19" s="125">
        <f>[1]MercLab!AA55</f>
        <v>1801986.2909537947</v>
      </c>
      <c r="F19" s="126">
        <f>IF(ISNUMBER(E19/E$8*100),E19/E$8*100,0)</f>
        <v>50.349409675977441</v>
      </c>
      <c r="G19" s="126">
        <f>[1]MercLab!AB55</f>
        <v>4.7862480550178397</v>
      </c>
      <c r="H19" s="125">
        <f>[1]MercLab!AC55</f>
        <v>703826.5791689473</v>
      </c>
      <c r="I19" s="126">
        <f>IF(ISNUMBER(H19/H$8*100),H19/H$8*100,0)</f>
        <v>44.628221290170181</v>
      </c>
      <c r="J19" s="126">
        <f>[1]MercLab!AD55</f>
        <v>4.7908265674642783</v>
      </c>
      <c r="K19" s="125">
        <f>[1]MercLab!AE55</f>
        <v>635303.48061312886</v>
      </c>
      <c r="L19" s="126">
        <f>IF(ISNUMBER(K19/K$8*100),K19/K$8*100,0)</f>
        <v>45.633351106681793</v>
      </c>
      <c r="M19" s="126">
        <f>[1]MercLab!AF55</f>
        <v>4.7347231117104345</v>
      </c>
      <c r="N19" s="125">
        <f>[1]MercLab!AG55</f>
        <v>68523.098555819131</v>
      </c>
      <c r="O19" s="126">
        <f>IF(ISNUMBER(N19/N$8*100),N19/N$8*100,0)</f>
        <v>37.060063266475048</v>
      </c>
      <c r="P19" s="126">
        <f>[1]MercLab!AH55</f>
        <v>5.3109828573291411</v>
      </c>
      <c r="Q19" s="127">
        <f>IF(ISNUMBER(N19/H19*100),N19/H19*100,0)</f>
        <v>9.7357929614889933</v>
      </c>
      <c r="R19" s="126">
        <f>[1]MercLab!AI55</f>
        <v>2.0593054264046002</v>
      </c>
    </row>
    <row r="20" spans="1:19" x14ac:dyDescent="0.2">
      <c r="A20" s="124" t="s">
        <v>39</v>
      </c>
      <c r="B20" s="125">
        <f>[1]MercLab!Y56</f>
        <v>1101912.8065833822</v>
      </c>
      <c r="C20" s="126">
        <f>IF(ISNUMBER(B20/B$8*100),B20/B$8*100,0)</f>
        <v>24.661917768906068</v>
      </c>
      <c r="D20" s="126">
        <f>[1]MercLab!Z56</f>
        <v>10.016533558238473</v>
      </c>
      <c r="E20" s="125">
        <f>[1]MercLab!AA56</f>
        <v>1101912.8065833822</v>
      </c>
      <c r="F20" s="126">
        <f>IF(ISNUMBER(E20/E$8*100),E20/E$8*100,0)</f>
        <v>30.788613434182555</v>
      </c>
      <c r="G20" s="126">
        <f>[1]MercLab!AB56</f>
        <v>10.016533558238473</v>
      </c>
      <c r="H20" s="125">
        <f>[1]MercLab!AC56</f>
        <v>533066.67798928113</v>
      </c>
      <c r="I20" s="126">
        <f>IF(ISNUMBER(H20/H$8*100),H20/H$8*100,0)</f>
        <v>33.800680979981848</v>
      </c>
      <c r="J20" s="126">
        <f>[1]MercLab!AD56</f>
        <v>10.555854074296438</v>
      </c>
      <c r="K20" s="125">
        <f>[1]MercLab!AE56</f>
        <v>448632.82906271552</v>
      </c>
      <c r="L20" s="126">
        <f>IF(ISNUMBER(K20/K$8*100),K20/K$8*100,0)</f>
        <v>32.224944505017994</v>
      </c>
      <c r="M20" s="126">
        <f>[1]MercLab!AF56</f>
        <v>10.507559903171485</v>
      </c>
      <c r="N20" s="125">
        <f>[1]MercLab!AG56</f>
        <v>84433.848926565959</v>
      </c>
      <c r="O20" s="126">
        <f>IF(ISNUMBER(N20/N$8*100),N20/N$8*100,0)</f>
        <v>45.665240612281075</v>
      </c>
      <c r="P20" s="126">
        <f>[1]MercLab!AH56</f>
        <v>10.812461476357033</v>
      </c>
      <c r="Q20" s="127">
        <f>IF(ISNUMBER(N20/H20*100),N20/H20*100,0)</f>
        <v>15.839265970450276</v>
      </c>
      <c r="R20" s="126">
        <f>[1]MercLab!AI56</f>
        <v>3.1889598661866025</v>
      </c>
    </row>
    <row r="21" spans="1:19" x14ac:dyDescent="0.2">
      <c r="A21" s="124" t="s">
        <v>40</v>
      </c>
      <c r="B21" s="125">
        <f>[1]MercLab!Y57</f>
        <v>322026.71057673189</v>
      </c>
      <c r="C21" s="126">
        <f>IF(ISNUMBER(B21/B$8*100),B21/B$8*100,0)</f>
        <v>7.2072819266518957</v>
      </c>
      <c r="D21" s="126">
        <f>[1]MercLab!Z57</f>
        <v>14.888899690032888</v>
      </c>
      <c r="E21" s="125">
        <f>[1]MercLab!AA57</f>
        <v>322026.71057673189</v>
      </c>
      <c r="F21" s="126">
        <f>IF(ISNUMBER(E21/E$8*100),E21/E$8*100,0)</f>
        <v>8.9977681066892394</v>
      </c>
      <c r="G21" s="126">
        <f>[1]MercLab!AB57</f>
        <v>14.888899690032888</v>
      </c>
      <c r="H21" s="125">
        <f>[1]MercLab!AC57</f>
        <v>212572.64998556464</v>
      </c>
      <c r="I21" s="126">
        <f>IF(ISNUMBER(H21/H$8*100),H21/H$8*100,0)</f>
        <v>13.478802228519509</v>
      </c>
      <c r="J21" s="126">
        <f>[1]MercLab!AD57</f>
        <v>15.129110010292015</v>
      </c>
      <c r="K21" s="125">
        <f>[1]MercLab!AE57</f>
        <v>188494.93208190944</v>
      </c>
      <c r="L21" s="126">
        <f>IF(ISNUMBER(K21/K$8*100),K21/K$8*100,0)</f>
        <v>13.539443242499614</v>
      </c>
      <c r="M21" s="126">
        <f>[1]MercLab!AF57</f>
        <v>15.170672279724359</v>
      </c>
      <c r="N21" s="125">
        <f>[1]MercLab!AG57</f>
        <v>24077.717903655484</v>
      </c>
      <c r="O21" s="126">
        <f>IF(ISNUMBER(N21/N$8*100),N21/N$8*100,0)</f>
        <v>13.022203718574154</v>
      </c>
      <c r="P21" s="126">
        <f>[1]MercLab!AH57</f>
        <v>14.803735438450611</v>
      </c>
      <c r="Q21" s="127">
        <f>IF(ISNUMBER(N21/H21*100),N21/H21*100,0)</f>
        <v>11.326818339654961</v>
      </c>
      <c r="R21" s="126">
        <f>[1]MercLab!AI57</f>
        <v>3.6494201250535894</v>
      </c>
    </row>
    <row r="22" spans="1:19" x14ac:dyDescent="0.2">
      <c r="A22" s="124" t="s">
        <v>46</v>
      </c>
      <c r="B22" s="125">
        <f>[1]MercLab!Y58</f>
        <v>5598.0431488079194</v>
      </c>
      <c r="C22" s="126">
        <f>IF(ISNUMBER(B22/B$8*100),B22/B$8*100,0)</f>
        <v>0.12528984051901204</v>
      </c>
      <c r="D22" s="126">
        <f>[1]MercLab!Z58</f>
        <v>0</v>
      </c>
      <c r="E22" s="125">
        <f>[1]MercLab!AA58</f>
        <v>5598.0431488079194</v>
      </c>
      <c r="F22" s="126">
        <f>IF(ISNUMBER(E22/E$8*100),E22/E$8*100,0)</f>
        <v>0.15641526758449456</v>
      </c>
      <c r="G22" s="126">
        <f>[1]MercLab!AB58</f>
        <v>0</v>
      </c>
      <c r="H22" s="125">
        <f>[1]MercLab!AC58</f>
        <v>2945.9898674841197</v>
      </c>
      <c r="I22" s="126">
        <f>IF(ISNUMBER(H22/H$8*100),H22/H$8*100,0)</f>
        <v>0.18679926506884756</v>
      </c>
      <c r="J22" s="126">
        <f>[1]MercLab!AD58</f>
        <v>0</v>
      </c>
      <c r="K22" s="125">
        <f>[1]MercLab!AE58</f>
        <v>2598.6720629105198</v>
      </c>
      <c r="L22" s="126">
        <f>IF(ISNUMBER(K22/K$8*100),K22/K$8*100,0)</f>
        <v>0.18666057762421487</v>
      </c>
      <c r="M22" s="126">
        <f>[1]MercLab!AF58</f>
        <v>0</v>
      </c>
      <c r="N22" s="125">
        <f>[1]MercLab!AG58</f>
        <v>347.31780457360003</v>
      </c>
      <c r="O22" s="126">
        <f>IF(ISNUMBER(N22/N$8*100),N22/N$8*100,0)</f>
        <v>0.18784351674618993</v>
      </c>
      <c r="P22" s="126">
        <f>[1]MercLab!AH58</f>
        <v>0</v>
      </c>
      <c r="Q22" s="127">
        <f>IF(ISNUMBER(N22/H22*100),N22/H22*100,0)</f>
        <v>11.789511172698296</v>
      </c>
      <c r="R22" s="126">
        <f>[1]MercLab!AI58</f>
        <v>1</v>
      </c>
    </row>
    <row r="23" spans="1:19" x14ac:dyDescent="0.2">
      <c r="A23" s="124"/>
      <c r="B23" s="132"/>
      <c r="C23" s="126"/>
      <c r="D23" s="126"/>
      <c r="E23" s="132"/>
      <c r="F23" s="126"/>
      <c r="G23" s="126"/>
      <c r="H23" s="132"/>
      <c r="I23" s="126"/>
      <c r="J23" s="126"/>
      <c r="K23" s="132"/>
      <c r="L23" s="126"/>
      <c r="M23" s="126"/>
      <c r="N23" s="132"/>
      <c r="O23" s="126"/>
      <c r="P23" s="126"/>
      <c r="Q23" s="126"/>
      <c r="R23" s="126"/>
    </row>
    <row r="24" spans="1:19" x14ac:dyDescent="0.2">
      <c r="A24" s="116" t="s">
        <v>16</v>
      </c>
      <c r="B24" s="150"/>
      <c r="C24" s="118"/>
      <c r="D24" s="118"/>
      <c r="E24" s="150"/>
      <c r="F24" s="118"/>
      <c r="G24" s="118"/>
      <c r="H24" s="150"/>
      <c r="I24" s="118"/>
      <c r="J24" s="118"/>
      <c r="K24" s="150"/>
      <c r="L24" s="118"/>
      <c r="M24" s="118"/>
      <c r="N24" s="150"/>
      <c r="O24" s="118"/>
      <c r="P24" s="118"/>
      <c r="Q24" s="118"/>
      <c r="R24" s="118"/>
    </row>
    <row r="25" spans="1:19" ht="12" customHeight="1" x14ac:dyDescent="0.2">
      <c r="A25" s="124" t="s">
        <v>41</v>
      </c>
      <c r="B25" s="125">
        <f>[1]MercLab!Y60</f>
        <v>179236.07505354096</v>
      </c>
      <c r="C25" s="126">
        <f t="shared" ref="C25:C33" si="0">IF(ISNUMBER(B25/B$8*100),B25/B$8*100,0)</f>
        <v>4.0114837741995313</v>
      </c>
      <c r="D25" s="126">
        <f>[1]MercLab!Z60</f>
        <v>3.8503580775422064</v>
      </c>
      <c r="E25" s="125">
        <f>[1]MercLab!AA60</f>
        <v>179236.07505354096</v>
      </c>
      <c r="F25" s="126">
        <f t="shared" ref="F25:F33" si="1">IF(ISNUMBER(E25/E$8*100),E25/E$8*100,0)</f>
        <v>5.0080461859719954</v>
      </c>
      <c r="G25" s="126">
        <f>[1]MercLab!AB60</f>
        <v>3.8503580775422064</v>
      </c>
      <c r="H25" s="125">
        <f>[1]MercLab!AC60</f>
        <v>8141.1222292046214</v>
      </c>
      <c r="I25" s="126">
        <f t="shared" ref="I25:I33" si="2">IF(ISNUMBER(H25/H$8*100),H25/H$8*100,0)</f>
        <v>0.51621211126221866</v>
      </c>
      <c r="J25" s="126">
        <f>[1]MercLab!AD60</f>
        <v>4.0126053156823378</v>
      </c>
      <c r="K25" s="125">
        <f>[1]MercLab!AE60</f>
        <v>8141.1222292046214</v>
      </c>
      <c r="L25" s="126">
        <f t="shared" ref="L25:L33" si="3">IF(ISNUMBER(K25/K$8*100),K25/K$8*100,0)</f>
        <v>0.58477042929021383</v>
      </c>
      <c r="M25" s="126">
        <f>[1]MercLab!AF60</f>
        <v>4.0126053156823378</v>
      </c>
      <c r="N25" s="125">
        <f>[1]MercLab!AG60</f>
        <v>0</v>
      </c>
      <c r="O25" s="126">
        <f t="shared" ref="O25:O33" si="4">IF(ISNUMBER(N25/N$8*100),N25/N$8*100,0)</f>
        <v>0</v>
      </c>
      <c r="P25" s="126">
        <f>[1]MercLab!AH60</f>
        <v>0</v>
      </c>
      <c r="Q25" s="127">
        <f t="shared" ref="Q25:Q33" si="5">IF(ISNUMBER(N25/H25*100),N25/H25*100,0)</f>
        <v>0</v>
      </c>
      <c r="R25" s="126">
        <f>[1]MercLab!AI60</f>
        <v>0</v>
      </c>
    </row>
    <row r="26" spans="1:19" x14ac:dyDescent="0.2">
      <c r="A26" s="124" t="s">
        <v>42</v>
      </c>
      <c r="B26" s="125">
        <f>[1]MercLab!Y61</f>
        <v>294577.36312339583</v>
      </c>
      <c r="C26" s="126">
        <f t="shared" si="0"/>
        <v>6.5929379008271267</v>
      </c>
      <c r="D26" s="126">
        <f>[1]MercLab!Z61</f>
        <v>5.9240469250359915</v>
      </c>
      <c r="E26" s="125">
        <f>[1]MercLab!AA61</f>
        <v>294577.36312339583</v>
      </c>
      <c r="F26" s="126">
        <f t="shared" si="1"/>
        <v>8.2308042029101838</v>
      </c>
      <c r="G26" s="126">
        <f>[1]MercLab!AB61</f>
        <v>5.9240469250359915</v>
      </c>
      <c r="H26" s="125">
        <f>[1]MercLab!AC61</f>
        <v>38335.724956009297</v>
      </c>
      <c r="I26" s="126">
        <f t="shared" si="2"/>
        <v>2.4307908614022473</v>
      </c>
      <c r="J26" s="126">
        <f>[1]MercLab!AD61</f>
        <v>5.6898840206733565</v>
      </c>
      <c r="K26" s="125">
        <f>[1]MercLab!AE61</f>
        <v>32619.369579457867</v>
      </c>
      <c r="L26" s="126">
        <f t="shared" si="3"/>
        <v>2.3430237521466757</v>
      </c>
      <c r="M26" s="126">
        <f>[1]MercLab!AF61</f>
        <v>5.7996869153461565</v>
      </c>
      <c r="N26" s="125">
        <f>[1]MercLab!AG61</f>
        <v>5716.3553765513998</v>
      </c>
      <c r="O26" s="126">
        <f t="shared" si="4"/>
        <v>3.0916361982095313</v>
      </c>
      <c r="P26" s="126">
        <f>[1]MercLab!AH61</f>
        <v>5.0952380952380967</v>
      </c>
      <c r="Q26" s="127">
        <f t="shared" si="5"/>
        <v>14.911301098677502</v>
      </c>
      <c r="R26" s="126">
        <f>[1]MercLab!AI61</f>
        <v>0.23094688221709003</v>
      </c>
    </row>
    <row r="27" spans="1:19" x14ac:dyDescent="0.2">
      <c r="A27" s="124" t="s">
        <v>43</v>
      </c>
      <c r="B27" s="125">
        <f>[1]MercLab!Y62</f>
        <v>414181.9284114404</v>
      </c>
      <c r="C27" s="126">
        <f t="shared" si="0"/>
        <v>9.2698084629048623</v>
      </c>
      <c r="D27" s="126">
        <f>[1]MercLab!Z62</f>
        <v>8.0452754181907888</v>
      </c>
      <c r="E27" s="125">
        <f>[1]MercLab!AA62</f>
        <v>414181.9284114404</v>
      </c>
      <c r="F27" s="126">
        <f t="shared" si="1"/>
        <v>11.572682710552701</v>
      </c>
      <c r="G27" s="126">
        <f>[1]MercLab!AB62</f>
        <v>8.0452754181907888</v>
      </c>
      <c r="H27" s="125">
        <f>[1]MercLab!AC62</f>
        <v>130372.03882687274</v>
      </c>
      <c r="I27" s="126">
        <f t="shared" si="2"/>
        <v>8.2666275628384742</v>
      </c>
      <c r="J27" s="126">
        <f>[1]MercLab!AD62</f>
        <v>7.8505260636729659</v>
      </c>
      <c r="K27" s="125">
        <f>[1]MercLab!AE62</f>
        <v>98197.548875481618</v>
      </c>
      <c r="L27" s="126">
        <f t="shared" si="3"/>
        <v>7.0534529754594182</v>
      </c>
      <c r="M27" s="126">
        <f>[1]MercLab!AF62</f>
        <v>7.7864208088949241</v>
      </c>
      <c r="N27" s="125">
        <f>[1]MercLab!AG62</f>
        <v>32174.489951391086</v>
      </c>
      <c r="O27" s="126">
        <f t="shared" si="4"/>
        <v>17.401265533749847</v>
      </c>
      <c r="P27" s="126">
        <f>[1]MercLab!AH62</f>
        <v>8.0473141173469855</v>
      </c>
      <c r="Q27" s="127">
        <f t="shared" si="5"/>
        <v>24.678980432389437</v>
      </c>
      <c r="R27" s="126">
        <f>[1]MercLab!AI62</f>
        <v>1.5062978561833382</v>
      </c>
    </row>
    <row r="28" spans="1:19" x14ac:dyDescent="0.2">
      <c r="A28" s="124" t="s">
        <v>44</v>
      </c>
      <c r="B28" s="125">
        <f>[1]MercLab!Y63</f>
        <v>545583.78640919121</v>
      </c>
      <c r="C28" s="126">
        <f t="shared" si="0"/>
        <v>12.210714310682375</v>
      </c>
      <c r="D28" s="126">
        <f>[1]MercLab!Z63</f>
        <v>9.4839105365947685</v>
      </c>
      <c r="E28" s="125">
        <f>[1]MercLab!AA63</f>
        <v>545583.78640919121</v>
      </c>
      <c r="F28" s="126">
        <f t="shared" si="1"/>
        <v>15.244190098664687</v>
      </c>
      <c r="G28" s="126">
        <f>[1]MercLab!AB63</f>
        <v>9.4839105365947685</v>
      </c>
      <c r="H28" s="125">
        <f>[1]MercLab!AC63</f>
        <v>263095.6384073529</v>
      </c>
      <c r="I28" s="126">
        <f t="shared" si="2"/>
        <v>16.682362841690157</v>
      </c>
      <c r="J28" s="126">
        <f>[1]MercLab!AD63</f>
        <v>10.03920205869432</v>
      </c>
      <c r="K28" s="125">
        <f>[1]MercLab!AE63</f>
        <v>194386.37200009893</v>
      </c>
      <c r="L28" s="126">
        <f t="shared" si="3"/>
        <v>13.962620754530869</v>
      </c>
      <c r="M28" s="126">
        <f>[1]MercLab!AF63</f>
        <v>9.8427354197881396</v>
      </c>
      <c r="N28" s="125">
        <f>[1]MercLab!AG63</f>
        <v>68709.266407255156</v>
      </c>
      <c r="O28" s="126">
        <f t="shared" si="4"/>
        <v>37.160750370500011</v>
      </c>
      <c r="P28" s="126">
        <f>[1]MercLab!AH63</f>
        <v>10.599706894096235</v>
      </c>
      <c r="Q28" s="127">
        <f t="shared" si="5"/>
        <v>26.115699531617508</v>
      </c>
      <c r="R28" s="126">
        <f>[1]MercLab!AI63</f>
        <v>3.1821242465707105</v>
      </c>
    </row>
    <row r="29" spans="1:19" x14ac:dyDescent="0.2">
      <c r="A29" s="124" t="s">
        <v>45</v>
      </c>
      <c r="B29" s="125">
        <f>[1]MercLab!Y64</f>
        <v>341343.63233319612</v>
      </c>
      <c r="C29" s="126">
        <f t="shared" si="0"/>
        <v>7.6396140794865897</v>
      </c>
      <c r="D29" s="126">
        <f>[1]MercLab!Z64</f>
        <v>9.2696889054449532</v>
      </c>
      <c r="E29" s="125">
        <f>[1]MercLab!AA64</f>
        <v>341343.63233319612</v>
      </c>
      <c r="F29" s="126">
        <f t="shared" si="1"/>
        <v>9.537503404386884</v>
      </c>
      <c r="G29" s="126">
        <f>[1]MercLab!AB64</f>
        <v>9.2696889054449532</v>
      </c>
      <c r="H29" s="125">
        <f>[1]MercLab!AC64</f>
        <v>191696.75270457522</v>
      </c>
      <c r="I29" s="126">
        <f t="shared" si="2"/>
        <v>12.155103762077788</v>
      </c>
      <c r="J29" s="126">
        <f>[1]MercLab!AD64</f>
        <v>9.9955013437048965</v>
      </c>
      <c r="K29" s="125">
        <f>[1]MercLab!AE64</f>
        <v>167777.91252067426</v>
      </c>
      <c r="L29" s="126">
        <f t="shared" si="3"/>
        <v>12.051355963945038</v>
      </c>
      <c r="M29" s="126">
        <f>[1]MercLab!AF64</f>
        <v>10.03507111134445</v>
      </c>
      <c r="N29" s="125">
        <f>[1]MercLab!AG64</f>
        <v>23918.840183901593</v>
      </c>
      <c r="O29" s="126">
        <f t="shared" si="4"/>
        <v>12.936276221572307</v>
      </c>
      <c r="P29" s="126">
        <f>[1]MercLab!AH64</f>
        <v>9.7193372746995799</v>
      </c>
      <c r="Q29" s="127">
        <f t="shared" si="5"/>
        <v>12.4774362874905</v>
      </c>
      <c r="R29" s="126">
        <f>[1]MercLab!AI64</f>
        <v>2.5600692464812815</v>
      </c>
    </row>
    <row r="30" spans="1:19" x14ac:dyDescent="0.2">
      <c r="A30" s="124" t="s">
        <v>47</v>
      </c>
      <c r="B30" s="125">
        <f>[1]MercLab!Y65</f>
        <v>385265.15738018492</v>
      </c>
      <c r="C30" s="126">
        <f t="shared" si="0"/>
        <v>8.6226220203347843</v>
      </c>
      <c r="D30" s="126">
        <f>[1]MercLab!Z65</f>
        <v>8.300231097543449</v>
      </c>
      <c r="E30" s="125">
        <f>[1]MercLab!AA65</f>
        <v>385265.15738018492</v>
      </c>
      <c r="F30" s="126">
        <f t="shared" si="1"/>
        <v>10.764717434419284</v>
      </c>
      <c r="G30" s="126">
        <f>[1]MercLab!AB65</f>
        <v>8.300231097543449</v>
      </c>
      <c r="H30" s="125">
        <f>[1]MercLab!AC65</f>
        <v>221198.80304738664</v>
      </c>
      <c r="I30" s="126">
        <f t="shared" si="2"/>
        <v>14.025769164864013</v>
      </c>
      <c r="J30" s="126">
        <f>[1]MercLab!AD65</f>
        <v>9.0382416016455878</v>
      </c>
      <c r="K30" s="125">
        <f>[1]MercLab!AE65</f>
        <v>206105.70456353863</v>
      </c>
      <c r="L30" s="126">
        <f t="shared" si="3"/>
        <v>14.804411227781994</v>
      </c>
      <c r="M30" s="126">
        <f>[1]MercLab!AF65</f>
        <v>8.9719146357926114</v>
      </c>
      <c r="N30" s="125">
        <f>[1]MercLab!AG65</f>
        <v>15093.098483848204</v>
      </c>
      <c r="O30" s="126">
        <f t="shared" si="4"/>
        <v>8.1629581336416628</v>
      </c>
      <c r="P30" s="126">
        <f>[1]MercLab!AH65</f>
        <v>9.9367761305730831</v>
      </c>
      <c r="Q30" s="127">
        <f t="shared" si="5"/>
        <v>6.8233183344192243</v>
      </c>
      <c r="R30" s="126">
        <f>[1]MercLab!AI65</f>
        <v>3.3847355617901052</v>
      </c>
    </row>
    <row r="31" spans="1:19" x14ac:dyDescent="0.2">
      <c r="A31" s="124" t="s">
        <v>48</v>
      </c>
      <c r="B31" s="125">
        <f>[1]MercLab!Y66</f>
        <v>470022.22031727573</v>
      </c>
      <c r="C31" s="126">
        <f t="shared" si="0"/>
        <v>10.519570403183403</v>
      </c>
      <c r="D31" s="126">
        <f>[1]MercLab!Z66</f>
        <v>7.5196461576309881</v>
      </c>
      <c r="E31" s="125">
        <f>[1]MercLab!AA66</f>
        <v>470022.22031727573</v>
      </c>
      <c r="F31" s="126">
        <f t="shared" si="1"/>
        <v>13.132919737719497</v>
      </c>
      <c r="G31" s="126">
        <f>[1]MercLab!AB66</f>
        <v>7.5196461576309881</v>
      </c>
      <c r="H31" s="125">
        <f>[1]MercLab!AC66</f>
        <v>294290.19123668637</v>
      </c>
      <c r="I31" s="126">
        <f t="shared" si="2"/>
        <v>18.660346407413417</v>
      </c>
      <c r="J31" s="126">
        <f>[1]MercLab!AD66</f>
        <v>8.2319005126197471</v>
      </c>
      <c r="K31" s="125">
        <f>[1]MercLab!AE66</f>
        <v>277774.66658198059</v>
      </c>
      <c r="L31" s="126">
        <f t="shared" si="3"/>
        <v>19.952336600523008</v>
      </c>
      <c r="M31" s="126">
        <f>[1]MercLab!AF66</f>
        <v>8.21791381791998</v>
      </c>
      <c r="N31" s="125">
        <f>[1]MercLab!AG66</f>
        <v>16515.524654704925</v>
      </c>
      <c r="O31" s="126">
        <f t="shared" si="4"/>
        <v>8.932263739997131</v>
      </c>
      <c r="P31" s="126">
        <f>[1]MercLab!AH66</f>
        <v>8.4681297389077166</v>
      </c>
      <c r="Q31" s="127">
        <f t="shared" si="5"/>
        <v>5.6119861097993979</v>
      </c>
      <c r="R31" s="126">
        <f>[1]MercLab!AI66</f>
        <v>2.9655703556961215</v>
      </c>
    </row>
    <row r="32" spans="1:19" x14ac:dyDescent="0.2">
      <c r="A32" s="124" t="s">
        <v>49</v>
      </c>
      <c r="B32" s="125">
        <f>[1]MercLab!Y67</f>
        <v>538802.56863216427</v>
      </c>
      <c r="C32" s="126">
        <f t="shared" si="0"/>
        <v>12.058943831030158</v>
      </c>
      <c r="D32" s="126">
        <f>[1]MercLab!Z67</f>
        <v>6.6786926076898565</v>
      </c>
      <c r="E32" s="125">
        <f>[1]MercLab!AA67</f>
        <v>538802.56863216427</v>
      </c>
      <c r="F32" s="126">
        <f t="shared" si="1"/>
        <v>15.054715676094673</v>
      </c>
      <c r="G32" s="126">
        <f>[1]MercLab!AB67</f>
        <v>6.6786926076898565</v>
      </c>
      <c r="H32" s="125">
        <f>[1]MercLab!AC67</f>
        <v>305831.88994330779</v>
      </c>
      <c r="I32" s="126">
        <f t="shared" si="2"/>
        <v>19.392182202179459</v>
      </c>
      <c r="J32" s="126">
        <f>[1]MercLab!AD67</f>
        <v>7.2614632905822081</v>
      </c>
      <c r="K32" s="125">
        <f>[1]MercLab!AE67</f>
        <v>285420.21968599496</v>
      </c>
      <c r="L32" s="126">
        <f t="shared" si="3"/>
        <v>20.501510687942698</v>
      </c>
      <c r="M32" s="126">
        <f>[1]MercLab!AF67</f>
        <v>7.2642808982126885</v>
      </c>
      <c r="N32" s="125">
        <f>[1]MercLab!AG67</f>
        <v>20411.670257311889</v>
      </c>
      <c r="O32" s="126">
        <f t="shared" si="4"/>
        <v>11.039456870068314</v>
      </c>
      <c r="P32" s="126">
        <f>[1]MercLab!AH67</f>
        <v>7.2238196369734089</v>
      </c>
      <c r="Q32" s="127">
        <f t="shared" si="5"/>
        <v>6.6741471143168267</v>
      </c>
      <c r="R32" s="126">
        <f>[1]MercLab!AI67</f>
        <v>3.8007195520884443</v>
      </c>
    </row>
    <row r="33" spans="1:18" x14ac:dyDescent="0.2">
      <c r="A33" s="124" t="s">
        <v>72</v>
      </c>
      <c r="B33" s="125">
        <f>[1]MercLab!Y68</f>
        <v>409949.37047790701</v>
      </c>
      <c r="C33" s="126">
        <f t="shared" si="0"/>
        <v>9.175079555966585</v>
      </c>
      <c r="D33" s="126">
        <f>[1]MercLab!Z68</f>
        <v>5.8456838588880569</v>
      </c>
      <c r="E33" s="125">
        <f>[1]MercLab!AA68</f>
        <v>409949.37047790701</v>
      </c>
      <c r="F33" s="126">
        <f t="shared" si="1"/>
        <v>11.454420549268455</v>
      </c>
      <c r="G33" s="126">
        <f>[1]MercLab!AB68</f>
        <v>5.8456838588880569</v>
      </c>
      <c r="H33" s="125">
        <f>[1]MercLab!AC68</f>
        <v>119014.29358207584</v>
      </c>
      <c r="I33" s="126">
        <f t="shared" si="2"/>
        <v>7.5464558854052708</v>
      </c>
      <c r="J33" s="126">
        <f>[1]MercLab!AD68</f>
        <v>5.3440003910997618</v>
      </c>
      <c r="K33" s="125">
        <f>[1]MercLab!AE68</f>
        <v>116656.12503372814</v>
      </c>
      <c r="L33" s="126">
        <f t="shared" si="3"/>
        <v>8.3793180343848981</v>
      </c>
      <c r="M33" s="126">
        <f>[1]MercLab!AF68</f>
        <v>5.3402398063958509</v>
      </c>
      <c r="N33" s="125">
        <f>[1]MercLab!AG68</f>
        <v>2358.1685483476795</v>
      </c>
      <c r="O33" s="126">
        <f t="shared" si="4"/>
        <v>1.2753929322618898</v>
      </c>
      <c r="P33" s="126">
        <f>[1]MercLab!AH68</f>
        <v>5.5405523656918652</v>
      </c>
      <c r="Q33" s="127">
        <f t="shared" si="5"/>
        <v>1.9814162462103053</v>
      </c>
      <c r="R33" s="126">
        <f>[1]MercLab!AI68</f>
        <v>0</v>
      </c>
    </row>
    <row r="34" spans="1:18" x14ac:dyDescent="0.2">
      <c r="A34" s="124"/>
      <c r="B34" s="132"/>
      <c r="C34" s="134"/>
      <c r="D34" s="134"/>
      <c r="E34" s="132"/>
      <c r="F34" s="134"/>
      <c r="G34" s="134"/>
      <c r="H34" s="132"/>
      <c r="I34" s="134"/>
      <c r="J34" s="134"/>
      <c r="K34" s="132"/>
      <c r="L34" s="134"/>
      <c r="M34" s="134"/>
      <c r="N34" s="132"/>
      <c r="O34" s="134"/>
      <c r="P34" s="134"/>
      <c r="Q34" s="134"/>
      <c r="R34" s="134"/>
    </row>
    <row r="35" spans="1:18" x14ac:dyDescent="0.2">
      <c r="A35" s="116" t="s">
        <v>12</v>
      </c>
      <c r="B35" s="150"/>
      <c r="C35" s="118"/>
      <c r="D35" s="118"/>
      <c r="E35" s="150"/>
      <c r="F35" s="118"/>
      <c r="G35" s="118"/>
      <c r="H35" s="150"/>
      <c r="I35" s="118"/>
      <c r="J35" s="118"/>
      <c r="K35" s="150"/>
      <c r="L35" s="118"/>
      <c r="M35" s="118"/>
      <c r="N35" s="150"/>
      <c r="O35" s="118"/>
      <c r="P35" s="118"/>
      <c r="Q35" s="118"/>
      <c r="R35" s="118"/>
    </row>
    <row r="36" spans="1:18" x14ac:dyDescent="0.2">
      <c r="A36" s="124" t="s">
        <v>38</v>
      </c>
      <c r="B36" s="137">
        <f>[1]MercLab!Y73</f>
        <v>113010.25421445887</v>
      </c>
      <c r="C36" s="138">
        <f>IF(ISNUMBER(B36/B$8*100),B36/B$8*100,0)</f>
        <v>2.5292832425840928</v>
      </c>
      <c r="D36" s="138">
        <f>[1]MercLab!Z73</f>
        <v>5.3829607389298664</v>
      </c>
      <c r="E36" s="137">
        <f>[1]MercLab!AA73</f>
        <v>112057.52831836697</v>
      </c>
      <c r="F36" s="138">
        <f>IF(ISNUMBER(E36/E$8*100),E36/E$8*100,0)</f>
        <v>3.1310062839560033</v>
      </c>
      <c r="G36" s="138">
        <f>[1]MercLab!AB73</f>
        <v>5.4069520294358551</v>
      </c>
      <c r="H36" s="125">
        <f>[1]MercLab!AC73</f>
        <v>113010.25421445887</v>
      </c>
      <c r="I36" s="126">
        <f>IF(ISNUMBER(H36/H$8*100),H36/H$8*100,0)</f>
        <v>7.1657518803799292</v>
      </c>
      <c r="J36" s="126">
        <f>[1]MercLab!AD73</f>
        <v>5.3829607389298664</v>
      </c>
      <c r="K36" s="125">
        <f>[1]MercLab!AE73</f>
        <v>113010.25421445887</v>
      </c>
      <c r="L36" s="126">
        <f>IF(ISNUMBER(K36/K$8*100),K36/K$8*100,0)</f>
        <v>8.1174379908114638</v>
      </c>
      <c r="M36" s="126">
        <f>[1]MercLab!AF73</f>
        <v>5.3829607389298664</v>
      </c>
      <c r="N36" s="125">
        <f>[1]MercLab!AG73</f>
        <v>0</v>
      </c>
      <c r="O36" s="126">
        <f>IF(ISNUMBER(N36/N$8*100),N36/N$8*100,0)</f>
        <v>0</v>
      </c>
      <c r="P36" s="126">
        <f>[1]MercLab!AH73</f>
        <v>0</v>
      </c>
      <c r="Q36" s="127">
        <f>IF(ISNUMBER(N36/H36*100),N36/H36*100,0)</f>
        <v>0</v>
      </c>
      <c r="R36" s="126">
        <f>[1]MercLab!AI73</f>
        <v>0</v>
      </c>
    </row>
    <row r="37" spans="1:18" x14ac:dyDescent="0.2">
      <c r="A37" s="124" t="s">
        <v>39</v>
      </c>
      <c r="B37" s="137">
        <f>[1]MercLab!Y74</f>
        <v>284461.74082998972</v>
      </c>
      <c r="C37" s="138">
        <f>IF(ISNUMBER(B37/B$8*100),B37/B$8*100,0)</f>
        <v>6.3665400917710642</v>
      </c>
      <c r="D37" s="138">
        <f>[1]MercLab!Z74</f>
        <v>7.5016197168150205</v>
      </c>
      <c r="E37" s="137">
        <f>[1]MercLab!AA74</f>
        <v>284189.53343110636</v>
      </c>
      <c r="F37" s="138">
        <f>IF(ISNUMBER(E37/E$8*100),E37/E$8*100,0)</f>
        <v>7.9405572152127748</v>
      </c>
      <c r="G37" s="138">
        <f>[1]MercLab!AB74</f>
        <v>7.50858906529451</v>
      </c>
      <c r="H37" s="125">
        <f>[1]MercLab!AC74</f>
        <v>284461.74082998972</v>
      </c>
      <c r="I37" s="126">
        <f>IF(ISNUMBER(H37/H$8*100),H37/H$8*100,0)</f>
        <v>18.037144225694966</v>
      </c>
      <c r="J37" s="126">
        <f>[1]MercLab!AD74</f>
        <v>7.5016197168150205</v>
      </c>
      <c r="K37" s="125">
        <f>[1]MercLab!AE74</f>
        <v>284461.74082998972</v>
      </c>
      <c r="L37" s="126">
        <f>IF(ISNUMBER(K37/K$8*100),K37/K$8*100,0)</f>
        <v>20.432663902903514</v>
      </c>
      <c r="M37" s="126">
        <f>[1]MercLab!AF74</f>
        <v>7.5016197168150205</v>
      </c>
      <c r="N37" s="125">
        <f>[1]MercLab!AG74</f>
        <v>0</v>
      </c>
      <c r="O37" s="126">
        <f>IF(ISNUMBER(N37/N$8*100),N37/N$8*100,0)</f>
        <v>0</v>
      </c>
      <c r="P37" s="126">
        <f>[1]MercLab!AH74</f>
        <v>0</v>
      </c>
      <c r="Q37" s="127">
        <f>IF(ISNUMBER(N37/H37*100),N37/H37*100,0)</f>
        <v>0</v>
      </c>
      <c r="R37" s="126">
        <f>[1]MercLab!AI74</f>
        <v>0</v>
      </c>
    </row>
    <row r="38" spans="1:18" x14ac:dyDescent="0.2">
      <c r="A38" s="124" t="s">
        <v>50</v>
      </c>
      <c r="B38" s="137">
        <f>[1]MercLab!Y75</f>
        <v>994392.51715984789</v>
      </c>
      <c r="C38" s="138">
        <f>IF(ISNUMBER(B38/B$8*100),B38/B$8*100,0)</f>
        <v>22.255505464402617</v>
      </c>
      <c r="D38" s="138">
        <f>[1]MercLab!Z75</f>
        <v>8.8184722971777028</v>
      </c>
      <c r="E38" s="137">
        <f>[1]MercLab!AA75</f>
        <v>990505.33044202277</v>
      </c>
      <c r="F38" s="138">
        <f>IF(ISNUMBER(E38/E$8*100),E38/E$8*100,0)</f>
        <v>27.675770298045837</v>
      </c>
      <c r="G38" s="138">
        <f>[1]MercLab!AB75</f>
        <v>8.84682229368196</v>
      </c>
      <c r="H38" s="125">
        <f>[1]MercLab!AC75</f>
        <v>994392.51715984789</v>
      </c>
      <c r="I38" s="126">
        <f>IF(ISNUMBER(H38/H$8*100),H38/H$8*100,0)</f>
        <v>63.052420324192539</v>
      </c>
      <c r="J38" s="126">
        <f>[1]MercLab!AD75</f>
        <v>8.8184722971777028</v>
      </c>
      <c r="K38" s="125">
        <f>[1]MercLab!AE75</f>
        <v>994392.51715984789</v>
      </c>
      <c r="L38" s="126">
        <f>IF(ISNUMBER(K38/K$8*100),K38/K$8*100,0)</f>
        <v>71.426435173342398</v>
      </c>
      <c r="M38" s="126">
        <f>[1]MercLab!AF75</f>
        <v>8.8184722971777028</v>
      </c>
      <c r="N38" s="125">
        <f>[1]MercLab!AG75</f>
        <v>0</v>
      </c>
      <c r="O38" s="126">
        <f>IF(ISNUMBER(N38/N$8*100),N38/N$8*100,0)</f>
        <v>0</v>
      </c>
      <c r="P38" s="126">
        <f>[1]MercLab!AH75</f>
        <v>0</v>
      </c>
      <c r="Q38" s="127">
        <f>IF(ISNUMBER(N38/H38*100),N38/H38*100,0)</f>
        <v>0</v>
      </c>
      <c r="R38" s="126">
        <f>[1]MercLab!AI75</f>
        <v>0</v>
      </c>
    </row>
    <row r="39" spans="1:18" x14ac:dyDescent="0.2">
      <c r="A39" s="124" t="s">
        <v>46</v>
      </c>
      <c r="B39" s="137">
        <f>[1]MercLab!Y76</f>
        <v>326.64887866008002</v>
      </c>
      <c r="C39" s="138">
        <f>IF(ISNUMBER(B39/B$8*100),B39/B$8*100,0)</f>
        <v>7.3107307009147504E-3</v>
      </c>
      <c r="D39" s="138">
        <f>[1]MercLab!Z76</f>
        <v>9</v>
      </c>
      <c r="E39" s="137">
        <f>[1]MercLab!AA76</f>
        <v>326.64887866008002</v>
      </c>
      <c r="F39" s="138">
        <f>IF(ISNUMBER(E39/E$8*100),E39/E$8*100,0)</f>
        <v>9.1269163891084925E-3</v>
      </c>
      <c r="G39" s="138">
        <f>[1]MercLab!AB76</f>
        <v>9</v>
      </c>
      <c r="H39" s="125">
        <f>[1]MercLab!AC76</f>
        <v>326.64887866008002</v>
      </c>
      <c r="I39" s="126">
        <f>IF(ISNUMBER(H39/H$8*100),H39/H$8*100,0)</f>
        <v>2.0712145395590038E-2</v>
      </c>
      <c r="J39" s="126">
        <f>[1]MercLab!AD76</f>
        <v>9</v>
      </c>
      <c r="K39" s="125">
        <f>[1]MercLab!AE76</f>
        <v>326.64887866008002</v>
      </c>
      <c r="L39" s="126">
        <f>IF(ISNUMBER(K39/K$8*100),K39/K$8*100,0)</f>
        <v>2.346293294995571E-2</v>
      </c>
      <c r="M39" s="126">
        <f>[1]MercLab!AF76</f>
        <v>9</v>
      </c>
      <c r="N39" s="125">
        <f>[1]MercLab!AG76</f>
        <v>0</v>
      </c>
      <c r="O39" s="126">
        <f>IF(ISNUMBER(N39/N$8*100),N39/N$8*100,0)</f>
        <v>0</v>
      </c>
      <c r="P39" s="126">
        <f>[1]MercLab!AH76</f>
        <v>0</v>
      </c>
      <c r="Q39" s="127">
        <f>IF(ISNUMBER(N39/H39*100),N39/H39*100,0)</f>
        <v>0</v>
      </c>
      <c r="R39" s="126">
        <f>[1]MercLab!AI76</f>
        <v>0</v>
      </c>
    </row>
    <row r="40" spans="1:18" x14ac:dyDescent="0.2">
      <c r="A40" s="124" t="s">
        <v>73</v>
      </c>
      <c r="B40" s="137">
        <f>[1]MercLab!Y77</f>
        <v>121256.6193741926</v>
      </c>
      <c r="C40" s="138">
        <f>IF(ISNUMBER(B40/B$8*100),B40/B$8*100,0)</f>
        <v>2.7138451954415994</v>
      </c>
      <c r="D40" s="138">
        <f>[1]MercLab!Z77</f>
        <v>8.6514116213068011</v>
      </c>
      <c r="E40" s="137">
        <f>[1]MercLab!AA77</f>
        <v>121256.6193741926</v>
      </c>
      <c r="F40" s="138">
        <f>IF(ISNUMBER(E40/E$8*100),E40/E$8*100,0)</f>
        <v>3.3880386523716521</v>
      </c>
      <c r="G40" s="138">
        <f>[1]MercLab!AB77</f>
        <v>8.6514116213068011</v>
      </c>
      <c r="H40" s="125">
        <f>[1]MercLab!AC77</f>
        <v>121256.6193741926</v>
      </c>
      <c r="I40" s="126">
        <f>IF(ISNUMBER(H40/H$8*100),H40/H$8*100,0)</f>
        <v>7.6886372332216641</v>
      </c>
      <c r="J40" s="126">
        <f>[1]MercLab!AD77</f>
        <v>8.6514116213068011</v>
      </c>
      <c r="K40" s="125">
        <f>[1]MercLab!AE77</f>
        <v>0</v>
      </c>
      <c r="L40" s="126">
        <f>IF(ISNUMBER(K40/K$8*100),K40/K$8*100,0)</f>
        <v>0</v>
      </c>
      <c r="M40" s="126">
        <f>[1]MercLab!AF77</f>
        <v>0</v>
      </c>
      <c r="N40" s="125">
        <f>[1]MercLab!AG77</f>
        <v>121256.6193741926</v>
      </c>
      <c r="O40" s="126">
        <f>IF(ISNUMBER(N40/N$8*100),N40/N$8*100,0)</f>
        <v>65.580484248327096</v>
      </c>
      <c r="P40" s="126">
        <f>[1]MercLab!AH77</f>
        <v>8.6514116213068011</v>
      </c>
      <c r="Q40" s="127">
        <f>IF(ISNUMBER(N40/H40*100),N40/H40*100,0)</f>
        <v>100</v>
      </c>
      <c r="R40" s="126">
        <f>[1]MercLab!AI77</f>
        <v>3.3582919893426331</v>
      </c>
    </row>
    <row r="41" spans="1:18" x14ac:dyDescent="0.2">
      <c r="A41" s="247"/>
      <c r="B41" s="248"/>
      <c r="C41" s="249"/>
      <c r="D41" s="250"/>
      <c r="E41" s="248"/>
      <c r="F41" s="249"/>
      <c r="G41" s="250"/>
      <c r="H41" s="248"/>
      <c r="I41" s="249"/>
      <c r="J41" s="250"/>
      <c r="K41" s="248"/>
      <c r="L41" s="249"/>
      <c r="M41" s="250"/>
      <c r="N41" s="248"/>
      <c r="O41" s="249"/>
      <c r="P41" s="250"/>
      <c r="Q41" s="230"/>
      <c r="R41" s="230"/>
    </row>
    <row r="42" spans="1:18" x14ac:dyDescent="0.2">
      <c r="A42" s="2" t="str">
        <f>'C01'!A42</f>
        <v>Fuente: Instituto Nacional de Estadística (INE). L Encuesta Permanente de Hogares de Propósitos Múltiples, Junio 2015.</v>
      </c>
      <c r="F42" s="139"/>
      <c r="I42" s="139"/>
      <c r="L42" s="139"/>
    </row>
    <row r="43" spans="1:18" x14ac:dyDescent="0.2">
      <c r="A43" s="136" t="str">
        <f>'C01'!A43</f>
        <v>(Promedio de salarios mínimos por rama)</v>
      </c>
      <c r="B43" s="5"/>
      <c r="F43" s="139"/>
      <c r="I43" s="139"/>
      <c r="L43" s="139"/>
    </row>
    <row r="44" spans="1:18" x14ac:dyDescent="0.2">
      <c r="A44" s="2" t="s">
        <v>60</v>
      </c>
      <c r="B44" s="5"/>
      <c r="F44" s="139"/>
      <c r="I44" s="139"/>
      <c r="L44" s="139"/>
    </row>
    <row r="45" spans="1:18" x14ac:dyDescent="0.2">
      <c r="A45" s="2" t="s">
        <v>61</v>
      </c>
      <c r="B45" s="5"/>
      <c r="F45" s="139"/>
      <c r="I45" s="139"/>
      <c r="L45" s="139"/>
    </row>
    <row r="46" spans="1:18" x14ac:dyDescent="0.2">
      <c r="A46" s="2" t="s">
        <v>62</v>
      </c>
      <c r="F46" s="139"/>
      <c r="I46" s="139"/>
      <c r="L46" s="139"/>
    </row>
    <row r="47" spans="1:18" x14ac:dyDescent="0.2">
      <c r="A47" s="2" t="s">
        <v>67</v>
      </c>
      <c r="F47" s="139"/>
      <c r="I47" s="139"/>
      <c r="L47" s="139"/>
    </row>
    <row r="48" spans="1:18" x14ac:dyDescent="0.2">
      <c r="A48" s="2" t="s">
        <v>68</v>
      </c>
      <c r="F48" s="139"/>
      <c r="I48" s="139"/>
      <c r="L48" s="139"/>
    </row>
    <row r="49" spans="1:19" x14ac:dyDescent="0.2">
      <c r="E49" s="8"/>
      <c r="F49" s="139"/>
      <c r="G49" s="3"/>
      <c r="I49" s="139"/>
      <c r="L49" s="139"/>
    </row>
    <row r="50" spans="1:19" s="23" customFormat="1" x14ac:dyDescent="0.2">
      <c r="A50"/>
      <c r="B50"/>
      <c r="C50" s="18"/>
      <c r="D50"/>
      <c r="E50"/>
      <c r="F50" s="139"/>
      <c r="G50"/>
      <c r="H50"/>
      <c r="I50" s="139"/>
      <c r="J50"/>
      <c r="K50"/>
      <c r="L50" s="139"/>
      <c r="M50"/>
      <c r="N50"/>
      <c r="O50" s="18"/>
      <c r="P50"/>
      <c r="Q50"/>
      <c r="R50"/>
      <c r="S50"/>
    </row>
    <row r="51" spans="1:19" s="23" customFormat="1" x14ac:dyDescent="0.2">
      <c r="A51"/>
      <c r="B51" s="8"/>
      <c r="C51" s="18"/>
      <c r="D51"/>
      <c r="E51"/>
      <c r="F51" s="139"/>
      <c r="G51"/>
      <c r="H51"/>
      <c r="I51" s="139"/>
      <c r="J51"/>
      <c r="K51"/>
      <c r="L51" s="139"/>
      <c r="M51"/>
      <c r="N51"/>
      <c r="O51" s="18"/>
      <c r="P51"/>
      <c r="Q51"/>
      <c r="R51"/>
      <c r="S51"/>
    </row>
    <row r="52" spans="1:19" s="23" customFormat="1" x14ac:dyDescent="0.2">
      <c r="A52"/>
      <c r="B52"/>
      <c r="C52" s="18"/>
      <c r="D52"/>
      <c r="E52"/>
      <c r="F52" s="18"/>
      <c r="G52"/>
      <c r="H52"/>
      <c r="I52" s="18"/>
      <c r="J52"/>
      <c r="K52"/>
      <c r="L52" s="18"/>
      <c r="M52"/>
      <c r="N52"/>
      <c r="O52" s="18"/>
      <c r="P52"/>
      <c r="Q52"/>
      <c r="R52"/>
      <c r="S52"/>
    </row>
    <row r="53" spans="1:19" s="23" customFormat="1" x14ac:dyDescent="0.2">
      <c r="A53"/>
      <c r="B53" s="8"/>
      <c r="C53" s="18"/>
      <c r="D53"/>
      <c r="E53"/>
      <c r="F53" s="18"/>
      <c r="G53"/>
      <c r="H53"/>
      <c r="I53" s="18"/>
      <c r="J53"/>
      <c r="K53"/>
      <c r="L53" s="18"/>
      <c r="M53"/>
      <c r="N53"/>
      <c r="O53" s="18"/>
      <c r="P53"/>
      <c r="Q53"/>
      <c r="R53"/>
      <c r="S53"/>
    </row>
    <row r="54" spans="1:19" s="23" customFormat="1" x14ac:dyDescent="0.2">
      <c r="A54"/>
      <c r="B54" s="8"/>
      <c r="C54" s="18"/>
      <c r="D54"/>
      <c r="E54"/>
      <c r="F54" s="18"/>
      <c r="G54"/>
      <c r="H54"/>
      <c r="I54" s="18"/>
      <c r="J54"/>
      <c r="K54"/>
      <c r="L54" s="18"/>
      <c r="M54"/>
      <c r="N54"/>
      <c r="O54" s="18"/>
      <c r="P54"/>
      <c r="Q54"/>
      <c r="R54"/>
      <c r="S54"/>
    </row>
    <row r="55" spans="1:19" s="23" customFormat="1" x14ac:dyDescent="0.2">
      <c r="A55"/>
      <c r="B55"/>
      <c r="C55" s="18"/>
      <c r="D55"/>
      <c r="E55"/>
      <c r="F55" s="18"/>
      <c r="G55"/>
      <c r="H55"/>
      <c r="I55" s="18"/>
      <c r="J55"/>
      <c r="K55"/>
      <c r="L55" s="18"/>
      <c r="M55"/>
      <c r="N55"/>
      <c r="O55" s="18"/>
      <c r="P55"/>
      <c r="Q55"/>
      <c r="R55"/>
      <c r="S55"/>
    </row>
    <row r="57" spans="1:19" s="23" customFormat="1" x14ac:dyDescent="0.2">
      <c r="A57"/>
      <c r="B57"/>
      <c r="C57" s="18"/>
      <c r="D57"/>
      <c r="E57"/>
      <c r="F57" s="18"/>
      <c r="G57"/>
      <c r="H57"/>
      <c r="I57" s="18"/>
      <c r="J57"/>
      <c r="K57"/>
      <c r="L57" s="18"/>
      <c r="M57"/>
      <c r="N57"/>
      <c r="O57" s="18"/>
      <c r="P57"/>
      <c r="Q57"/>
      <c r="R57"/>
      <c r="S57"/>
    </row>
    <row r="58" spans="1:19" s="23" customFormat="1" x14ac:dyDescent="0.2">
      <c r="A58"/>
      <c r="B58"/>
      <c r="C58" s="18"/>
      <c r="D58"/>
      <c r="E58"/>
      <c r="F58" s="18"/>
      <c r="G58"/>
      <c r="H58"/>
      <c r="I58" s="18"/>
      <c r="J58"/>
      <c r="K58"/>
      <c r="L58" s="18"/>
      <c r="M58"/>
      <c r="N58"/>
      <c r="O58" s="18"/>
      <c r="P58"/>
      <c r="Q58"/>
      <c r="R58"/>
      <c r="S58"/>
    </row>
  </sheetData>
  <mergeCells count="12">
    <mergeCell ref="A1:R1"/>
    <mergeCell ref="A2:R2"/>
    <mergeCell ref="A4:A6"/>
    <mergeCell ref="B4:D5"/>
    <mergeCell ref="N5:P5"/>
    <mergeCell ref="A3:R3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46" workbookViewId="0">
      <selection activeCell="A57" sqref="A57:A58"/>
    </sheetView>
  </sheetViews>
  <sheetFormatPr baseColWidth="10" defaultRowHeight="11.25" x14ac:dyDescent="0.2"/>
  <cols>
    <col min="1" max="1" width="45" style="278" customWidth="1"/>
    <col min="2" max="2" width="13" style="23" customWidth="1"/>
    <col min="3" max="3" width="13" style="37" bestFit="1" customWidth="1"/>
    <col min="4" max="4" width="10.5" style="23" bestFit="1" customWidth="1"/>
    <col min="5" max="5" width="13" style="23" customWidth="1"/>
    <col min="6" max="6" width="8.83203125" style="37" customWidth="1"/>
    <col min="7" max="7" width="6.1640625" style="23" customWidth="1"/>
    <col min="8" max="8" width="10.6640625" style="23" customWidth="1"/>
    <col min="9" max="9" width="8.5" style="37" customWidth="1"/>
    <col min="10" max="10" width="5.6640625" style="23" customWidth="1"/>
    <col min="11" max="11" width="10.5" style="23" bestFit="1" customWidth="1"/>
    <col min="12" max="12" width="6.5" style="23" customWidth="1"/>
    <col min="13" max="16384" width="12" style="278"/>
  </cols>
  <sheetData>
    <row r="1" spans="1:13" x14ac:dyDescent="0.2">
      <c r="A1" s="322" t="s">
        <v>102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3" x14ac:dyDescent="0.2">
      <c r="A2" s="322" t="s">
        <v>95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</row>
    <row r="3" spans="1:13" ht="23.25" x14ac:dyDescent="0.35">
      <c r="A3" s="285" t="s">
        <v>143</v>
      </c>
      <c r="C3" s="283"/>
      <c r="D3" s="283"/>
      <c r="E3" s="283" t="s">
        <v>90</v>
      </c>
      <c r="F3" s="283"/>
      <c r="G3" s="283"/>
      <c r="H3" s="283"/>
      <c r="I3" s="283"/>
      <c r="J3" s="283"/>
      <c r="K3" s="283"/>
      <c r="L3" s="283"/>
    </row>
    <row r="4" spans="1:13" ht="13.5" customHeight="1" x14ac:dyDescent="0.35">
      <c r="A4" s="359" t="s">
        <v>31</v>
      </c>
      <c r="B4" s="365" t="s">
        <v>32</v>
      </c>
      <c r="C4" s="365"/>
      <c r="D4" s="365"/>
      <c r="E4" s="365"/>
      <c r="F4" s="365"/>
      <c r="G4" s="365"/>
      <c r="H4" s="365"/>
      <c r="I4" s="365"/>
      <c r="J4" s="365"/>
      <c r="K4" s="366" t="s">
        <v>21</v>
      </c>
      <c r="L4" s="366" t="s">
        <v>22</v>
      </c>
    </row>
    <row r="5" spans="1:13" ht="15.75" customHeight="1" x14ac:dyDescent="0.35">
      <c r="A5" s="360"/>
      <c r="B5" s="369" t="s">
        <v>0</v>
      </c>
      <c r="C5" s="369"/>
      <c r="D5" s="369"/>
      <c r="E5" s="369" t="s">
        <v>23</v>
      </c>
      <c r="F5" s="369"/>
      <c r="G5" s="369"/>
      <c r="H5" s="369" t="s">
        <v>24</v>
      </c>
      <c r="I5" s="369"/>
      <c r="J5" s="369"/>
      <c r="K5" s="367"/>
      <c r="L5" s="367"/>
    </row>
    <row r="6" spans="1:13" x14ac:dyDescent="0.2">
      <c r="A6" s="361"/>
      <c r="B6" s="111" t="s">
        <v>4</v>
      </c>
      <c r="C6" s="112" t="s">
        <v>66</v>
      </c>
      <c r="D6" s="111" t="s">
        <v>25</v>
      </c>
      <c r="E6" s="111" t="s">
        <v>4</v>
      </c>
      <c r="F6" s="112" t="s">
        <v>66</v>
      </c>
      <c r="G6" s="111" t="s">
        <v>25</v>
      </c>
      <c r="H6" s="111" t="s">
        <v>4</v>
      </c>
      <c r="I6" s="112" t="s">
        <v>66</v>
      </c>
      <c r="J6" s="111" t="s">
        <v>25</v>
      </c>
      <c r="K6" s="368"/>
      <c r="L6" s="368"/>
    </row>
    <row r="7" spans="1:13" x14ac:dyDescent="0.2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3" ht="12" customHeight="1" x14ac:dyDescent="0.2">
      <c r="A8" s="50" t="s">
        <v>59</v>
      </c>
      <c r="B8" s="119">
        <f>'C05'!H8</f>
        <v>1577088.5749461234</v>
      </c>
      <c r="C8" s="119">
        <f>'C05'!I8</f>
        <v>100.00000000001003</v>
      </c>
      <c r="D8" s="120">
        <f>'C05'!J8</f>
        <v>8.4271869284428629</v>
      </c>
      <c r="E8" s="119">
        <f>'C05'!K8</f>
        <v>1392191.1610828545</v>
      </c>
      <c r="F8" s="119">
        <f>'C05'!L8</f>
        <v>100.00000000000819</v>
      </c>
      <c r="G8" s="120">
        <f>'C05'!M8</f>
        <v>8.3160621118519522</v>
      </c>
      <c r="H8" s="119">
        <f>'C05'!N8</f>
        <v>184897.41386331065</v>
      </c>
      <c r="I8" s="119">
        <f>'C05'!O8</f>
        <v>100.00000000000071</v>
      </c>
      <c r="J8" s="120">
        <f>'C05'!P8</f>
        <v>9.2258931482479305</v>
      </c>
      <c r="K8" s="120">
        <f>'C05'!Q8</f>
        <v>11.7239714243461</v>
      </c>
      <c r="L8" s="120">
        <f>'C05'!R8</f>
        <v>2.9523085092924113</v>
      </c>
      <c r="M8" s="119"/>
    </row>
    <row r="9" spans="1:13" ht="12" customHeight="1" x14ac:dyDescent="0.2">
      <c r="B9" s="122"/>
      <c r="C9" s="123"/>
      <c r="D9" s="123"/>
      <c r="E9" s="122"/>
      <c r="F9" s="123"/>
      <c r="G9" s="123"/>
      <c r="H9" s="122"/>
      <c r="I9" s="123"/>
      <c r="J9" s="123"/>
      <c r="K9" s="123"/>
      <c r="L9" s="123"/>
      <c r="M9" s="23"/>
    </row>
    <row r="10" spans="1:13" x14ac:dyDescent="0.2">
      <c r="A10" s="16" t="s">
        <v>18</v>
      </c>
      <c r="B10" s="119"/>
      <c r="C10" s="120"/>
      <c r="D10" s="120"/>
      <c r="E10" s="119"/>
      <c r="F10" s="120"/>
      <c r="G10" s="120"/>
      <c r="H10" s="119"/>
      <c r="I10" s="120"/>
      <c r="J10" s="120"/>
      <c r="K10" s="118"/>
      <c r="L10" s="120"/>
      <c r="M10" s="8"/>
    </row>
    <row r="11" spans="1:13" x14ac:dyDescent="0.2">
      <c r="A11" s="284" t="s">
        <v>108</v>
      </c>
      <c r="B11" s="129">
        <f>[1]MercLab!AC79</f>
        <v>113392.51730066295</v>
      </c>
      <c r="C11" s="130">
        <f>IF(ISNUMBER(B11/B$8*100),B11/B$8*100,0)</f>
        <v>7.1899904103063257</v>
      </c>
      <c r="D11" s="130">
        <f>[1]MercLab!AD79</f>
        <v>5.4046490330648016</v>
      </c>
      <c r="E11" s="129">
        <f>[1]MercLab!AE79</f>
        <v>111747.76571663846</v>
      </c>
      <c r="F11" s="130">
        <f>IF(ISNUMBER(E11/E$8*100),E11/E$8*100,0)</f>
        <v>8.0267544314618693</v>
      </c>
      <c r="G11" s="130">
        <f>[1]MercLab!AF79</f>
        <v>5.393939508197759</v>
      </c>
      <c r="H11" s="129">
        <f>[1]MercLab!AG79</f>
        <v>1644.7515840244801</v>
      </c>
      <c r="I11" s="130">
        <f>IF(ISNUMBER(H11/H$8*100),H11/H$8*100,0)</f>
        <v>0.88954818223709597</v>
      </c>
      <c r="J11" s="130">
        <f>[1]MercLab!AH79</f>
        <v>6.30131284267478</v>
      </c>
      <c r="K11" s="130">
        <f t="shared" ref="K11" si="0">IF(ISNUMBER(H11/B11*100),H11/B11*100,0)</f>
        <v>1.4504939330902957</v>
      </c>
      <c r="L11" s="130">
        <f>[1]MercLab!AI79</f>
        <v>1.5956516097741751</v>
      </c>
      <c r="M11" s="8"/>
    </row>
    <row r="12" spans="1:13" x14ac:dyDescent="0.2">
      <c r="A12" s="284" t="s">
        <v>109</v>
      </c>
      <c r="B12" s="129">
        <f>[1]MercLab!AC80</f>
        <v>1262.4884978204</v>
      </c>
      <c r="C12" s="130">
        <f t="shared" ref="C12:C34" si="1">IF(ISNUMBER(B12/B$8*100),B12/B$8*100,0)</f>
        <v>8.005184476487183E-2</v>
      </c>
      <c r="D12" s="130">
        <f>[1]MercLab!AD80</f>
        <v>4.5</v>
      </c>
      <c r="E12" s="129">
        <f>[1]MercLab!AE80</f>
        <v>1262.4884978204</v>
      </c>
      <c r="F12" s="130">
        <f t="shared" ref="F12:F34" si="2">IF(ISNUMBER(E12/E$8*100),E12/E$8*100,0)</f>
        <v>9.0683559349596002E-2</v>
      </c>
      <c r="G12" s="130">
        <f>[1]MercLab!AF80</f>
        <v>4.5</v>
      </c>
      <c r="H12" s="129">
        <f>[1]MercLab!AG80</f>
        <v>0</v>
      </c>
      <c r="I12" s="130">
        <f t="shared" ref="I12:I34" si="3">IF(ISNUMBER(H12/H$8*100),H12/H$8*100,0)</f>
        <v>0</v>
      </c>
      <c r="J12" s="130">
        <f>[1]MercLab!AH80</f>
        <v>0</v>
      </c>
      <c r="K12" s="130">
        <f t="shared" ref="K12:K34" si="4">IF(ISNUMBER(H12/B12*100),H12/B12*100,0)</f>
        <v>0</v>
      </c>
      <c r="L12" s="130">
        <f>[1]MercLab!AI80</f>
        <v>0</v>
      </c>
      <c r="M12" s="8"/>
    </row>
    <row r="13" spans="1:13" x14ac:dyDescent="0.2">
      <c r="A13" s="284" t="s">
        <v>54</v>
      </c>
      <c r="B13" s="129">
        <f>[1]MercLab!AC81</f>
        <v>293410.24369708489</v>
      </c>
      <c r="C13" s="130">
        <f t="shared" si="1"/>
        <v>18.604550711877955</v>
      </c>
      <c r="D13" s="130">
        <f>[1]MercLab!AD81</f>
        <v>7.5347994632709963</v>
      </c>
      <c r="E13" s="129">
        <f>[1]MercLab!AE81</f>
        <v>284461.74082998972</v>
      </c>
      <c r="F13" s="130">
        <f t="shared" si="2"/>
        <v>20.432663902903514</v>
      </c>
      <c r="G13" s="130">
        <f>[1]MercLab!AF81</f>
        <v>7.5016197168150205</v>
      </c>
      <c r="H13" s="129">
        <f>[1]MercLab!AG81</f>
        <v>8948.5028670946031</v>
      </c>
      <c r="I13" s="130">
        <f t="shared" si="3"/>
        <v>4.8397122924120373</v>
      </c>
      <c r="J13" s="130">
        <f>[1]MercLab!AH81</f>
        <v>8.5331975182445401</v>
      </c>
      <c r="K13" s="130">
        <f t="shared" si="4"/>
        <v>3.0498263299671935</v>
      </c>
      <c r="L13" s="130">
        <f>[1]MercLab!AI81</f>
        <v>2.4142127482120634</v>
      </c>
      <c r="M13" s="8"/>
    </row>
    <row r="14" spans="1:13" ht="22.5" x14ac:dyDescent="0.2">
      <c r="A14" s="284" t="s">
        <v>110</v>
      </c>
      <c r="B14" s="129">
        <f>[1]MercLab!AC82</f>
        <v>3365.6641644130395</v>
      </c>
      <c r="C14" s="130">
        <f t="shared" si="1"/>
        <v>0.21340996427724532</v>
      </c>
      <c r="D14" s="130">
        <f>[1]MercLab!AD82</f>
        <v>12.361862989663079</v>
      </c>
      <c r="E14" s="129">
        <f>[1]MercLab!AE82</f>
        <v>3192.0052621262394</v>
      </c>
      <c r="F14" s="130">
        <f t="shared" si="2"/>
        <v>0.22927923631144725</v>
      </c>
      <c r="G14" s="130">
        <f>[1]MercLab!AF82</f>
        <v>12.131796380301061</v>
      </c>
      <c r="H14" s="129">
        <f>[1]MercLab!AG82</f>
        <v>173.65890228680001</v>
      </c>
      <c r="I14" s="130">
        <f t="shared" si="3"/>
        <v>9.3921758373094966E-2</v>
      </c>
      <c r="J14" s="130">
        <f>[1]MercLab!AH82</f>
        <v>16</v>
      </c>
      <c r="K14" s="130">
        <f t="shared" si="4"/>
        <v>5.1597216419566783</v>
      </c>
      <c r="L14" s="130">
        <f>[1]MercLab!AI82</f>
        <v>5.9999999999999991</v>
      </c>
      <c r="M14" s="8"/>
    </row>
    <row r="15" spans="1:13" ht="33.75" x14ac:dyDescent="0.2">
      <c r="A15" s="284" t="s">
        <v>111</v>
      </c>
      <c r="B15" s="129">
        <f>[1]MercLab!AC83</f>
        <v>3375.3392045533992</v>
      </c>
      <c r="C15" s="130">
        <f t="shared" si="1"/>
        <v>0.21402343902394372</v>
      </c>
      <c r="D15" s="130">
        <f>[1]MercLab!AD83</f>
        <v>6.5896707845043681</v>
      </c>
      <c r="E15" s="129">
        <f>[1]MercLab!AE83</f>
        <v>3176.7057704493996</v>
      </c>
      <c r="F15" s="130">
        <f t="shared" si="2"/>
        <v>0.22818028581495514</v>
      </c>
      <c r="G15" s="130">
        <f>[1]MercLab!AF83</f>
        <v>5.9931413957671413</v>
      </c>
      <c r="H15" s="129">
        <f>[1]MercLab!AG83</f>
        <v>198.63343410399997</v>
      </c>
      <c r="I15" s="130">
        <f t="shared" si="3"/>
        <v>0.1074289953297259</v>
      </c>
      <c r="J15" s="130">
        <f>[1]MercLab!AH83</f>
        <v>14</v>
      </c>
      <c r="K15" s="130">
        <f t="shared" si="4"/>
        <v>5.8848436280430585</v>
      </c>
      <c r="L15" s="130">
        <f>[1]MercLab!AI83</f>
        <v>0.46189376443418012</v>
      </c>
      <c r="M15" s="8"/>
    </row>
    <row r="16" spans="1:13" x14ac:dyDescent="0.2">
      <c r="A16" s="284" t="s">
        <v>112</v>
      </c>
      <c r="B16" s="129">
        <f>[1]MercLab!AC84</f>
        <v>2891.04068025178</v>
      </c>
      <c r="C16" s="130">
        <f t="shared" si="1"/>
        <v>0.18331504813231839</v>
      </c>
      <c r="D16" s="130">
        <f>[1]MercLab!AD84</f>
        <v>11.728281388830066</v>
      </c>
      <c r="E16" s="129">
        <f>[1]MercLab!AE84</f>
        <v>2183.5132978840602</v>
      </c>
      <c r="F16" s="130">
        <f t="shared" si="2"/>
        <v>0.15684004890432651</v>
      </c>
      <c r="G16" s="130">
        <f>[1]MercLab!AF84</f>
        <v>12.356022820131537</v>
      </c>
      <c r="H16" s="129">
        <f>[1]MercLab!AG84</f>
        <v>707.52738236771995</v>
      </c>
      <c r="I16" s="130">
        <f t="shared" si="3"/>
        <v>0.38265942588616986</v>
      </c>
      <c r="J16" s="130">
        <f>[1]MercLab!AH84</f>
        <v>9.7909969853733436</v>
      </c>
      <c r="K16" s="130">
        <f t="shared" si="4"/>
        <v>24.473103654359562</v>
      </c>
      <c r="L16" s="130">
        <f>[1]MercLab!AI84</f>
        <v>7.5942662097168361</v>
      </c>
      <c r="M16" s="8"/>
    </row>
    <row r="17" spans="1:13" ht="33.75" x14ac:dyDescent="0.2">
      <c r="A17" s="284" t="s">
        <v>113</v>
      </c>
      <c r="B17" s="129">
        <f>[1]MercLab!AC85</f>
        <v>388190.67724139948</v>
      </c>
      <c r="C17" s="130">
        <f t="shared" si="1"/>
        <v>24.614386497261947</v>
      </c>
      <c r="D17" s="130">
        <f>[1]MercLab!AD85</f>
        <v>7.9239932548053726</v>
      </c>
      <c r="E17" s="129">
        <f>[1]MercLab!AE85</f>
        <v>374610.59771694924</v>
      </c>
      <c r="F17" s="130">
        <f t="shared" si="2"/>
        <v>26.90798564082068</v>
      </c>
      <c r="G17" s="130">
        <f>[1]MercLab!AF85</f>
        <v>7.8192351556036392</v>
      </c>
      <c r="H17" s="129">
        <f>[1]MercLab!AG85</f>
        <v>13580.07952444958</v>
      </c>
      <c r="I17" s="130">
        <f t="shared" si="3"/>
        <v>7.3446562830180762</v>
      </c>
      <c r="J17" s="130">
        <f>[1]MercLab!AH85</f>
        <v>10.64106369184759</v>
      </c>
      <c r="K17" s="130">
        <f t="shared" si="4"/>
        <v>3.4983013041306759</v>
      </c>
      <c r="L17" s="130">
        <f>[1]MercLab!AI85</f>
        <v>3.0772967318491098</v>
      </c>
      <c r="M17" s="8"/>
    </row>
    <row r="18" spans="1:13" x14ac:dyDescent="0.2">
      <c r="A18" s="284" t="s">
        <v>114</v>
      </c>
      <c r="B18" s="129">
        <f>[1]MercLab!AC86</f>
        <v>6310.6852738461603</v>
      </c>
      <c r="C18" s="130">
        <f t="shared" si="1"/>
        <v>0.40014780235547304</v>
      </c>
      <c r="D18" s="130">
        <f>[1]MercLab!AD86</f>
        <v>11.751299876098606</v>
      </c>
      <c r="E18" s="129">
        <f>[1]MercLab!AE86</f>
        <v>4103.6290384679596</v>
      </c>
      <c r="F18" s="130">
        <f t="shared" si="2"/>
        <v>0.29476045770008574</v>
      </c>
      <c r="G18" s="130">
        <f>[1]MercLab!AF86</f>
        <v>9.9717940167048997</v>
      </c>
      <c r="H18" s="129">
        <f>[1]MercLab!AG86</f>
        <v>2207.0562353781997</v>
      </c>
      <c r="I18" s="130">
        <f t="shared" si="3"/>
        <v>1.1936652813380144</v>
      </c>
      <c r="J18" s="130">
        <f>[1]MercLab!AH86</f>
        <v>15.059974934611812</v>
      </c>
      <c r="K18" s="130">
        <f t="shared" si="4"/>
        <v>34.973321273444995</v>
      </c>
      <c r="L18" s="130">
        <f>[1]MercLab!AI86</f>
        <v>7.6453896119734113</v>
      </c>
    </row>
    <row r="19" spans="1:13" ht="22.5" x14ac:dyDescent="0.2">
      <c r="A19" s="284" t="s">
        <v>115</v>
      </c>
      <c r="B19" s="129">
        <f>[1]MercLab!AC87</f>
        <v>132919.01831384146</v>
      </c>
      <c r="C19" s="130">
        <f t="shared" si="1"/>
        <v>8.4281263858868716</v>
      </c>
      <c r="D19" s="130">
        <f>[1]MercLab!AD87</f>
        <v>7.693704877539763</v>
      </c>
      <c r="E19" s="129">
        <f>[1]MercLab!AE87</f>
        <v>127659.45963256592</v>
      </c>
      <c r="F19" s="130">
        <f t="shared" si="2"/>
        <v>9.1696789349870347</v>
      </c>
      <c r="G19" s="130">
        <f>[1]MercLab!AF87</f>
        <v>7.6772709587131533</v>
      </c>
      <c r="H19" s="129">
        <f>[1]MercLab!AG87</f>
        <v>5259.558681275561</v>
      </c>
      <c r="I19" s="130">
        <f t="shared" si="3"/>
        <v>2.8445820692569566</v>
      </c>
      <c r="J19" s="130">
        <f>[1]MercLab!AH87</f>
        <v>8.0699722075000437</v>
      </c>
      <c r="K19" s="130">
        <f t="shared" si="4"/>
        <v>3.9569647353676394</v>
      </c>
      <c r="L19" s="130">
        <f>[1]MercLab!AI87</f>
        <v>3.1137993772624593</v>
      </c>
    </row>
    <row r="20" spans="1:13" x14ac:dyDescent="0.2">
      <c r="A20" s="284" t="s">
        <v>116</v>
      </c>
      <c r="B20" s="129">
        <f>[1]MercLab!AC88</f>
        <v>7881.8902003677813</v>
      </c>
      <c r="C20" s="130">
        <f t="shared" si="1"/>
        <v>0.49977473209689843</v>
      </c>
      <c r="D20" s="130">
        <f>[1]MercLab!AD88</f>
        <v>12.324712156553359</v>
      </c>
      <c r="E20" s="129">
        <f>[1]MercLab!AE88</f>
        <v>5928.1199736408007</v>
      </c>
      <c r="F20" s="130">
        <f t="shared" si="2"/>
        <v>0.42581221166710137</v>
      </c>
      <c r="G20" s="130">
        <f>[1]MercLab!AF88</f>
        <v>11.912307442001225</v>
      </c>
      <c r="H20" s="129">
        <f>[1]MercLab!AG88</f>
        <v>1953.7702267269799</v>
      </c>
      <c r="I20" s="130">
        <f t="shared" si="3"/>
        <v>1.0566779631495258</v>
      </c>
      <c r="J20" s="130">
        <f>[1]MercLab!AH88</f>
        <v>13.576028504871205</v>
      </c>
      <c r="K20" s="130">
        <f t="shared" si="4"/>
        <v>24.788092412601912</v>
      </c>
      <c r="L20" s="130">
        <f>[1]MercLab!AI88</f>
        <v>6.2466952479323012</v>
      </c>
    </row>
    <row r="21" spans="1:13" x14ac:dyDescent="0.2">
      <c r="A21" s="284" t="s">
        <v>117</v>
      </c>
      <c r="B21" s="129">
        <f>[1]MercLab!AC89</f>
        <v>23348.58004499639</v>
      </c>
      <c r="C21" s="130">
        <f t="shared" si="1"/>
        <v>1.4804862844050484</v>
      </c>
      <c r="D21" s="130">
        <f>[1]MercLab!AD89</f>
        <v>13.691731130108144</v>
      </c>
      <c r="E21" s="129">
        <f>[1]MercLab!AE89</f>
        <v>20930.645086827008</v>
      </c>
      <c r="F21" s="130">
        <f t="shared" si="2"/>
        <v>1.5034318326333165</v>
      </c>
      <c r="G21" s="130">
        <f>[1]MercLab!AF89</f>
        <v>13.558320981982796</v>
      </c>
      <c r="H21" s="129">
        <f>[1]MercLab!AG89</f>
        <v>2417.93495816938</v>
      </c>
      <c r="I21" s="130">
        <f t="shared" si="3"/>
        <v>1.3077170240774108</v>
      </c>
      <c r="J21" s="130">
        <f>[1]MercLab!AH89</f>
        <v>14.816448307922752</v>
      </c>
      <c r="K21" s="130">
        <f t="shared" si="4"/>
        <v>10.355811589011575</v>
      </c>
      <c r="L21" s="130">
        <f>[1]MercLab!AI89</f>
        <v>3.7089359967466673</v>
      </c>
    </row>
    <row r="22" spans="1:13" x14ac:dyDescent="0.2">
      <c r="A22" s="284" t="s">
        <v>118</v>
      </c>
      <c r="B22" s="129">
        <f>[1]MercLab!AC90</f>
        <v>1136.6316941765201</v>
      </c>
      <c r="C22" s="130">
        <f t="shared" si="1"/>
        <v>7.207151914186874E-2</v>
      </c>
      <c r="D22" s="130">
        <f>[1]MercLab!AD90</f>
        <v>13.899956685291251</v>
      </c>
      <c r="E22" s="129">
        <f>[1]MercLab!AE90</f>
        <v>1136.6316941765201</v>
      </c>
      <c r="F22" s="130">
        <f t="shared" si="2"/>
        <v>8.1643363781482514E-2</v>
      </c>
      <c r="G22" s="130">
        <f>[1]MercLab!AF90</f>
        <v>13.899956685291251</v>
      </c>
      <c r="H22" s="129">
        <f>[1]MercLab!AG90</f>
        <v>0</v>
      </c>
      <c r="I22" s="130">
        <f t="shared" si="3"/>
        <v>0</v>
      </c>
      <c r="J22" s="130">
        <f>[1]MercLab!AH90</f>
        <v>0</v>
      </c>
      <c r="K22" s="130">
        <f t="shared" si="4"/>
        <v>0</v>
      </c>
      <c r="L22" s="130">
        <f>[1]MercLab!AI90</f>
        <v>0</v>
      </c>
    </row>
    <row r="23" spans="1:13" x14ac:dyDescent="0.2">
      <c r="A23" s="284" t="s">
        <v>119</v>
      </c>
      <c r="B23" s="129">
        <f>[1]MercLab!AC91</f>
        <v>17560.87876673312</v>
      </c>
      <c r="C23" s="130">
        <f t="shared" si="1"/>
        <v>1.1134998405104188</v>
      </c>
      <c r="D23" s="130">
        <f>[1]MercLab!AD91</f>
        <v>13.998717631665064</v>
      </c>
      <c r="E23" s="129">
        <f>[1]MercLab!AE91</f>
        <v>16436.570018877079</v>
      </c>
      <c r="F23" s="130">
        <f t="shared" si="2"/>
        <v>1.1806259426394159</v>
      </c>
      <c r="G23" s="130">
        <f>[1]MercLab!AF91</f>
        <v>13.94873261916273</v>
      </c>
      <c r="H23" s="129">
        <f>[1]MercLab!AG91</f>
        <v>1124.3087478560399</v>
      </c>
      <c r="I23" s="130">
        <f t="shared" si="3"/>
        <v>0.60807164598159769</v>
      </c>
      <c r="J23" s="130">
        <f>[1]MercLab!AH91</f>
        <v>14.7294618862622</v>
      </c>
      <c r="K23" s="130">
        <f t="shared" si="4"/>
        <v>6.4023490099248432</v>
      </c>
      <c r="L23" s="130">
        <f>[1]MercLab!AI91</f>
        <v>6.0657627880810079</v>
      </c>
    </row>
    <row r="24" spans="1:13" ht="22.5" x14ac:dyDescent="0.2">
      <c r="A24" s="284" t="s">
        <v>120</v>
      </c>
      <c r="B24" s="129">
        <f>[1]MercLab!AC92</f>
        <v>27466.082480338951</v>
      </c>
      <c r="C24" s="130">
        <f t="shared" si="1"/>
        <v>1.7415687943384697</v>
      </c>
      <c r="D24" s="130">
        <f>[1]MercLab!AD92</f>
        <v>10.036428012845471</v>
      </c>
      <c r="E24" s="129">
        <f>[1]MercLab!AE92</f>
        <v>24502.162975919819</v>
      </c>
      <c r="F24" s="130">
        <f t="shared" si="2"/>
        <v>1.7599711635047224</v>
      </c>
      <c r="G24" s="130">
        <f>[1]MercLab!AF92</f>
        <v>10.17160975726955</v>
      </c>
      <c r="H24" s="129">
        <f>[1]MercLab!AG92</f>
        <v>2963.9195044191397</v>
      </c>
      <c r="I24" s="130">
        <f t="shared" si="3"/>
        <v>1.6030075502355485</v>
      </c>
      <c r="J24" s="130">
        <f>[1]MercLab!AH92</f>
        <v>8.9713948724898192</v>
      </c>
      <c r="K24" s="130">
        <f t="shared" si="4"/>
        <v>10.791198586623347</v>
      </c>
      <c r="L24" s="130">
        <f>[1]MercLab!AI92</f>
        <v>1.4630896908881246</v>
      </c>
    </row>
    <row r="25" spans="1:13" ht="22.5" x14ac:dyDescent="0.2">
      <c r="A25" s="284" t="s">
        <v>121</v>
      </c>
      <c r="B25" s="129">
        <f>[1]MercLab!AC93</f>
        <v>45025.229982871409</v>
      </c>
      <c r="C25" s="130">
        <f t="shared" si="1"/>
        <v>2.8549588588839763</v>
      </c>
      <c r="D25" s="130">
        <f>[1]MercLab!AD93</f>
        <v>11.888232890152562</v>
      </c>
      <c r="E25" s="129">
        <f>[1]MercLab!AE93</f>
        <v>41892.904730550705</v>
      </c>
      <c r="F25" s="130">
        <f t="shared" si="2"/>
        <v>3.0091345141112771</v>
      </c>
      <c r="G25" s="130">
        <f>[1]MercLab!AF93</f>
        <v>11.856757648973051</v>
      </c>
      <c r="H25" s="129">
        <f>[1]MercLab!AG93</f>
        <v>3132.3252523207002</v>
      </c>
      <c r="I25" s="130">
        <f t="shared" si="3"/>
        <v>1.6940881902417186</v>
      </c>
      <c r="J25" s="130">
        <f>[1]MercLab!AH93</f>
        <v>12.295355889971129</v>
      </c>
      <c r="K25" s="130">
        <f t="shared" si="4"/>
        <v>6.95682232719812</v>
      </c>
      <c r="L25" s="130">
        <f>[1]MercLab!AI93</f>
        <v>4.370498384875968</v>
      </c>
    </row>
    <row r="26" spans="1:13" x14ac:dyDescent="0.2">
      <c r="A26" s="284" t="s">
        <v>122</v>
      </c>
      <c r="B26" s="129">
        <f>[1]MercLab!AC94</f>
        <v>87129.80121799036</v>
      </c>
      <c r="C26" s="130">
        <f t="shared" si="1"/>
        <v>5.5247246478192826</v>
      </c>
      <c r="D26" s="130">
        <f>[1]MercLab!AD94</f>
        <v>14.137647408105579</v>
      </c>
      <c r="E26" s="129">
        <f>[1]MercLab!AE94</f>
        <v>83298.405125300065</v>
      </c>
      <c r="F26" s="130">
        <f t="shared" si="2"/>
        <v>5.9832591567748556</v>
      </c>
      <c r="G26" s="130">
        <f>[1]MercLab!AF94</f>
        <v>14.133897289230196</v>
      </c>
      <c r="H26" s="129">
        <f>[1]MercLab!AG94</f>
        <v>3831.3960926902801</v>
      </c>
      <c r="I26" s="130">
        <f t="shared" si="3"/>
        <v>2.0721739761718467</v>
      </c>
      <c r="J26" s="130">
        <f>[1]MercLab!AH94</f>
        <v>14.218595505581142</v>
      </c>
      <c r="K26" s="130">
        <f t="shared" si="4"/>
        <v>4.397342859883838</v>
      </c>
      <c r="L26" s="130">
        <f>[1]MercLab!AI94</f>
        <v>2.295869230397241</v>
      </c>
    </row>
    <row r="27" spans="1:13" ht="22.5" x14ac:dyDescent="0.2">
      <c r="A27" s="284" t="s">
        <v>123</v>
      </c>
      <c r="B27" s="129">
        <f>[1]MercLab!AC95</f>
        <v>43600.83757258892</v>
      </c>
      <c r="C27" s="130">
        <f t="shared" si="1"/>
        <v>2.764641014159805</v>
      </c>
      <c r="D27" s="130">
        <f>[1]MercLab!AD95</f>
        <v>11.428970131390329</v>
      </c>
      <c r="E27" s="129">
        <f>[1]MercLab!AE95</f>
        <v>41820.069856281676</v>
      </c>
      <c r="F27" s="130">
        <f t="shared" si="2"/>
        <v>3.0039028421753362</v>
      </c>
      <c r="G27" s="130">
        <f>[1]MercLab!AF95</f>
        <v>11.530067408735034</v>
      </c>
      <c r="H27" s="129">
        <f>[1]MercLab!AG95</f>
        <v>1780.7677163072399</v>
      </c>
      <c r="I27" s="130">
        <f t="shared" si="3"/>
        <v>0.96311120804735018</v>
      </c>
      <c r="J27" s="130">
        <f>[1]MercLab!AH95</f>
        <v>9.0660488683164484</v>
      </c>
      <c r="K27" s="130">
        <f t="shared" si="4"/>
        <v>4.0842511645390438</v>
      </c>
      <c r="L27" s="130">
        <f>[1]MercLab!AI95</f>
        <v>1.961487522519286</v>
      </c>
    </row>
    <row r="28" spans="1:13" ht="22.5" x14ac:dyDescent="0.2">
      <c r="A28" s="284" t="s">
        <v>124</v>
      </c>
      <c r="B28" s="129">
        <f>[1]MercLab!AC96</f>
        <v>10652.119448760021</v>
      </c>
      <c r="C28" s="130">
        <f t="shared" si="1"/>
        <v>0.67542937143678938</v>
      </c>
      <c r="D28" s="130">
        <f>[1]MercLab!AD96</f>
        <v>9.7093463150238861</v>
      </c>
      <c r="E28" s="129">
        <f>[1]MercLab!AE96</f>
        <v>9373.4703338999207</v>
      </c>
      <c r="F28" s="130">
        <f t="shared" si="2"/>
        <v>0.67328902782353395</v>
      </c>
      <c r="G28" s="130">
        <f>[1]MercLab!AF96</f>
        <v>9.5124794391942586</v>
      </c>
      <c r="H28" s="129">
        <f>[1]MercLab!AG96</f>
        <v>1278.6491148601001</v>
      </c>
      <c r="I28" s="130">
        <f t="shared" si="3"/>
        <v>0.69154515909312209</v>
      </c>
      <c r="J28" s="130">
        <f>[1]MercLab!AH96</f>
        <v>11.049299528791678</v>
      </c>
      <c r="K28" s="130">
        <f t="shared" si="4"/>
        <v>12.003706126379795</v>
      </c>
      <c r="L28" s="130">
        <f>[1]MercLab!AI96</f>
        <v>2.2018580953183777</v>
      </c>
    </row>
    <row r="29" spans="1:13" x14ac:dyDescent="0.2">
      <c r="A29" s="284" t="s">
        <v>125</v>
      </c>
      <c r="B29" s="129">
        <f>[1]MercLab!AC97</f>
        <v>124223.38273997611</v>
      </c>
      <c r="C29" s="130">
        <f t="shared" si="1"/>
        <v>7.8767537038444289</v>
      </c>
      <c r="D29" s="130">
        <f>[1]MercLab!AD97</f>
        <v>6.8603369036835309</v>
      </c>
      <c r="E29" s="129">
        <f>[1]MercLab!AE97</f>
        <v>119061.9033577503</v>
      </c>
      <c r="F29" s="130">
        <f t="shared" si="2"/>
        <v>8.5521232059211787</v>
      </c>
      <c r="G29" s="130">
        <f>[1]MercLab!AF97</f>
        <v>6.7727977045694807</v>
      </c>
      <c r="H29" s="129">
        <f>[1]MercLab!AG97</f>
        <v>5161.4793822257598</v>
      </c>
      <c r="I29" s="130">
        <f t="shared" si="3"/>
        <v>2.7915368172977764</v>
      </c>
      <c r="J29" s="130">
        <f>[1]MercLab!AH97</f>
        <v>8.6581354041936436</v>
      </c>
      <c r="K29" s="130">
        <f t="shared" si="4"/>
        <v>4.1549982526476095</v>
      </c>
      <c r="L29" s="130">
        <f>[1]MercLab!AI97</f>
        <v>1.9064718107657177</v>
      </c>
    </row>
    <row r="30" spans="1:13" ht="33.75" x14ac:dyDescent="0.2">
      <c r="A30" s="284" t="s">
        <v>126</v>
      </c>
      <c r="B30" s="129">
        <f>[1]MercLab!AC98</f>
        <v>121915.15914181648</v>
      </c>
      <c r="C30" s="130">
        <f t="shared" si="1"/>
        <v>7.7303939092946221</v>
      </c>
      <c r="D30" s="130">
        <f>[1]MercLab!AD98</f>
        <v>6.595554596738868</v>
      </c>
      <c r="E30" s="129">
        <f>[1]MercLab!AE98</f>
        <v>114638.68425925354</v>
      </c>
      <c r="F30" s="130">
        <f t="shared" si="2"/>
        <v>8.2344068446812226</v>
      </c>
      <c r="G30" s="130">
        <f>[1]MercLab!AF98</f>
        <v>6.5065641556935079</v>
      </c>
      <c r="H30" s="129">
        <f>[1]MercLab!AG98</f>
        <v>7276.4748825628803</v>
      </c>
      <c r="I30" s="130">
        <f t="shared" si="3"/>
        <v>3.935411929526591</v>
      </c>
      <c r="J30" s="130">
        <f>[1]MercLab!AH98</f>
        <v>7.9345727981945995</v>
      </c>
      <c r="K30" s="130">
        <f t="shared" si="4"/>
        <v>5.968474251916942</v>
      </c>
      <c r="L30" s="130">
        <f>[1]MercLab!AI98</f>
        <v>1.4020497418951827</v>
      </c>
    </row>
    <row r="31" spans="1:13" ht="22.5" x14ac:dyDescent="0.2">
      <c r="A31" s="284" t="s">
        <v>127</v>
      </c>
      <c r="B31" s="129">
        <f>[1]MercLab!AC99</f>
        <v>0</v>
      </c>
      <c r="C31" s="130">
        <f t="shared" si="1"/>
        <v>0</v>
      </c>
      <c r="D31" s="130">
        <f>[1]MercLab!AD99</f>
        <v>0</v>
      </c>
      <c r="E31" s="129">
        <f>[1]MercLab!AE99</f>
        <v>0</v>
      </c>
      <c r="F31" s="130">
        <f t="shared" si="2"/>
        <v>0</v>
      </c>
      <c r="G31" s="130">
        <f>[1]MercLab!AF99</f>
        <v>0</v>
      </c>
      <c r="H31" s="129">
        <f>[1]MercLab!AG99</f>
        <v>0</v>
      </c>
      <c r="I31" s="130">
        <f t="shared" si="3"/>
        <v>0</v>
      </c>
      <c r="J31" s="130">
        <f>[1]MercLab!AH99</f>
        <v>0</v>
      </c>
      <c r="K31" s="130">
        <f t="shared" si="4"/>
        <v>0</v>
      </c>
      <c r="L31" s="130">
        <f>[1]MercLab!AI99</f>
        <v>0</v>
      </c>
    </row>
    <row r="32" spans="1:13" x14ac:dyDescent="0.2">
      <c r="A32" s="284" t="s">
        <v>128</v>
      </c>
      <c r="B32" s="129">
        <f>[1]MercLab!AC100</f>
        <v>447.03902893751996</v>
      </c>
      <c r="C32" s="130">
        <f t="shared" si="1"/>
        <v>2.8345841574103834E-2</v>
      </c>
      <c r="D32" s="130">
        <f>[1]MercLab!AD100</f>
        <v>12</v>
      </c>
      <c r="E32" s="129">
        <f>[1]MercLab!AE100</f>
        <v>447.03902893751996</v>
      </c>
      <c r="F32" s="130">
        <f t="shared" si="2"/>
        <v>3.2110463091132566E-2</v>
      </c>
      <c r="G32" s="130">
        <f>[1]MercLab!AF100</f>
        <v>12</v>
      </c>
      <c r="H32" s="129">
        <f>[1]MercLab!AG100</f>
        <v>0</v>
      </c>
      <c r="I32" s="130">
        <f t="shared" si="3"/>
        <v>0</v>
      </c>
      <c r="J32" s="130">
        <f>[1]MercLab!AH100</f>
        <v>0</v>
      </c>
      <c r="K32" s="130">
        <f t="shared" si="4"/>
        <v>0</v>
      </c>
      <c r="L32" s="130">
        <f>[1]MercLab!AI100</f>
        <v>0</v>
      </c>
    </row>
    <row r="33" spans="1:12" x14ac:dyDescent="0.2">
      <c r="A33" s="284" t="s">
        <v>73</v>
      </c>
      <c r="B33" s="129">
        <f>[1]MercLab!AC101</f>
        <v>121256.6193741926</v>
      </c>
      <c r="C33" s="130">
        <f t="shared" si="1"/>
        <v>7.6886372332216641</v>
      </c>
      <c r="D33" s="130">
        <f>[1]MercLab!AD101</f>
        <v>8.6514116213068011</v>
      </c>
      <c r="E33" s="129">
        <f>[1]MercLab!AE101</f>
        <v>0</v>
      </c>
      <c r="F33" s="130">
        <f t="shared" si="2"/>
        <v>0</v>
      </c>
      <c r="G33" s="130">
        <f>[1]MercLab!AF101</f>
        <v>0</v>
      </c>
      <c r="H33" s="129">
        <f>[1]MercLab!AG101</f>
        <v>121256.6193741926</v>
      </c>
      <c r="I33" s="130">
        <f t="shared" si="3"/>
        <v>65.580484248327096</v>
      </c>
      <c r="J33" s="130">
        <f>[1]MercLab!AH101</f>
        <v>8.6514116213068011</v>
      </c>
      <c r="K33" s="130">
        <f t="shared" si="4"/>
        <v>100</v>
      </c>
      <c r="L33" s="130">
        <f>[1]MercLab!AI101</f>
        <v>3.3582919893426331</v>
      </c>
    </row>
    <row r="34" spans="1:12" x14ac:dyDescent="0.2">
      <c r="A34" s="284" t="s">
        <v>129</v>
      </c>
      <c r="B34" s="129">
        <f>[1]MercLab!AC102</f>
        <v>326.64887866008002</v>
      </c>
      <c r="C34" s="130">
        <f t="shared" si="1"/>
        <v>2.0712145395590038E-2</v>
      </c>
      <c r="D34" s="130">
        <f>[1]MercLab!AD102</f>
        <v>9</v>
      </c>
      <c r="E34" s="129">
        <f>[1]MercLab!AE102</f>
        <v>326.64887866008002</v>
      </c>
      <c r="F34" s="130">
        <f t="shared" si="2"/>
        <v>2.346293294995571E-2</v>
      </c>
      <c r="G34" s="130">
        <f>[1]MercLab!AF102</f>
        <v>9</v>
      </c>
      <c r="H34" s="129">
        <f>[1]MercLab!AG102</f>
        <v>0</v>
      </c>
      <c r="I34" s="130">
        <f t="shared" si="3"/>
        <v>0</v>
      </c>
      <c r="J34" s="130">
        <f>[1]MercLab!AH102</f>
        <v>0</v>
      </c>
      <c r="K34" s="130">
        <f t="shared" si="4"/>
        <v>0</v>
      </c>
      <c r="L34" s="130">
        <f>[1]MercLab!AI102</f>
        <v>0</v>
      </c>
    </row>
    <row r="35" spans="1:12" x14ac:dyDescent="0.2">
      <c r="A35" s="9"/>
      <c r="B35" s="129"/>
      <c r="C35" s="130"/>
      <c r="D35" s="130"/>
      <c r="E35" s="129"/>
      <c r="F35" s="130"/>
      <c r="G35" s="130"/>
      <c r="H35" s="129"/>
      <c r="I35" s="130"/>
      <c r="J35" s="130"/>
      <c r="K35" s="130"/>
      <c r="L35" s="130"/>
    </row>
    <row r="36" spans="1:12" x14ac:dyDescent="0.2">
      <c r="A36" s="36" t="s">
        <v>14</v>
      </c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</row>
    <row r="37" spans="1:12" x14ac:dyDescent="0.2">
      <c r="A37" s="284" t="s">
        <v>131</v>
      </c>
      <c r="B37" s="129">
        <f>[1]MercLab!AC104</f>
        <v>51066.911122120728</v>
      </c>
      <c r="C37" s="130">
        <f>IF(ISNUMBER(B37/B$8*100),B37/B$8*100,0)</f>
        <v>3.2380496525926126</v>
      </c>
      <c r="D37" s="130">
        <f>[1]MercLab!AD104</f>
        <v>12.277800631788129</v>
      </c>
      <c r="E37" s="129">
        <f>[1]MercLab!AE104</f>
        <v>47254.438588858065</v>
      </c>
      <c r="F37" s="130">
        <f>IF(ISNUMBER(E37/E$8*100),E37/E$8*100,0)</f>
        <v>3.3942492891639455</v>
      </c>
      <c r="G37" s="130">
        <f>[1]MercLab!AF104</f>
        <v>12.244704554588536</v>
      </c>
      <c r="H37" s="129">
        <f>[1]MercLab!AG104</f>
        <v>3812.4725332626599</v>
      </c>
      <c r="I37" s="130">
        <f>IF(ISNUMBER(H37/H$8*100),H37/H$8*100,0)</f>
        <v>2.0619393498283927</v>
      </c>
      <c r="J37" s="130">
        <f>[1]MercLab!AH104</f>
        <v>12.681548541779735</v>
      </c>
      <c r="K37" s="130">
        <f>IF(ISNUMBER(H37/B37*100),H37/B37*100,0)</f>
        <v>7.4656415465301285</v>
      </c>
      <c r="L37" s="130">
        <f>[1]MercLab!AI104</f>
        <v>2.7227796006271587</v>
      </c>
    </row>
    <row r="38" spans="1:12" x14ac:dyDescent="0.2">
      <c r="A38" s="284" t="s">
        <v>132</v>
      </c>
      <c r="B38" s="129">
        <f>[1]MercLab!AC105</f>
        <v>74381.215457730767</v>
      </c>
      <c r="C38" s="130">
        <f t="shared" ref="C38:C49" si="5">IF(ISNUMBER(B38/B$8*100),B38/B$8*100,0)</f>
        <v>4.7163625835201923</v>
      </c>
      <c r="D38" s="130">
        <f>[1]MercLab!AD105</f>
        <v>15.425028489231778</v>
      </c>
      <c r="E38" s="129">
        <f>[1]MercLab!AE105</f>
        <v>70850.36304446774</v>
      </c>
      <c r="F38" s="130">
        <f t="shared" ref="F38:F49" si="6">IF(ISNUMBER(E38/E$8*100),E38/E$8*100,0)</f>
        <v>5.0891260500001962</v>
      </c>
      <c r="G38" s="130">
        <f>[1]MercLab!AF105</f>
        <v>15.428039479922317</v>
      </c>
      <c r="H38" s="129">
        <f>[1]MercLab!AG105</f>
        <v>3530.85241326304</v>
      </c>
      <c r="I38" s="130">
        <f t="shared" ref="I38:I49" si="7">IF(ISNUMBER(H38/H$8*100),H38/H$8*100,0)</f>
        <v>1.9096277981872141</v>
      </c>
      <c r="J38" s="130">
        <f>[1]MercLab!AH105</f>
        <v>15.364609712522974</v>
      </c>
      <c r="K38" s="130">
        <f t="shared" ref="K38:K49" si="8">IF(ISNUMBER(H38/B38*100),H38/B38*100,0)</f>
        <v>4.746967889049281</v>
      </c>
      <c r="L38" s="130">
        <f>[1]MercLab!AI105</f>
        <v>3.611059219272255</v>
      </c>
    </row>
    <row r="39" spans="1:12" x14ac:dyDescent="0.2">
      <c r="A39" s="284" t="s">
        <v>133</v>
      </c>
      <c r="B39" s="129">
        <f>[1]MercLab!AC106</f>
        <v>98540.533536000672</v>
      </c>
      <c r="C39" s="130">
        <f t="shared" si="5"/>
        <v>6.2482561285035629</v>
      </c>
      <c r="D39" s="130">
        <f>[1]MercLab!AD106</f>
        <v>12.479165912128225</v>
      </c>
      <c r="E39" s="129">
        <f>[1]MercLab!AE106</f>
        <v>91971.662041544929</v>
      </c>
      <c r="F39" s="130">
        <f t="shared" si="6"/>
        <v>6.6062524035857857</v>
      </c>
      <c r="G39" s="130">
        <f>[1]MercLab!AF106</f>
        <v>12.351739446650628</v>
      </c>
      <c r="H39" s="129">
        <f>[1]MercLab!AG106</f>
        <v>6568.8714944557396</v>
      </c>
      <c r="I39" s="130">
        <f t="shared" si="7"/>
        <v>3.5527113966623234</v>
      </c>
      <c r="J39" s="130">
        <f>[1]MercLab!AH106</f>
        <v>14.258000739571459</v>
      </c>
      <c r="K39" s="130">
        <f t="shared" si="8"/>
        <v>6.6661618917010195</v>
      </c>
      <c r="L39" s="130">
        <f>[1]MercLab!AI106</f>
        <v>4.968262408080995</v>
      </c>
    </row>
    <row r="40" spans="1:12" x14ac:dyDescent="0.2">
      <c r="A40" s="284" t="s">
        <v>134</v>
      </c>
      <c r="B40" s="129">
        <f>[1]MercLab!AC107</f>
        <v>64847.657660225952</v>
      </c>
      <c r="C40" s="130">
        <f t="shared" si="5"/>
        <v>4.111858946314495</v>
      </c>
      <c r="D40" s="130">
        <f>[1]MercLab!AD107</f>
        <v>12.643352623730287</v>
      </c>
      <c r="E40" s="129">
        <f>[1]MercLab!AE107</f>
        <v>59372.099916556377</v>
      </c>
      <c r="F40" s="130">
        <f t="shared" si="6"/>
        <v>4.2646514053699649</v>
      </c>
      <c r="G40" s="130">
        <f>[1]MercLab!AF107</f>
        <v>12.664085139440804</v>
      </c>
      <c r="H40" s="129">
        <f>[1]MercLab!AG107</f>
        <v>5475.5577436695803</v>
      </c>
      <c r="I40" s="130">
        <f t="shared" si="7"/>
        <v>2.9614030987569695</v>
      </c>
      <c r="J40" s="130">
        <f>[1]MercLab!AH107</f>
        <v>12.419205118430812</v>
      </c>
      <c r="K40" s="130">
        <f t="shared" si="8"/>
        <v>8.4437247870372829</v>
      </c>
      <c r="L40" s="130">
        <f>[1]MercLab!AI107</f>
        <v>5.1363640337504197</v>
      </c>
    </row>
    <row r="41" spans="1:12" ht="22.5" x14ac:dyDescent="0.2">
      <c r="A41" s="284" t="s">
        <v>135</v>
      </c>
      <c r="B41" s="129">
        <f>[1]MercLab!AC108</f>
        <v>523273.88804302987</v>
      </c>
      <c r="C41" s="130">
        <f t="shared" si="5"/>
        <v>33.179739956007609</v>
      </c>
      <c r="D41" s="130">
        <f>[1]MercLab!AD108</f>
        <v>7.7520475334333518</v>
      </c>
      <c r="E41" s="129">
        <f>[1]MercLab!AE108</f>
        <v>501409.3962732986</v>
      </c>
      <c r="F41" s="130">
        <f t="shared" si="6"/>
        <v>36.015843965228122</v>
      </c>
      <c r="G41" s="130">
        <f>[1]MercLab!AF108</f>
        <v>7.6470048504270336</v>
      </c>
      <c r="H41" s="129">
        <f>[1]MercLab!AG108</f>
        <v>21864.49176973151</v>
      </c>
      <c r="I41" s="130">
        <f t="shared" si="7"/>
        <v>11.825201506547463</v>
      </c>
      <c r="J41" s="130">
        <f>[1]MercLab!AH108</f>
        <v>10.009186370583958</v>
      </c>
      <c r="K41" s="130">
        <f t="shared" si="8"/>
        <v>4.1784029872963107</v>
      </c>
      <c r="L41" s="130">
        <f>[1]MercLab!AI108</f>
        <v>2.8225911025023622</v>
      </c>
    </row>
    <row r="42" spans="1:12" ht="22.5" x14ac:dyDescent="0.2">
      <c r="A42" s="284" t="s">
        <v>136</v>
      </c>
      <c r="B42" s="129">
        <f>[1]MercLab!AC109</f>
        <v>66332.499817171483</v>
      </c>
      <c r="C42" s="130">
        <f t="shared" si="5"/>
        <v>4.206009787334712</v>
      </c>
      <c r="D42" s="130">
        <f>[1]MercLab!AD109</f>
        <v>5.0651464017678904</v>
      </c>
      <c r="E42" s="129">
        <f>[1]MercLab!AE109</f>
        <v>66005.850938511401</v>
      </c>
      <c r="F42" s="130">
        <f t="shared" si="6"/>
        <v>4.7411485422139634</v>
      </c>
      <c r="G42" s="130">
        <f>[1]MercLab!AF109</f>
        <v>5.0651464017678904</v>
      </c>
      <c r="H42" s="129">
        <f>[1]MercLab!AG109</f>
        <v>326.64887866008002</v>
      </c>
      <c r="I42" s="130">
        <f t="shared" si="7"/>
        <v>0.17666492561197322</v>
      </c>
      <c r="J42" s="130">
        <f>[1]MercLab!AH109</f>
        <v>0</v>
      </c>
      <c r="K42" s="130">
        <f t="shared" si="8"/>
        <v>0.49244168327803689</v>
      </c>
      <c r="L42" s="130">
        <f>[1]MercLab!AI109</f>
        <v>1</v>
      </c>
    </row>
    <row r="43" spans="1:12" ht="22.5" x14ac:dyDescent="0.2">
      <c r="A43" s="284" t="s">
        <v>137</v>
      </c>
      <c r="B43" s="129">
        <f>[1]MercLab!AC110</f>
        <v>228006.73345129623</v>
      </c>
      <c r="C43" s="130">
        <f t="shared" si="5"/>
        <v>14.457446276223603</v>
      </c>
      <c r="D43" s="130">
        <f>[1]MercLab!AD110</f>
        <v>6.874917162568547</v>
      </c>
      <c r="E43" s="129">
        <f>[1]MercLab!AE110</f>
        <v>223886.00132750074</v>
      </c>
      <c r="F43" s="130">
        <f t="shared" si="6"/>
        <v>16.081556009403254</v>
      </c>
      <c r="G43" s="130">
        <f>[1]MercLab!AF110</f>
        <v>6.8345772833609786</v>
      </c>
      <c r="H43" s="129">
        <f>[1]MercLab!AG110</f>
        <v>4120.7321237955193</v>
      </c>
      <c r="I43" s="130">
        <f t="shared" si="7"/>
        <v>2.228658604625946</v>
      </c>
      <c r="J43" s="130">
        <f>[1]MercLab!AH110</f>
        <v>8.7921087978702221</v>
      </c>
      <c r="K43" s="130">
        <f t="shared" si="8"/>
        <v>1.8072852768077285</v>
      </c>
      <c r="L43" s="130">
        <f>[1]MercLab!AI110</f>
        <v>2.3527197123972523</v>
      </c>
    </row>
    <row r="44" spans="1:12" ht="22.5" x14ac:dyDescent="0.2">
      <c r="A44" s="284" t="s">
        <v>138</v>
      </c>
      <c r="B44" s="129">
        <f>[1]MercLab!AC111</f>
        <v>37345.402619793873</v>
      </c>
      <c r="C44" s="130">
        <f t="shared" si="5"/>
        <v>2.3679965230278626</v>
      </c>
      <c r="D44" s="130">
        <f>[1]MercLab!AD111</f>
        <v>8.0932875504021808</v>
      </c>
      <c r="E44" s="129">
        <f>[1]MercLab!AE111</f>
        <v>33380.572344019856</v>
      </c>
      <c r="F44" s="130">
        <f t="shared" si="6"/>
        <v>2.3977003501484848</v>
      </c>
      <c r="G44" s="130">
        <f>[1]MercLab!AF111</f>
        <v>8.1244932155848986</v>
      </c>
      <c r="H44" s="129">
        <f>[1]MercLab!AG111</f>
        <v>3964.8302757739798</v>
      </c>
      <c r="I44" s="130">
        <f t="shared" si="7"/>
        <v>2.1443405794226331</v>
      </c>
      <c r="J44" s="130">
        <f>[1]MercLab!AH111</f>
        <v>7.8363178241895177</v>
      </c>
      <c r="K44" s="130">
        <f t="shared" si="8"/>
        <v>10.616648898230203</v>
      </c>
      <c r="L44" s="130">
        <f>[1]MercLab!AI111</f>
        <v>2.5239429924796557</v>
      </c>
    </row>
    <row r="45" spans="1:12" x14ac:dyDescent="0.2">
      <c r="A45" s="284" t="s">
        <v>139</v>
      </c>
      <c r="B45" s="129">
        <f>[1]MercLab!AC112</f>
        <v>311177.76923374133</v>
      </c>
      <c r="C45" s="130">
        <f t="shared" si="5"/>
        <v>19.731153606535496</v>
      </c>
      <c r="D45" s="130">
        <f>[1]MercLab!AD112</f>
        <v>6.2339658022057653</v>
      </c>
      <c r="E45" s="129">
        <f>[1]MercLab!AE112</f>
        <v>297201.43197723321</v>
      </c>
      <c r="F45" s="130">
        <f t="shared" si="6"/>
        <v>21.347745933544658</v>
      </c>
      <c r="G45" s="130">
        <f>[1]MercLab!AF112</f>
        <v>6.2010330806445486</v>
      </c>
      <c r="H45" s="129">
        <f>[1]MercLab!AG112</f>
        <v>13976.337256507322</v>
      </c>
      <c r="I45" s="130">
        <f t="shared" si="7"/>
        <v>7.5589684920307363</v>
      </c>
      <c r="J45" s="130">
        <f>[1]MercLab!AH112</f>
        <v>6.9096669349274453</v>
      </c>
      <c r="K45" s="130">
        <f t="shared" si="8"/>
        <v>4.491431791841463</v>
      </c>
      <c r="L45" s="130">
        <f>[1]MercLab!AI112</f>
        <v>1.5245316013925367</v>
      </c>
    </row>
    <row r="46" spans="1:12" x14ac:dyDescent="0.2">
      <c r="A46" s="284" t="s">
        <v>140</v>
      </c>
      <c r="B46" s="129">
        <f>[1]MercLab!AC113</f>
        <v>0</v>
      </c>
      <c r="C46" s="130">
        <f t="shared" si="5"/>
        <v>0</v>
      </c>
      <c r="D46" s="130">
        <f>[1]MercLab!AD113</f>
        <v>0</v>
      </c>
      <c r="E46" s="129">
        <f>[1]MercLab!AE113</f>
        <v>0</v>
      </c>
      <c r="F46" s="130">
        <f t="shared" si="6"/>
        <v>0</v>
      </c>
      <c r="G46" s="130">
        <f>[1]MercLab!AF113</f>
        <v>0</v>
      </c>
      <c r="H46" s="129">
        <f>[1]MercLab!AG113</f>
        <v>0</v>
      </c>
      <c r="I46" s="130">
        <f t="shared" si="7"/>
        <v>0</v>
      </c>
      <c r="J46" s="130">
        <f>[1]MercLab!AH113</f>
        <v>0</v>
      </c>
      <c r="K46" s="130">
        <f t="shared" si="8"/>
        <v>0</v>
      </c>
      <c r="L46" s="130">
        <f>[1]MercLab!AI113</f>
        <v>0</v>
      </c>
    </row>
    <row r="47" spans="1:12" x14ac:dyDescent="0.2">
      <c r="A47" s="284" t="s">
        <v>128</v>
      </c>
      <c r="B47" s="129">
        <f>[1]MercLab!AC114</f>
        <v>859.34463097368007</v>
      </c>
      <c r="C47" s="130">
        <f t="shared" si="5"/>
        <v>5.4489306727939307E-2</v>
      </c>
      <c r="D47" s="130">
        <f>[1]MercLab!AD114</f>
        <v>2.5454545454545459</v>
      </c>
      <c r="E47" s="129">
        <f>[1]MercLab!AE114</f>
        <v>859.34463097368007</v>
      </c>
      <c r="F47" s="130">
        <f t="shared" si="6"/>
        <v>6.172605134953426E-2</v>
      </c>
      <c r="G47" s="130">
        <f>[1]MercLab!AF114</f>
        <v>2.5454545454545459</v>
      </c>
      <c r="H47" s="129">
        <f>[1]MercLab!AG114</f>
        <v>0</v>
      </c>
      <c r="I47" s="130">
        <f t="shared" si="7"/>
        <v>0</v>
      </c>
      <c r="J47" s="130">
        <f>[1]MercLab!AH114</f>
        <v>0</v>
      </c>
      <c r="K47" s="130">
        <f t="shared" si="8"/>
        <v>0</v>
      </c>
      <c r="L47" s="130">
        <f>[1]MercLab!AI114</f>
        <v>0</v>
      </c>
    </row>
    <row r="48" spans="1:12" x14ac:dyDescent="0.2">
      <c r="A48" s="284" t="s">
        <v>73</v>
      </c>
      <c r="B48" s="129">
        <f>[1]MercLab!AC115</f>
        <v>121256.6193741926</v>
      </c>
      <c r="C48" s="130">
        <f t="shared" si="5"/>
        <v>7.6886372332216641</v>
      </c>
      <c r="D48" s="130">
        <f>[1]MercLab!AD115</f>
        <v>8.6514116213068011</v>
      </c>
      <c r="E48" s="129">
        <f>[1]MercLab!AE115</f>
        <v>0</v>
      </c>
      <c r="F48" s="130">
        <f t="shared" si="6"/>
        <v>0</v>
      </c>
      <c r="G48" s="130">
        <f>[1]MercLab!AF115</f>
        <v>0</v>
      </c>
      <c r="H48" s="129">
        <f>[1]MercLab!AG115</f>
        <v>121256.6193741926</v>
      </c>
      <c r="I48" s="130">
        <f t="shared" si="7"/>
        <v>65.580484248327096</v>
      </c>
      <c r="J48" s="130">
        <f>[1]MercLab!AH115</f>
        <v>8.6514116213068011</v>
      </c>
      <c r="K48" s="130">
        <f t="shared" si="8"/>
        <v>100</v>
      </c>
      <c r="L48" s="130">
        <f>[1]MercLab!AI115</f>
        <v>3.3582919893426331</v>
      </c>
    </row>
    <row r="49" spans="1:13" ht="12" customHeight="1" x14ac:dyDescent="0.2">
      <c r="A49" s="284" t="s">
        <v>129</v>
      </c>
      <c r="B49" s="129">
        <f>[1]MercLab!AC116</f>
        <v>0</v>
      </c>
      <c r="C49" s="130">
        <f t="shared" si="5"/>
        <v>0</v>
      </c>
      <c r="D49" s="130">
        <f>[1]MercLab!AD116</f>
        <v>0</v>
      </c>
      <c r="E49" s="129">
        <f>[1]MercLab!AE116</f>
        <v>0</v>
      </c>
      <c r="F49" s="130">
        <f t="shared" si="6"/>
        <v>0</v>
      </c>
      <c r="G49" s="130">
        <f>[1]MercLab!AF116</f>
        <v>0</v>
      </c>
      <c r="H49" s="129">
        <f>[1]MercLab!AG116</f>
        <v>0</v>
      </c>
      <c r="I49" s="130">
        <f t="shared" si="7"/>
        <v>0</v>
      </c>
      <c r="J49" s="130">
        <f>[1]MercLab!AH116</f>
        <v>0</v>
      </c>
      <c r="K49" s="130">
        <f t="shared" si="8"/>
        <v>0</v>
      </c>
      <c r="L49" s="130">
        <f>[1]MercLab!AI116</f>
        <v>0</v>
      </c>
    </row>
    <row r="50" spans="1:13" x14ac:dyDescent="0.2">
      <c r="A50" s="251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</row>
    <row r="51" spans="1:13" x14ac:dyDescent="0.2">
      <c r="A51" s="2" t="str">
        <f>'C05'!A42</f>
        <v>Fuente: Instituto Nacional de Estadística (INE). L Encuesta Permanente de Hogares de Propósitos Múltiples, Junio 2015.</v>
      </c>
    </row>
    <row r="52" spans="1:13" x14ac:dyDescent="0.2">
      <c r="A52" s="2" t="str">
        <f>'C05'!A43</f>
        <v>(Promedio de salarios mínimos por rama)</v>
      </c>
    </row>
    <row r="53" spans="1:13" x14ac:dyDescent="0.2">
      <c r="A53" s="2" t="s">
        <v>60</v>
      </c>
    </row>
    <row r="54" spans="1:13" x14ac:dyDescent="0.2">
      <c r="A54" s="2" t="s">
        <v>61</v>
      </c>
    </row>
    <row r="55" spans="1:13" x14ac:dyDescent="0.2">
      <c r="A55" s="2" t="s">
        <v>62</v>
      </c>
      <c r="B55" s="69"/>
    </row>
    <row r="56" spans="1:13" x14ac:dyDescent="0.2">
      <c r="A56" s="2" t="s">
        <v>67</v>
      </c>
      <c r="B56" s="69"/>
    </row>
    <row r="57" spans="1:13" x14ac:dyDescent="0.2">
      <c r="A57" s="275" t="s">
        <v>141</v>
      </c>
    </row>
    <row r="58" spans="1:13" x14ac:dyDescent="0.2">
      <c r="A58" s="275" t="s">
        <v>142</v>
      </c>
      <c r="B58" s="69"/>
    </row>
    <row r="64" spans="1:13" s="23" customFormat="1" x14ac:dyDescent="0.2">
      <c r="A64" s="278"/>
      <c r="C64" s="37"/>
      <c r="F64" s="37"/>
      <c r="I64" s="37"/>
      <c r="M64" s="278"/>
    </row>
    <row r="65" spans="1:13" s="23" customFormat="1" x14ac:dyDescent="0.2">
      <c r="A65" s="278"/>
      <c r="C65" s="37"/>
      <c r="F65" s="37"/>
      <c r="I65" s="37"/>
      <c r="M65" s="278"/>
    </row>
    <row r="66" spans="1:13" s="23" customFormat="1" x14ac:dyDescent="0.2">
      <c r="A66" s="278"/>
      <c r="C66" s="37"/>
      <c r="F66" s="37"/>
      <c r="I66" s="37"/>
      <c r="M66" s="278"/>
    </row>
    <row r="67" spans="1:13" s="23" customFormat="1" x14ac:dyDescent="0.2">
      <c r="A67" s="278"/>
      <c r="C67" s="37"/>
      <c r="D67" s="39"/>
      <c r="F67" s="37"/>
      <c r="I67" s="37"/>
      <c r="M67" s="278"/>
    </row>
    <row r="68" spans="1:13" s="23" customFormat="1" x14ac:dyDescent="0.2">
      <c r="A68" s="278"/>
      <c r="C68" s="37"/>
      <c r="F68" s="37"/>
      <c r="I68" s="37"/>
      <c r="M68" s="278"/>
    </row>
    <row r="69" spans="1:13" s="23" customFormat="1" x14ac:dyDescent="0.2">
      <c r="A69" s="278"/>
      <c r="C69" s="37"/>
      <c r="F69" s="37"/>
      <c r="I69" s="37"/>
      <c r="M69" s="278"/>
    </row>
    <row r="71" spans="1:13" s="23" customFormat="1" x14ac:dyDescent="0.2">
      <c r="A71" s="278"/>
      <c r="C71" s="37"/>
      <c r="F71" s="37"/>
      <c r="I71" s="37"/>
      <c r="M71" s="278"/>
    </row>
    <row r="72" spans="1:13" s="23" customFormat="1" x14ac:dyDescent="0.2">
      <c r="A72" s="278"/>
      <c r="C72" s="37"/>
      <c r="F72" s="37"/>
      <c r="I72" s="37"/>
      <c r="M72" s="278"/>
    </row>
  </sheetData>
  <mergeCells count="9">
    <mergeCell ref="A1:L1"/>
    <mergeCell ref="A2:L2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23"/>
  <sheetViews>
    <sheetView topLeftCell="A94" workbookViewId="0">
      <selection activeCell="B123" sqref="B123"/>
    </sheetView>
  </sheetViews>
  <sheetFormatPr baseColWidth="10" defaultRowHeight="11.25" x14ac:dyDescent="0.2"/>
  <cols>
    <col min="1" max="1" width="51" style="141" customWidth="1"/>
    <col min="2" max="2" width="14.5" style="141" bestFit="1" customWidth="1"/>
    <col min="3" max="3" width="9" style="179" bestFit="1" customWidth="1"/>
    <col min="4" max="4" width="14.5" style="141" bestFit="1" customWidth="1"/>
    <col min="5" max="5" width="7.83203125" style="179" bestFit="1" customWidth="1"/>
    <col min="6" max="6" width="12.5" style="141" bestFit="1" customWidth="1"/>
    <col min="7" max="7" width="7.33203125" style="179" bestFit="1" customWidth="1"/>
    <col min="8" max="8" width="14.33203125" style="141" bestFit="1" customWidth="1"/>
    <col min="9" max="9" width="7.83203125" style="179" bestFit="1" customWidth="1"/>
    <col min="10" max="10" width="11.5" style="141" bestFit="1" customWidth="1"/>
    <col min="11" max="11" width="7.33203125" style="179" bestFit="1" customWidth="1"/>
    <col min="12" max="12" width="14.5" style="141" bestFit="1" customWidth="1"/>
    <col min="13" max="13" width="7.83203125" style="179" bestFit="1" customWidth="1"/>
    <col min="14" max="14" width="12.5" style="141" bestFit="1" customWidth="1"/>
    <col min="15" max="15" width="7.6640625" style="179" bestFit="1" customWidth="1"/>
    <col min="16" max="16384" width="12" style="141"/>
  </cols>
  <sheetData>
    <row r="1" spans="1:15" x14ac:dyDescent="0.2">
      <c r="A1" s="370" t="s">
        <v>103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</row>
    <row r="2" spans="1:15" x14ac:dyDescent="0.2">
      <c r="A2" s="370" t="s">
        <v>64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</row>
    <row r="3" spans="1:15" x14ac:dyDescent="0.2">
      <c r="A3" s="370" t="s">
        <v>33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4" spans="1:15" customFormat="1" ht="23.25" x14ac:dyDescent="0.35">
      <c r="A4" s="348" t="s">
        <v>90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</row>
    <row r="5" spans="1:15" ht="12" customHeight="1" x14ac:dyDescent="0.2">
      <c r="A5" s="371" t="s">
        <v>31</v>
      </c>
      <c r="B5" s="374" t="s">
        <v>5</v>
      </c>
      <c r="C5" s="374"/>
      <c r="D5" s="376" t="s">
        <v>6</v>
      </c>
      <c r="E5" s="376"/>
      <c r="F5" s="376"/>
      <c r="G5" s="376"/>
      <c r="H5" s="376"/>
      <c r="I5" s="376"/>
      <c r="J5" s="376"/>
      <c r="K5" s="376"/>
      <c r="L5" s="374" t="s">
        <v>1</v>
      </c>
      <c r="M5" s="374"/>
      <c r="N5" s="377" t="s">
        <v>2</v>
      </c>
      <c r="O5" s="377"/>
    </row>
    <row r="6" spans="1:15" ht="13.5" x14ac:dyDescent="0.35">
      <c r="A6" s="372"/>
      <c r="B6" s="375"/>
      <c r="C6" s="375"/>
      <c r="D6" s="379" t="s">
        <v>3</v>
      </c>
      <c r="E6" s="379"/>
      <c r="F6" s="379" t="s">
        <v>87</v>
      </c>
      <c r="G6" s="379"/>
      <c r="H6" s="379" t="s">
        <v>9</v>
      </c>
      <c r="I6" s="379"/>
      <c r="J6" s="379" t="s">
        <v>88</v>
      </c>
      <c r="K6" s="379"/>
      <c r="L6" s="375"/>
      <c r="M6" s="375"/>
      <c r="N6" s="378"/>
      <c r="O6" s="378"/>
    </row>
    <row r="7" spans="1:15" x14ac:dyDescent="0.2">
      <c r="A7" s="373"/>
      <c r="B7" s="142" t="s">
        <v>7</v>
      </c>
      <c r="C7" s="143" t="s">
        <v>66</v>
      </c>
      <c r="D7" s="142" t="s">
        <v>7</v>
      </c>
      <c r="E7" s="143" t="s">
        <v>66</v>
      </c>
      <c r="F7" s="142" t="s">
        <v>7</v>
      </c>
      <c r="G7" s="143" t="s">
        <v>66</v>
      </c>
      <c r="H7" s="142" t="s">
        <v>7</v>
      </c>
      <c r="I7" s="143" t="s">
        <v>66</v>
      </c>
      <c r="J7" s="142" t="s">
        <v>7</v>
      </c>
      <c r="K7" s="143" t="s">
        <v>66</v>
      </c>
      <c r="L7" s="142" t="s">
        <v>7</v>
      </c>
      <c r="M7" s="143" t="s">
        <v>66</v>
      </c>
      <c r="N7" s="142" t="s">
        <v>7</v>
      </c>
      <c r="O7" s="143" t="s">
        <v>66</v>
      </c>
    </row>
    <row r="8" spans="1:15" x14ac:dyDescent="0.2">
      <c r="A8" s="144"/>
      <c r="B8" s="145"/>
      <c r="C8" s="146"/>
      <c r="D8" s="146"/>
      <c r="E8" s="146"/>
      <c r="F8" s="147"/>
      <c r="G8" s="120"/>
      <c r="H8" s="146"/>
      <c r="I8" s="146"/>
      <c r="J8" s="146"/>
      <c r="K8" s="146"/>
      <c r="L8" s="146"/>
      <c r="M8" s="146"/>
      <c r="N8" s="146"/>
      <c r="O8" s="146"/>
    </row>
    <row r="9" spans="1:15" x14ac:dyDescent="0.2">
      <c r="A9" s="148" t="s">
        <v>81</v>
      </c>
      <c r="B9" s="150">
        <f>[1]MercLab!Q126</f>
        <v>1392191.1610828545</v>
      </c>
      <c r="C9" s="120">
        <f>SUM(E9,M9,O9)</f>
        <v>100.00000000000813</v>
      </c>
      <c r="D9" s="150">
        <f t="shared" ref="D9:D45" si="0">F9+H9+J9</f>
        <v>586816.48686838138</v>
      </c>
      <c r="E9" s="120">
        <f>IF(ISNUMBER(D9/$B$9*100),D9/$B$9*100,0)</f>
        <v>42.150568346659526</v>
      </c>
      <c r="F9" s="150">
        <f>[1]MercLab!R126</f>
        <v>124699.69890479231</v>
      </c>
      <c r="G9" s="120">
        <f>IF(ISNUMBER(F9/$B$9*100),F9/$B$9*100,0)</f>
        <v>8.957081641561361</v>
      </c>
      <c r="H9" s="150">
        <f>[1]MercLab!S126</f>
        <v>370577.80428068421</v>
      </c>
      <c r="I9" s="120">
        <f>IF(ISNUMBER(H9/$B$9*100),H9/$B$9*100,0)</f>
        <v>26.618313248910919</v>
      </c>
      <c r="J9" s="150">
        <f>[1]MercLab!T126</f>
        <v>91538.983682904844</v>
      </c>
      <c r="K9" s="120">
        <f>IF(ISNUMBER(J9/$B$9*100),J9/$B$9*100,0)</f>
        <v>6.5751734561872439</v>
      </c>
      <c r="L9" s="150">
        <f>[1]MercLab!U126</f>
        <v>605946.93709431065</v>
      </c>
      <c r="M9" s="120">
        <f>IF(ISNUMBER(L9/$B$9*100),L9/$B$9*100,0)</f>
        <v>43.524693593299467</v>
      </c>
      <c r="N9" s="119">
        <f>+N12+N16</f>
        <v>199427.73712027565</v>
      </c>
      <c r="O9" s="120">
        <f>N9/B9*100</f>
        <v>14.324738060049135</v>
      </c>
    </row>
    <row r="10" spans="1:15" s="152" customFormat="1" x14ac:dyDescent="0.2">
      <c r="A10" s="149"/>
      <c r="B10" s="150"/>
      <c r="C10" s="120"/>
      <c r="D10" s="150"/>
      <c r="E10" s="120"/>
      <c r="F10" s="151"/>
      <c r="G10" s="120"/>
      <c r="H10" s="150"/>
      <c r="I10" s="120"/>
      <c r="J10" s="150"/>
      <c r="K10" s="120"/>
      <c r="L10" s="150"/>
      <c r="M10" s="120"/>
      <c r="N10" s="150"/>
      <c r="O10" s="120"/>
    </row>
    <row r="11" spans="1:15" x14ac:dyDescent="0.2">
      <c r="A11" s="153" t="s">
        <v>35</v>
      </c>
      <c r="B11" s="150"/>
      <c r="C11" s="120"/>
      <c r="D11" s="150"/>
      <c r="E11" s="120"/>
      <c r="F11" s="150"/>
      <c r="G11" s="120"/>
      <c r="H11" s="150"/>
      <c r="I11" s="120"/>
      <c r="J11" s="150"/>
      <c r="K11" s="120"/>
      <c r="L11" s="150"/>
      <c r="M11" s="120"/>
      <c r="N11" s="150"/>
      <c r="O11" s="120"/>
    </row>
    <row r="12" spans="1:15" x14ac:dyDescent="0.2">
      <c r="A12" s="154" t="s">
        <v>56</v>
      </c>
      <c r="B12" s="129">
        <f>SUM(B13:B15)</f>
        <v>879597.40824563382</v>
      </c>
      <c r="C12" s="155">
        <f>IF(ISNUMBER(B12/B$9*100),B12/B$9*100,0)</f>
        <v>63.180792468289901</v>
      </c>
      <c r="D12" s="129">
        <f>SUM(D13:D15)</f>
        <v>446003.59942599921</v>
      </c>
      <c r="E12" s="155">
        <f>IF(ISNUMBER(D12/D$9*100),D12/D$9*100,0)</f>
        <v>76.003931281166359</v>
      </c>
      <c r="F12" s="129">
        <f>SUM(F13:F15)</f>
        <v>104039.15732954198</v>
      </c>
      <c r="G12" s="155">
        <f>IF(ISNUMBER(F12/F$9*100),F12/F$9*100,0)</f>
        <v>83.431763062215111</v>
      </c>
      <c r="H12" s="129">
        <f>SUM(H13:H15)</f>
        <v>278272.27531932434</v>
      </c>
      <c r="I12" s="155">
        <f>IF(ISNUMBER(H12/H$9*100),H12/H$9*100,0)</f>
        <v>75.091457746496459</v>
      </c>
      <c r="J12" s="129">
        <f>SUM(J13:J15)</f>
        <v>63692.166777132923</v>
      </c>
      <c r="K12" s="155">
        <f>IF(ISNUMBER(J12/J$9*100),J12/J$9*100,0)</f>
        <v>69.579281104720863</v>
      </c>
      <c r="L12" s="129">
        <f>SUM(L13:L15)</f>
        <v>334528.93966767087</v>
      </c>
      <c r="M12" s="155">
        <f>IF(ISNUMBER(L12/L$9*100),L12/L$9*100,0)</f>
        <v>55.207629445547347</v>
      </c>
      <c r="N12" s="129">
        <f>SUM(N13:N15)</f>
        <v>99064.869151965715</v>
      </c>
      <c r="O12" s="155">
        <f>IF(ISNUMBER(N12/N$9*100),N12/N$9*100,0)</f>
        <v>49.674569135896732</v>
      </c>
    </row>
    <row r="13" spans="1:15" x14ac:dyDescent="0.2">
      <c r="A13" s="156" t="s">
        <v>51</v>
      </c>
      <c r="B13" s="129">
        <f>[1]MercLab!Q127</f>
        <v>202156.32815206514</v>
      </c>
      <c r="C13" s="155">
        <f>IF(ISNUMBER(B13/B$9*100),B13/B$9*100,0)</f>
        <v>14.520730615386665</v>
      </c>
      <c r="D13" s="129">
        <f t="shared" si="0"/>
        <v>119390.49532217486</v>
      </c>
      <c r="E13" s="155">
        <f>IF(ISNUMBER(D13/D$9*100),D13/D$9*100,0)</f>
        <v>20.345456883687262</v>
      </c>
      <c r="F13" s="129">
        <f>[1]MercLab!R127</f>
        <v>33689.827043639176</v>
      </c>
      <c r="G13" s="155">
        <f>IF(ISNUMBER(F13/F$9*100),F13/F$9*100,0)</f>
        <v>27.016766952549915</v>
      </c>
      <c r="H13" s="129">
        <f>[1]MercLab!S127</f>
        <v>66632.920807445043</v>
      </c>
      <c r="I13" s="155">
        <f>IF(ISNUMBER(H13/H$9*100),H13/H$9*100,0)</f>
        <v>17.980818073220522</v>
      </c>
      <c r="J13" s="129">
        <f>[1]MercLab!T127</f>
        <v>19067.747471090639</v>
      </c>
      <c r="K13" s="155">
        <f>IF(ISNUMBER(J13/J$9*100),J13/J$9*100,0)</f>
        <v>20.830193545890978</v>
      </c>
      <c r="L13" s="129">
        <f>[1]MercLab!U127</f>
        <v>65313.113150065372</v>
      </c>
      <c r="M13" s="155">
        <f>IF(ISNUMBER(L13/L$9*100),L13/L$9*100,0)</f>
        <v>10.778685253078509</v>
      </c>
      <c r="N13" s="129">
        <f>[1]MercLab!V127</f>
        <v>17452.719679823407</v>
      </c>
      <c r="O13" s="155">
        <f>IF(ISNUMBER(N13/N$9*100),N13/N$9*100,0)</f>
        <v>8.7514003477347799</v>
      </c>
    </row>
    <row r="14" spans="1:15" x14ac:dyDescent="0.2">
      <c r="A14" s="156" t="s">
        <v>52</v>
      </c>
      <c r="B14" s="129">
        <f>[1]MercLab!Q128</f>
        <v>153623.09793603432</v>
      </c>
      <c r="C14" s="155">
        <f>IF(ISNUMBER(B14/B$9*100),B14/B$9*100,0)</f>
        <v>11.034626725868979</v>
      </c>
      <c r="D14" s="129">
        <f>F14+H14+J14</f>
        <v>82194.515032235067</v>
      </c>
      <c r="E14" s="155">
        <f>IF(ISNUMBER(D14/D$9*100),D14/D$9*100,0)</f>
        <v>14.006851694109045</v>
      </c>
      <c r="F14" s="129">
        <f>[1]MercLab!R128</f>
        <v>8620.691040113601</v>
      </c>
      <c r="G14" s="155">
        <f>IF(ISNUMBER(F14/F$9*100),F14/F$9*100,0)</f>
        <v>6.913161070818191</v>
      </c>
      <c r="H14" s="129">
        <f>[1]MercLab!S128</f>
        <v>63781.195690794266</v>
      </c>
      <c r="I14" s="155">
        <f>IF(ISNUMBER(H14/H$9*100),H14/H$9*100,0)</f>
        <v>17.211283286271755</v>
      </c>
      <c r="J14" s="129">
        <f>[1]MercLab!T128</f>
        <v>9792.6283013271986</v>
      </c>
      <c r="K14" s="155">
        <f>IF(ISNUMBER(J14/J$9*100),J14/J$9*100,0)</f>
        <v>10.69776821561544</v>
      </c>
      <c r="L14" s="129">
        <f>[1]MercLab!U128</f>
        <v>52737.176754611937</v>
      </c>
      <c r="M14" s="155">
        <f>IF(ISNUMBER(L14/L$9*100),L14/L$9*100,0)</f>
        <v>8.7032664951657033</v>
      </c>
      <c r="N14" s="129">
        <f>[1]MercLab!V128</f>
        <v>18691.406149186405</v>
      </c>
      <c r="O14" s="155">
        <f>IF(ISNUMBER(N14/N$9*100),N14/N$9*100,0)</f>
        <v>9.3725208033191212</v>
      </c>
    </row>
    <row r="15" spans="1:15" x14ac:dyDescent="0.2">
      <c r="A15" s="156" t="s">
        <v>71</v>
      </c>
      <c r="B15" s="129">
        <f>[1]MercLab!Q129</f>
        <v>523817.98215753434</v>
      </c>
      <c r="C15" s="155">
        <f>IF(ISNUMBER(B15/B$9*100),B15/B$9*100,0)</f>
        <v>37.625435127034251</v>
      </c>
      <c r="D15" s="129">
        <f>F15+H15+J15</f>
        <v>244418.58907158929</v>
      </c>
      <c r="E15" s="155">
        <f>IF(ISNUMBER(D15/D$9*100),D15/D$9*100,0)</f>
        <v>41.651622703370059</v>
      </c>
      <c r="F15" s="129">
        <f>[1]MercLab!R129</f>
        <v>61728.639245789207</v>
      </c>
      <c r="G15" s="155">
        <f>IF(ISNUMBER(F15/F$9*100),F15/F$9*100,0)</f>
        <v>49.501835038847013</v>
      </c>
      <c r="H15" s="129">
        <f>[1]MercLab!S129</f>
        <v>147858.158821085</v>
      </c>
      <c r="I15" s="155">
        <f>IF(ISNUMBER(H15/H$9*100),H15/H$9*100,0)</f>
        <v>39.899356387004175</v>
      </c>
      <c r="J15" s="129">
        <f>[1]MercLab!T129</f>
        <v>34831.791004715087</v>
      </c>
      <c r="K15" s="155">
        <f>IF(ISNUMBER(J15/J$9*100),J15/J$9*100,0)</f>
        <v>38.051319343214445</v>
      </c>
      <c r="L15" s="129">
        <f>[1]MercLab!U129</f>
        <v>216478.64976299353</v>
      </c>
      <c r="M15" s="155">
        <f>IF(ISNUMBER(L15/L$9*100),L15/L$9*100,0)</f>
        <v>35.725677697303126</v>
      </c>
      <c r="N15" s="129">
        <f>[1]MercLab!V129</f>
        <v>62920.743322955903</v>
      </c>
      <c r="O15" s="155">
        <f>IF(ISNUMBER(N15/N$9*100),N15/N$9*100,0)</f>
        <v>31.550647984842829</v>
      </c>
    </row>
    <row r="16" spans="1:15" x14ac:dyDescent="0.2">
      <c r="A16" s="154" t="s">
        <v>53</v>
      </c>
      <c r="B16" s="129">
        <f>[1]MercLab!Q130</f>
        <v>512593.75283733453</v>
      </c>
      <c r="C16" s="155">
        <f>IF(ISNUMBER(B16/B$9*100),B16/B$9*100,0)</f>
        <v>36.819207531718277</v>
      </c>
      <c r="D16" s="129">
        <f>F16+H16+J16</f>
        <v>140812.88744238316</v>
      </c>
      <c r="E16" s="155">
        <f>IF(ISNUMBER(D16/D$9*100),D16/D$9*100,0)</f>
        <v>23.996068718833808</v>
      </c>
      <c r="F16" s="129">
        <f>[1]MercLab!R130</f>
        <v>20660.541575250067</v>
      </c>
      <c r="G16" s="155">
        <f>IF(ISNUMBER(F16/F$9*100),F16/F$9*100,0)</f>
        <v>16.568236937784672</v>
      </c>
      <c r="H16" s="129">
        <f>[1]MercLab!S130</f>
        <v>92305.52896136124</v>
      </c>
      <c r="I16" s="155">
        <f>IF(ISNUMBER(H16/H$9*100),H16/H$9*100,0)</f>
        <v>24.908542253503906</v>
      </c>
      <c r="J16" s="129">
        <f>[1]MercLab!T130</f>
        <v>27846.816905771859</v>
      </c>
      <c r="K16" s="155">
        <f>IF(ISNUMBER(J16/J$9*100),J16/J$9*100,0)</f>
        <v>30.420718895279069</v>
      </c>
      <c r="L16" s="129">
        <f>[1]MercLab!U130</f>
        <v>271417.99742663489</v>
      </c>
      <c r="M16" s="155">
        <f>IF(ISNUMBER(L16/L$9*100),L16/L$9*100,0)</f>
        <v>44.79237055445185</v>
      </c>
      <c r="N16" s="129">
        <f>[1]MercLab!V130</f>
        <v>100362.86796830993</v>
      </c>
      <c r="O16" s="155">
        <f>IF(ISNUMBER(N16/N$9*100),N16/N$9*100,0)</f>
        <v>50.325430864103268</v>
      </c>
    </row>
    <row r="17" spans="1:15" x14ac:dyDescent="0.2">
      <c r="A17" s="153"/>
      <c r="B17" s="157"/>
      <c r="C17" s="155"/>
      <c r="D17" s="157">
        <f t="shared" si="0"/>
        <v>0</v>
      </c>
      <c r="E17" s="155"/>
      <c r="F17" s="157"/>
      <c r="G17" s="155"/>
      <c r="H17" s="157"/>
      <c r="I17" s="155"/>
      <c r="J17" s="157"/>
      <c r="K17" s="155"/>
      <c r="L17" s="157"/>
      <c r="M17" s="155"/>
      <c r="N17" s="157"/>
      <c r="O17" s="155"/>
    </row>
    <row r="18" spans="1:15" x14ac:dyDescent="0.2">
      <c r="A18" s="153" t="s">
        <v>11</v>
      </c>
    </row>
    <row r="19" spans="1:15" x14ac:dyDescent="0.2">
      <c r="A19" s="156" t="s">
        <v>37</v>
      </c>
      <c r="B19" s="129">
        <f>[1]MercLab!Q132</f>
        <v>117161.24726230373</v>
      </c>
      <c r="C19" s="155">
        <f>IF(ISNUMBER(B19/B$9*100),B19/B$9*100,0)</f>
        <v>8.415600568184546</v>
      </c>
      <c r="D19" s="129">
        <f>F19+H19+J19</f>
        <v>20407.702309686461</v>
      </c>
      <c r="E19" s="155">
        <f>IF(ISNUMBER(D19/D$9*100),D19/D$9*100,0)</f>
        <v>3.4776975027737689</v>
      </c>
      <c r="F19" s="129">
        <f>[1]MercLab!R132</f>
        <v>1377.1976114567001</v>
      </c>
      <c r="G19" s="155">
        <f>IF(ISNUMBER(F19/F$9*100),F19/F$9*100,0)</f>
        <v>1.104411336636975</v>
      </c>
      <c r="H19" s="129">
        <f>[1]MercLab!S132</f>
        <v>11304.210323884601</v>
      </c>
      <c r="I19" s="155">
        <f>IF(ISNUMBER(H19/H$9*100),H19/H$9*100,0)</f>
        <v>3.0504283293023482</v>
      </c>
      <c r="J19" s="129">
        <f>[1]MercLab!T132</f>
        <v>7726.2943743451606</v>
      </c>
      <c r="K19" s="155">
        <f>IF(ISNUMBER(J19/J$9*100),J19/J$9*100,0)</f>
        <v>8.4404415075323449</v>
      </c>
      <c r="L19" s="129">
        <f>[1]MercLab!U132</f>
        <v>86632.340898794297</v>
      </c>
      <c r="M19" s="155">
        <f>IF(ISNUMBER(L19/L$9*100),L19/L$9*100,0)</f>
        <v>14.297017708220661</v>
      </c>
      <c r="N19" s="129">
        <f>[1]MercLab!V132</f>
        <v>10121.204053822943</v>
      </c>
      <c r="O19" s="155">
        <f>IF(ISNUMBER(N19/N$9*100),N19/N$9*100,0)</f>
        <v>5.0751235510027399</v>
      </c>
    </row>
    <row r="20" spans="1:15" x14ac:dyDescent="0.2">
      <c r="A20" s="156" t="s">
        <v>38</v>
      </c>
      <c r="B20" s="129">
        <f>[1]MercLab!Q133</f>
        <v>635303.48061312886</v>
      </c>
      <c r="C20" s="155">
        <f>IF(ISNUMBER(B20/B$9*100),B20/B$9*100,0)</f>
        <v>45.633351106681793</v>
      </c>
      <c r="D20" s="129">
        <f>F20+H20+J20</f>
        <v>179521.59903045051</v>
      </c>
      <c r="E20" s="155">
        <f>IF(ISNUMBER(D20/D$9*100),D20/D$9*100,0)</f>
        <v>30.592460002016931</v>
      </c>
      <c r="F20" s="129">
        <f>[1]MercLab!R133</f>
        <v>12962.487557051723</v>
      </c>
      <c r="G20" s="155">
        <f>IF(ISNUMBER(F20/F$9*100),F20/F$9*100,0)</f>
        <v>10.394962995819682</v>
      </c>
      <c r="H20" s="129">
        <f>[1]MercLab!S133</f>
        <v>110600.33653118469</v>
      </c>
      <c r="I20" s="155">
        <f>IF(ISNUMBER(H20/H$9*100),H20/H$9*100,0)</f>
        <v>29.845375317571214</v>
      </c>
      <c r="J20" s="129">
        <f>[1]MercLab!T133</f>
        <v>55958.774942214113</v>
      </c>
      <c r="K20" s="155">
        <f>IF(ISNUMBER(J20/J$9*100),J20/J$9*100,0)</f>
        <v>61.131086113057385</v>
      </c>
      <c r="L20" s="129">
        <f>[1]MercLab!U133</f>
        <v>353345.16370204103</v>
      </c>
      <c r="M20" s="155">
        <f>IF(ISNUMBER(L20/L$9*100),L20/L$9*100,0)</f>
        <v>58.312888814395606</v>
      </c>
      <c r="N20" s="129">
        <f>[1]MercLab!V133</f>
        <v>102436.71788063702</v>
      </c>
      <c r="O20" s="155">
        <f>IF(ISNUMBER(N20/N$9*100),N20/N$9*100,0)</f>
        <v>51.365331302363934</v>
      </c>
    </row>
    <row r="21" spans="1:15" x14ac:dyDescent="0.2">
      <c r="A21" s="156" t="s">
        <v>39</v>
      </c>
      <c r="B21" s="129">
        <f>[1]MercLab!Q134</f>
        <v>448632.82906271552</v>
      </c>
      <c r="C21" s="155">
        <f>IF(ISNUMBER(B21/B$9*100),B21/B$9*100,0)</f>
        <v>32.224944505017994</v>
      </c>
      <c r="D21" s="129">
        <f>F21+H21+J21</f>
        <v>237055.98391671682</v>
      </c>
      <c r="E21" s="155">
        <f>IF(ISNUMBER(D21/D$9*100),D21/D$9*100,0)</f>
        <v>40.396953599888668</v>
      </c>
      <c r="F21" s="129">
        <f>[1]MercLab!R134</f>
        <v>43826.789996493251</v>
      </c>
      <c r="G21" s="155">
        <f>IF(ISNUMBER(F21/F$9*100),F21/F$9*100,0)</f>
        <v>35.145866735375861</v>
      </c>
      <c r="H21" s="129">
        <f>[1]MercLab!S134</f>
        <v>167581.04117812932</v>
      </c>
      <c r="I21" s="155">
        <f>IF(ISNUMBER(H21/H$9*100),H21/H$9*100,0)</f>
        <v>45.221553812003151</v>
      </c>
      <c r="J21" s="129">
        <f>[1]MercLab!T134</f>
        <v>25648.15274209424</v>
      </c>
      <c r="K21" s="155">
        <f>IF(ISNUMBER(J21/J$9*100),J21/J$9*100,0)</f>
        <v>28.018830568340803</v>
      </c>
      <c r="L21" s="129">
        <f>[1]MercLab!U134</f>
        <v>135296.2567265461</v>
      </c>
      <c r="M21" s="155">
        <f>IF(ISNUMBER(L21/L$9*100),L21/L$9*100,0)</f>
        <v>22.328070074143859</v>
      </c>
      <c r="N21" s="129">
        <f>[1]MercLab!V134</f>
        <v>76280.588419453095</v>
      </c>
      <c r="O21" s="155">
        <f>IF(ISNUMBER(N21/N$9*100),N21/N$9*100,0)</f>
        <v>38.249738737920879</v>
      </c>
    </row>
    <row r="22" spans="1:15" x14ac:dyDescent="0.2">
      <c r="A22" s="156" t="s">
        <v>40</v>
      </c>
      <c r="B22" s="129">
        <f>[1]MercLab!Q135</f>
        <v>188494.93208190944</v>
      </c>
      <c r="C22" s="155">
        <f>IF(ISNUMBER(B22/B$9*100),B22/B$9*100,0)</f>
        <v>13.539443242499614</v>
      </c>
      <c r="D22" s="129">
        <f>F22+H22+J22</f>
        <v>148327.96941142113</v>
      </c>
      <c r="E22" s="155">
        <f>IF(ISNUMBER(D22/D$9*100),D22/D$9*100,0)</f>
        <v>25.276721552762034</v>
      </c>
      <c r="F22" s="129">
        <f>[1]MercLab!R135</f>
        <v>66533.223739790468</v>
      </c>
      <c r="G22" s="155">
        <f>IF(ISNUMBER(F22/F$9*100),F22/F$9*100,0)</f>
        <v>53.354758932167343</v>
      </c>
      <c r="H22" s="129">
        <f>[1]MercLab!S135</f>
        <v>79787.617481483292</v>
      </c>
      <c r="I22" s="155">
        <f>IF(ISNUMBER(H22/H$9*100),H22/H$9*100,0)</f>
        <v>21.530598044412368</v>
      </c>
      <c r="J22" s="129">
        <f>[1]MercLab!T135</f>
        <v>2007.1281901473599</v>
      </c>
      <c r="K22" s="155">
        <f>IF(ISNUMBER(J22/J$9*100),J22/J$9*100,0)</f>
        <v>2.1926485409758776</v>
      </c>
      <c r="L22" s="129">
        <f>[1]MercLab!U135</f>
        <v>29776.369338230197</v>
      </c>
      <c r="M22" s="155">
        <f>IF(ISNUMBER(L22/L$9*100),L22/L$9*100,0)</f>
        <v>4.9140225843893903</v>
      </c>
      <c r="N22" s="129">
        <f>[1]MercLab!V135</f>
        <v>10390.593332258701</v>
      </c>
      <c r="O22" s="155">
        <f>IF(ISNUMBER(N22/N$9*100),N22/N$9*100,0)</f>
        <v>5.210204699856817</v>
      </c>
    </row>
    <row r="23" spans="1:15" x14ac:dyDescent="0.2">
      <c r="A23" s="156" t="s">
        <v>46</v>
      </c>
      <c r="B23" s="129">
        <f>[1]MercLab!Q136</f>
        <v>2598.6720629105198</v>
      </c>
      <c r="C23" s="155">
        <f>IF(ISNUMBER(B23/B$9*100),B23/B$9*100,0)</f>
        <v>0.18666057762421487</v>
      </c>
      <c r="D23" s="129">
        <f>F23+H23+J23</f>
        <v>1503.2322001070397</v>
      </c>
      <c r="E23" s="155">
        <f>IF(ISNUMBER(D23/D$9*100),D23/D$9*100,0)</f>
        <v>0.25616734255869733</v>
      </c>
      <c r="F23" s="129">
        <f>[1]MercLab!R136</f>
        <v>0</v>
      </c>
      <c r="G23" s="155">
        <f>IF(ISNUMBER(F23/F$9*100),F23/F$9*100,0)</f>
        <v>0</v>
      </c>
      <c r="H23" s="129">
        <f>[1]MercLab!S136</f>
        <v>1304.5987660030398</v>
      </c>
      <c r="I23" s="155">
        <f>IF(ISNUMBER(H23/H$9*100),H23/H$9*100,0)</f>
        <v>0.35204449671111615</v>
      </c>
      <c r="J23" s="129">
        <f>[1]MercLab!T136</f>
        <v>198.63343410399997</v>
      </c>
      <c r="K23" s="155">
        <f>IF(ISNUMBER(J23/J$9*100),J23/J$9*100,0)</f>
        <v>0.21699327009361949</v>
      </c>
      <c r="L23" s="129">
        <f>[1]MercLab!U136</f>
        <v>896.80642869947997</v>
      </c>
      <c r="M23" s="155">
        <f>IF(ISNUMBER(L23/L$9*100),L23/L$9*100,0)</f>
        <v>0.14800081885056207</v>
      </c>
      <c r="N23" s="129">
        <f>[1]MercLab!V136</f>
        <v>198.63343410399997</v>
      </c>
      <c r="O23" s="155">
        <f>IF(ISNUMBER(N23/N$9*100),N23/N$9*100,0)</f>
        <v>9.9601708855676069E-2</v>
      </c>
    </row>
    <row r="24" spans="1:15" x14ac:dyDescent="0.2">
      <c r="A24" s="158"/>
      <c r="B24" s="157"/>
      <c r="C24" s="159"/>
      <c r="D24" s="157">
        <f t="shared" si="0"/>
        <v>0</v>
      </c>
      <c r="E24" s="159"/>
      <c r="F24" s="157"/>
      <c r="G24" s="159"/>
      <c r="H24" s="157"/>
      <c r="I24" s="159"/>
      <c r="J24" s="157"/>
      <c r="K24" s="159"/>
      <c r="L24" s="157"/>
      <c r="M24" s="159"/>
      <c r="N24" s="157"/>
      <c r="O24" s="159"/>
    </row>
    <row r="25" spans="1:15" x14ac:dyDescent="0.2">
      <c r="A25" s="160" t="s">
        <v>16</v>
      </c>
    </row>
    <row r="26" spans="1:15" x14ac:dyDescent="0.2">
      <c r="A26" s="156" t="s">
        <v>41</v>
      </c>
      <c r="B26" s="129">
        <f>[1]MercLab!Q138</f>
        <v>8141.1222292046214</v>
      </c>
      <c r="C26" s="155">
        <f>IF(ISNUMBER(B26/B$9*100),B26/B$9*100,0)</f>
        <v>0.58477042929021383</v>
      </c>
      <c r="D26" s="129">
        <f>F26+H26+J26</f>
        <v>0</v>
      </c>
      <c r="E26" s="155">
        <f>IF(ISNUMBER(D26/D$9*100),D26/D$9*100,0)</f>
        <v>0</v>
      </c>
      <c r="F26" s="129">
        <f>[1]MercLab!R138</f>
        <v>0</v>
      </c>
      <c r="G26" s="155">
        <f>IF(ISNUMBER(F26/F$9*100),F26/F$9*100,0)</f>
        <v>0</v>
      </c>
      <c r="H26" s="129">
        <f>[1]MercLab!S138</f>
        <v>0</v>
      </c>
      <c r="I26" s="155">
        <f>IF(ISNUMBER(H26/H$9*100),H26/H$9*100,0)</f>
        <v>0</v>
      </c>
      <c r="J26" s="129">
        <f>[1]MercLab!T138</f>
        <v>0</v>
      </c>
      <c r="K26" s="155">
        <f>IF(ISNUMBER(J26/J$9*100),J26/J$9*100,0)</f>
        <v>0</v>
      </c>
      <c r="L26" s="129">
        <f>[1]MercLab!U138</f>
        <v>916.94732188140006</v>
      </c>
      <c r="M26" s="155">
        <f>IF(ISNUMBER(L26/L$9*100),L26/L$9*100,0)</f>
        <v>0.15132468963015563</v>
      </c>
      <c r="N26" s="129">
        <f>[1]MercLab!V138</f>
        <v>7224.1749073232204</v>
      </c>
      <c r="O26" s="155">
        <f>IF(ISNUMBER(N26/N$9*100),N26/N$9*100,0)</f>
        <v>3.6224524289549009</v>
      </c>
    </row>
    <row r="27" spans="1:15" x14ac:dyDescent="0.2">
      <c r="A27" s="156" t="s">
        <v>42</v>
      </c>
      <c r="B27" s="129">
        <f>[1]MercLab!Q139</f>
        <v>32619.369579457867</v>
      </c>
      <c r="C27" s="155">
        <f t="shared" ref="C27:C34" si="1">IF(ISNUMBER(B27/B$9*100),B27/B$9*100,0)</f>
        <v>2.3430237521466757</v>
      </c>
      <c r="D27" s="129">
        <f t="shared" ref="D27:D34" si="2">F27+H27+J27</f>
        <v>6037.72528204228</v>
      </c>
      <c r="E27" s="155">
        <f t="shared" ref="E27:E34" si="3">IF(ISNUMBER(D27/D$9*100),D27/D$9*100,0)</f>
        <v>1.0288949641247038</v>
      </c>
      <c r="F27" s="129">
        <f>[1]MercLab!R139</f>
        <v>0</v>
      </c>
      <c r="G27" s="155">
        <f t="shared" ref="G27:G34" si="4">IF(ISNUMBER(F27/F$9*100),F27/F$9*100,0)</f>
        <v>0</v>
      </c>
      <c r="H27" s="129">
        <f>[1]MercLab!S139</f>
        <v>3422.2571809583196</v>
      </c>
      <c r="I27" s="155">
        <f t="shared" ref="I27:I34" si="5">IF(ISNUMBER(H27/H$9*100),H27/H$9*100,0)</f>
        <v>0.92349221713403618</v>
      </c>
      <c r="J27" s="129">
        <f>[1]MercLab!T139</f>
        <v>2615.4681010839599</v>
      </c>
      <c r="K27" s="155">
        <f t="shared" ref="K27:K34" si="6">IF(ISNUMBER(J27/J$9*100),J27/J$9*100,0)</f>
        <v>2.85721776215482</v>
      </c>
      <c r="L27" s="129">
        <f>[1]MercLab!U139</f>
        <v>1736.2306496649599</v>
      </c>
      <c r="M27" s="155">
        <f t="shared" ref="M27:M34" si="7">IF(ISNUMBER(L27/L$9*100),L27/L$9*100,0)</f>
        <v>0.28653179732051848</v>
      </c>
      <c r="N27" s="129">
        <f>[1]MercLab!V139</f>
        <v>24845.413647750596</v>
      </c>
      <c r="O27" s="155">
        <f t="shared" ref="O27:O34" si="8">IF(ISNUMBER(N27/N$9*100),N27/N$9*100,0)</f>
        <v>12.458354091821356</v>
      </c>
    </row>
    <row r="28" spans="1:15" x14ac:dyDescent="0.2">
      <c r="A28" s="156" t="s">
        <v>43</v>
      </c>
      <c r="B28" s="129">
        <f>[1]MercLab!Q140</f>
        <v>98197.548875481618</v>
      </c>
      <c r="C28" s="155">
        <f t="shared" si="1"/>
        <v>7.0534529754594182</v>
      </c>
      <c r="D28" s="129">
        <f t="shared" si="2"/>
        <v>35641.367040242956</v>
      </c>
      <c r="E28" s="155">
        <f t="shared" si="3"/>
        <v>6.0736819496070247</v>
      </c>
      <c r="F28" s="129">
        <f>[1]MercLab!R140</f>
        <v>1415.4784741936799</v>
      </c>
      <c r="G28" s="155">
        <f t="shared" si="4"/>
        <v>1.1351097770287253</v>
      </c>
      <c r="H28" s="129">
        <f>[1]MercLab!S140</f>
        <v>19864.038197583362</v>
      </c>
      <c r="I28" s="155">
        <f t="shared" si="5"/>
        <v>5.3602881684025192</v>
      </c>
      <c r="J28" s="129">
        <f>[1]MercLab!T140</f>
        <v>14361.850368465919</v>
      </c>
      <c r="K28" s="155">
        <f t="shared" si="6"/>
        <v>15.689326875439228</v>
      </c>
      <c r="L28" s="129">
        <f>[1]MercLab!U140</f>
        <v>15026.622806896925</v>
      </c>
      <c r="M28" s="155">
        <f t="shared" si="7"/>
        <v>2.4798578698910325</v>
      </c>
      <c r="N28" s="129">
        <f>[1]MercLab!V140</f>
        <v>47529.559028341631</v>
      </c>
      <c r="O28" s="155">
        <f t="shared" si="8"/>
        <v>23.832973143387957</v>
      </c>
    </row>
    <row r="29" spans="1:15" x14ac:dyDescent="0.2">
      <c r="A29" s="156" t="s">
        <v>44</v>
      </c>
      <c r="B29" s="129">
        <f>[1]MercLab!Q141</f>
        <v>194386.37200009893</v>
      </c>
      <c r="C29" s="155">
        <f t="shared" si="1"/>
        <v>13.962620754530869</v>
      </c>
      <c r="D29" s="129">
        <f t="shared" si="2"/>
        <v>122738.85952646869</v>
      </c>
      <c r="E29" s="155">
        <f t="shared" si="3"/>
        <v>20.916055065439583</v>
      </c>
      <c r="F29" s="129">
        <f>[1]MercLab!R141</f>
        <v>14176.25598820686</v>
      </c>
      <c r="G29" s="155">
        <f t="shared" si="4"/>
        <v>11.368316132848379</v>
      </c>
      <c r="H29" s="129">
        <f>[1]MercLab!S141</f>
        <v>89625.959581406583</v>
      </c>
      <c r="I29" s="155">
        <f t="shared" si="5"/>
        <v>24.185463496761887</v>
      </c>
      <c r="J29" s="129">
        <f>[1]MercLab!T141</f>
        <v>18936.643956855245</v>
      </c>
      <c r="K29" s="155">
        <f t="shared" si="6"/>
        <v>20.686972036364999</v>
      </c>
      <c r="L29" s="129">
        <f>[1]MercLab!U141</f>
        <v>33591.549454829874</v>
      </c>
      <c r="M29" s="155">
        <f t="shared" si="7"/>
        <v>5.5436453917748949</v>
      </c>
      <c r="N29" s="129">
        <f>[1]MercLab!V141</f>
        <v>38055.963018801674</v>
      </c>
      <c r="O29" s="155">
        <f t="shared" si="8"/>
        <v>19.082582778267184</v>
      </c>
    </row>
    <row r="30" spans="1:15" x14ac:dyDescent="0.2">
      <c r="A30" s="156" t="s">
        <v>45</v>
      </c>
      <c r="B30" s="129">
        <f>[1]MercLab!Q142</f>
        <v>167777.91252067426</v>
      </c>
      <c r="C30" s="155">
        <f t="shared" si="1"/>
        <v>12.051355963945038</v>
      </c>
      <c r="D30" s="129">
        <f t="shared" si="2"/>
        <v>101830.00190635583</v>
      </c>
      <c r="E30" s="155">
        <f t="shared" si="3"/>
        <v>17.35295517168991</v>
      </c>
      <c r="F30" s="129">
        <f>[1]MercLab!R142</f>
        <v>15447.494591042476</v>
      </c>
      <c r="G30" s="155">
        <f t="shared" si="4"/>
        <v>12.387756126690066</v>
      </c>
      <c r="H30" s="129">
        <f>[1]MercLab!S142</f>
        <v>75317.636704415956</v>
      </c>
      <c r="I30" s="155">
        <f t="shared" si="5"/>
        <v>20.324378803693442</v>
      </c>
      <c r="J30" s="129">
        <f>[1]MercLab!T142</f>
        <v>11064.870610897402</v>
      </c>
      <c r="K30" s="155">
        <f t="shared" si="6"/>
        <v>12.087604827716476</v>
      </c>
      <c r="L30" s="129">
        <f>[1]MercLab!U142</f>
        <v>49693.91603205404</v>
      </c>
      <c r="M30" s="155">
        <f t="shared" si="7"/>
        <v>8.2010342803861054</v>
      </c>
      <c r="N30" s="129">
        <f>[1]MercLab!V142</f>
        <v>16253.994582265403</v>
      </c>
      <c r="O30" s="155">
        <f t="shared" si="8"/>
        <v>8.1503179131308876</v>
      </c>
    </row>
    <row r="31" spans="1:15" x14ac:dyDescent="0.2">
      <c r="A31" s="156" t="s">
        <v>47</v>
      </c>
      <c r="B31" s="129">
        <f>[1]MercLab!Q143</f>
        <v>206105.70456353863</v>
      </c>
      <c r="C31" s="155">
        <f t="shared" si="1"/>
        <v>14.804411227781994</v>
      </c>
      <c r="D31" s="129">
        <f t="shared" si="2"/>
        <v>97460.339031931348</v>
      </c>
      <c r="E31" s="155">
        <f t="shared" si="3"/>
        <v>16.608316435013691</v>
      </c>
      <c r="F31" s="129">
        <f>[1]MercLab!R143</f>
        <v>18001.332831009044</v>
      </c>
      <c r="G31" s="155">
        <f t="shared" si="4"/>
        <v>14.435746829471485</v>
      </c>
      <c r="H31" s="129">
        <f>[1]MercLab!S143</f>
        <v>69254.170426662458</v>
      </c>
      <c r="I31" s="155">
        <f t="shared" si="5"/>
        <v>18.68815930870154</v>
      </c>
      <c r="J31" s="129">
        <f>[1]MercLab!T143</f>
        <v>10204.83577425984</v>
      </c>
      <c r="K31" s="155">
        <f t="shared" si="6"/>
        <v>11.148076331729714</v>
      </c>
      <c r="L31" s="129">
        <f>[1]MercLab!U143</f>
        <v>88243.741262752606</v>
      </c>
      <c r="M31" s="155">
        <f t="shared" si="7"/>
        <v>14.56294864462995</v>
      </c>
      <c r="N31" s="129">
        <f>[1]MercLab!V143</f>
        <v>20401.624268856478</v>
      </c>
      <c r="O31" s="155">
        <f t="shared" si="8"/>
        <v>10.23008361998922</v>
      </c>
    </row>
    <row r="32" spans="1:15" x14ac:dyDescent="0.2">
      <c r="A32" s="156" t="s">
        <v>48</v>
      </c>
      <c r="B32" s="129">
        <f>[1]MercLab!Q144</f>
        <v>277774.66658198059</v>
      </c>
      <c r="C32" s="155">
        <f t="shared" si="1"/>
        <v>19.952336600523008</v>
      </c>
      <c r="D32" s="129">
        <f t="shared" si="2"/>
        <v>120146.73729163797</v>
      </c>
      <c r="E32" s="155">
        <f t="shared" si="3"/>
        <v>20.474328854121985</v>
      </c>
      <c r="F32" s="129">
        <f>[1]MercLab!R144</f>
        <v>34783.969505842564</v>
      </c>
      <c r="G32" s="155">
        <f t="shared" si="4"/>
        <v>27.894188848362798</v>
      </c>
      <c r="H32" s="129">
        <f>[1]MercLab!S144</f>
        <v>69847.397540593578</v>
      </c>
      <c r="I32" s="155">
        <f t="shared" si="5"/>
        <v>18.848240972276241</v>
      </c>
      <c r="J32" s="129">
        <f>[1]MercLab!T144</f>
        <v>15515.370245201821</v>
      </c>
      <c r="K32" s="155">
        <f t="shared" si="6"/>
        <v>16.94946745197408</v>
      </c>
      <c r="L32" s="129">
        <f>[1]MercLab!U144</f>
        <v>143671.79012846583</v>
      </c>
      <c r="M32" s="155">
        <f t="shared" si="7"/>
        <v>23.71029232648873</v>
      </c>
      <c r="N32" s="129">
        <f>[1]MercLab!V144</f>
        <v>13956.139161878722</v>
      </c>
      <c r="O32" s="155">
        <f t="shared" si="8"/>
        <v>6.9980933261363347</v>
      </c>
    </row>
    <row r="33" spans="1:15" x14ac:dyDescent="0.2">
      <c r="A33" s="156" t="s">
        <v>49</v>
      </c>
      <c r="B33" s="129">
        <f>[1]MercLab!Q145</f>
        <v>285420.21968599496</v>
      </c>
      <c r="C33" s="155">
        <f t="shared" si="1"/>
        <v>20.501510687942698</v>
      </c>
      <c r="D33" s="129">
        <f t="shared" si="2"/>
        <v>87416.341281362023</v>
      </c>
      <c r="E33" s="155">
        <f t="shared" si="3"/>
        <v>14.89670846636742</v>
      </c>
      <c r="F33" s="129">
        <f>[1]MercLab!R145</f>
        <v>37712.767977408417</v>
      </c>
      <c r="G33" s="155">
        <f t="shared" si="4"/>
        <v>30.242870118076194</v>
      </c>
      <c r="H33" s="129">
        <f>[1]MercLab!S145</f>
        <v>35924.207366934977</v>
      </c>
      <c r="I33" s="155">
        <f t="shared" si="5"/>
        <v>9.6941065956894565</v>
      </c>
      <c r="J33" s="129">
        <f>[1]MercLab!T145</f>
        <v>13779.365937018621</v>
      </c>
      <c r="K33" s="155">
        <f t="shared" si="6"/>
        <v>15.053002974941219</v>
      </c>
      <c r="L33" s="129">
        <f>[1]MercLab!U145</f>
        <v>179914.66535075376</v>
      </c>
      <c r="M33" s="155">
        <f t="shared" si="7"/>
        <v>29.69148853420997</v>
      </c>
      <c r="N33" s="129">
        <f>[1]MercLab!V145</f>
        <v>18089.213053880288</v>
      </c>
      <c r="O33" s="155">
        <f t="shared" si="8"/>
        <v>9.0705602515915889</v>
      </c>
    </row>
    <row r="34" spans="1:15" x14ac:dyDescent="0.2">
      <c r="A34" s="156" t="s">
        <v>72</v>
      </c>
      <c r="B34" s="129">
        <f>[1]MercLab!Q146</f>
        <v>116656.12503372814</v>
      </c>
      <c r="C34" s="155">
        <f t="shared" si="1"/>
        <v>8.3793180343848981</v>
      </c>
      <c r="D34" s="129">
        <f t="shared" si="2"/>
        <v>15545.115508341281</v>
      </c>
      <c r="E34" s="155">
        <f t="shared" si="3"/>
        <v>2.6490590936358505</v>
      </c>
      <c r="F34" s="129">
        <f>[1]MercLab!R146</f>
        <v>3162.3995370890798</v>
      </c>
      <c r="G34" s="155">
        <f t="shared" si="4"/>
        <v>2.5360121675221992</v>
      </c>
      <c r="H34" s="129">
        <f>[1]MercLab!S146</f>
        <v>7322.1372821302402</v>
      </c>
      <c r="I34" s="155">
        <f t="shared" si="5"/>
        <v>1.9758704373412186</v>
      </c>
      <c r="J34" s="129">
        <f>[1]MercLab!T146</f>
        <v>5060.5786891219605</v>
      </c>
      <c r="K34" s="155">
        <f t="shared" si="6"/>
        <v>5.5283317396793841</v>
      </c>
      <c r="L34" s="129">
        <f>[1]MercLab!U146</f>
        <v>92977.815184722916</v>
      </c>
      <c r="M34" s="155">
        <f t="shared" si="7"/>
        <v>15.344217371669245</v>
      </c>
      <c r="N34" s="129">
        <f>[1]MercLab!V146</f>
        <v>8133.1943406639402</v>
      </c>
      <c r="O34" s="155">
        <f t="shared" si="8"/>
        <v>4.0782663726253787</v>
      </c>
    </row>
    <row r="35" spans="1:15" x14ac:dyDescent="0.2">
      <c r="A35" s="161"/>
      <c r="B35" s="129"/>
      <c r="C35" s="155"/>
      <c r="D35" s="129"/>
      <c r="E35" s="155"/>
      <c r="F35" s="129"/>
      <c r="G35" s="155"/>
      <c r="H35" s="129"/>
      <c r="I35" s="155"/>
      <c r="J35" s="129"/>
      <c r="K35" s="155"/>
      <c r="L35" s="129"/>
      <c r="M35" s="155"/>
      <c r="N35" s="129"/>
      <c r="O35" s="155"/>
    </row>
    <row r="36" spans="1:15" x14ac:dyDescent="0.2">
      <c r="A36" s="153" t="s">
        <v>80</v>
      </c>
      <c r="B36" s="119">
        <f>[1]MercLab!Q150</f>
        <v>1165479.2106157537</v>
      </c>
      <c r="C36" s="120">
        <f>IF(ISNUMBER(B36/B$9*100),B36/B$9*100,0)</f>
        <v>83.715458278677559</v>
      </c>
      <c r="D36" s="119">
        <f>F36+H36+J36</f>
        <v>576779.60964205372</v>
      </c>
      <c r="E36" s="120">
        <f>IF(ISNUMBER(D36/D$9*100),D36/D$9*100,0)</f>
        <v>98.289605447200245</v>
      </c>
      <c r="F36" s="119">
        <f>[1]MercLab!R150</f>
        <v>118822.5337395706</v>
      </c>
      <c r="G36" s="120">
        <f>IF(ISNUMBER(F36/F$9*100),F36/F$9*100,0)</f>
        <v>95.286945183637613</v>
      </c>
      <c r="H36" s="119">
        <f>[1]MercLab!S150</f>
        <v>366418.09221957828</v>
      </c>
      <c r="I36" s="120">
        <f>IF(ISNUMBER(H36/H$9*100),H36/H$9*100,0)</f>
        <v>98.877506420229295</v>
      </c>
      <c r="J36" s="119">
        <f>[1]MercLab!T150</f>
        <v>91538.983682904844</v>
      </c>
      <c r="K36" s="120">
        <f>IF(ISNUMBER(J36/J$9*100),J36/J$9*100,0)</f>
        <v>100</v>
      </c>
      <c r="L36" s="119">
        <f>[1]MercLab!U150</f>
        <v>588699.6009737422</v>
      </c>
      <c r="M36" s="120">
        <f>IF(ISNUMBER(L36/L$9*100),L36/L$9*100,0)</f>
        <v>97.153655697432129</v>
      </c>
      <c r="N36" s="119">
        <f>[1]MercLab!V150</f>
        <v>0</v>
      </c>
      <c r="O36" s="120">
        <f>IF(ISNUMBER(N36/N$9*100),N36/N$9*100,0)</f>
        <v>0</v>
      </c>
    </row>
    <row r="37" spans="1:15" x14ac:dyDescent="0.2">
      <c r="A37" s="162" t="s">
        <v>75</v>
      </c>
      <c r="B37" s="84">
        <f>SUM(B38:B40)</f>
        <v>934381.43455805443</v>
      </c>
      <c r="C37" s="52">
        <f>IF(ISNUMBER(B37/B$9*100),B37/B$9*100,0)</f>
        <v>67.115886142481102</v>
      </c>
      <c r="D37" s="84">
        <f>F37+H37+J37</f>
        <v>402998.61543238856</v>
      </c>
      <c r="E37" s="52">
        <f>IF(ISNUMBER(D37/D$9*100),D37/D$9*100,0)</f>
        <v>68.675407806457585</v>
      </c>
      <c r="F37" s="84">
        <f>SUM(F38:F40)</f>
        <v>45297.924770570098</v>
      </c>
      <c r="G37" s="52">
        <f>IF(ISNUMBER(F37/F$9*100),F37/F$9*100,0)</f>
        <v>36.325608777255248</v>
      </c>
      <c r="H37" s="84">
        <f>SUM(H38:H40)</f>
        <v>269949.73606877151</v>
      </c>
      <c r="I37" s="52">
        <f>IF(ISNUMBER(H37/H$9*100),H37/H$9*100,0)</f>
        <v>72.845629973106895</v>
      </c>
      <c r="J37" s="84">
        <f>SUM(J38:J40)</f>
        <v>87750.954593046976</v>
      </c>
      <c r="K37" s="52">
        <f>IF(ISNUMBER(J37/J$9*100),J37/J$9*100,0)</f>
        <v>95.861840565130407</v>
      </c>
      <c r="L37" s="84">
        <f>SUM(L38:L40)</f>
        <v>531382.81912566128</v>
      </c>
      <c r="M37" s="52">
        <f>IF(ISNUMBER(L37/L$9*100),L37/L$9*100,0)</f>
        <v>87.694612613077027</v>
      </c>
      <c r="N37" s="84">
        <f>SUM(N38:N40)</f>
        <v>0</v>
      </c>
      <c r="O37" s="52">
        <f>IF(ISNUMBER(N37/N$9*100),N37/N$9*100,0)</f>
        <v>0</v>
      </c>
    </row>
    <row r="38" spans="1:15" x14ac:dyDescent="0.2">
      <c r="A38" s="163" t="s">
        <v>84</v>
      </c>
      <c r="B38" s="129">
        <f>[1]MercLab!Q151</f>
        <v>470680.37855948601</v>
      </c>
      <c r="C38" s="155">
        <f>IF(ISNUMBER(B38/B$9*100),B38/B$9*100,0)</f>
        <v>33.808602706067177</v>
      </c>
      <c r="D38" s="129">
        <f>F38+H38+J38</f>
        <v>111478.43911164603</v>
      </c>
      <c r="E38" s="155">
        <f>IF(ISNUMBER(D38/D$9*100),D38/D$9*100,0)</f>
        <v>18.997155261701064</v>
      </c>
      <c r="F38" s="129">
        <f>[1]MercLab!R151</f>
        <v>20579.164941624815</v>
      </c>
      <c r="G38" s="155">
        <f>IF(ISNUMBER(F38/F$9*100),F38/F$9*100,0)</f>
        <v>16.50297885429292</v>
      </c>
      <c r="H38" s="129">
        <f>[1]MercLab!S151</f>
        <v>68038.836743989494</v>
      </c>
      <c r="I38" s="155">
        <f>IF(ISNUMBER(H38/H$9*100),H38/H$9*100,0)</f>
        <v>18.360202893440242</v>
      </c>
      <c r="J38" s="129">
        <f>[1]MercLab!T151</f>
        <v>22860.437426031724</v>
      </c>
      <c r="K38" s="155">
        <f>IF(ISNUMBER(J38/J$9*100),J38/J$9*100,0)</f>
        <v>24.973444653068587</v>
      </c>
      <c r="L38" s="129">
        <f>[1]MercLab!U151</f>
        <v>359201.93944783713</v>
      </c>
      <c r="M38" s="155">
        <f>IF(ISNUMBER(L38/L$9*100),L38/L$9*100,0)</f>
        <v>59.279438092436521</v>
      </c>
      <c r="N38" s="129">
        <f>[1]MercLab!V151</f>
        <v>0</v>
      </c>
      <c r="O38" s="155">
        <f>IF(ISNUMBER(N38/N$9*100),N38/N$9*100,0)</f>
        <v>0</v>
      </c>
    </row>
    <row r="39" spans="1:15" x14ac:dyDescent="0.2">
      <c r="A39" s="163" t="s">
        <v>85</v>
      </c>
      <c r="B39" s="129">
        <f>[1]MercLab!Q152</f>
        <v>461697.10414412041</v>
      </c>
      <c r="C39" s="155">
        <f t="shared" ref="C39:C44" si="9">IF(ISNUMBER(B39/B$9*100),B39/B$9*100,0)</f>
        <v>33.163341145264106</v>
      </c>
      <c r="D39" s="129">
        <f t="shared" ref="D39:D44" si="10">F39+H39+J39</f>
        <v>290484.65729272104</v>
      </c>
      <c r="E39" s="155">
        <f t="shared" ref="E39:E44" si="11">IF(ISNUMBER(D39/D$9*100),D39/D$9*100,0)</f>
        <v>49.501788684044698</v>
      </c>
      <c r="F39" s="129">
        <f>[1]MercLab!R152</f>
        <v>24718.759828945284</v>
      </c>
      <c r="G39" s="155">
        <f t="shared" ref="G39:G44" si="12">IF(ISNUMBER(F39/F$9*100),F39/F$9*100,0)</f>
        <v>19.822629922962324</v>
      </c>
      <c r="H39" s="129">
        <f>[1]MercLab!S152</f>
        <v>200875.38029676053</v>
      </c>
      <c r="I39" s="155">
        <f t="shared" ref="I39:I44" si="13">IF(ISNUMBER(H39/H$9*100),H39/H$9*100,0)</f>
        <v>54.205993444931977</v>
      </c>
      <c r="J39" s="129">
        <f>[1]MercLab!T152</f>
        <v>64890.517167015249</v>
      </c>
      <c r="K39" s="155">
        <f t="shared" ref="K39:K44" si="14">IF(ISNUMBER(J39/J$9*100),J39/J$9*100,0)</f>
        <v>70.888395912061824</v>
      </c>
      <c r="L39" s="129">
        <f>[1]MercLab!U152</f>
        <v>171212.44685139754</v>
      </c>
      <c r="M39" s="155">
        <f t="shared" ref="M39:M44" si="15">IF(ISNUMBER(L39/L$9*100),L39/L$9*100,0)</f>
        <v>28.255353129171727</v>
      </c>
      <c r="N39" s="129">
        <f>[1]MercLab!V152</f>
        <v>0</v>
      </c>
      <c r="O39" s="155">
        <f t="shared" ref="O39:O44" si="16">IF(ISNUMBER(N39/N$9*100),N39/N$9*100,0)</f>
        <v>0</v>
      </c>
    </row>
    <row r="40" spans="1:15" x14ac:dyDescent="0.2">
      <c r="A40" s="163" t="s">
        <v>86</v>
      </c>
      <c r="B40" s="129">
        <f>[1]MercLab!Q153</f>
        <v>2003.9518544480998</v>
      </c>
      <c r="C40" s="155">
        <f t="shared" si="9"/>
        <v>0.14394229114983134</v>
      </c>
      <c r="D40" s="129">
        <f t="shared" si="10"/>
        <v>1035.5190280214999</v>
      </c>
      <c r="E40" s="155">
        <f t="shared" si="11"/>
        <v>0.17646386071183431</v>
      </c>
      <c r="F40" s="129">
        <f>[1]MercLab!R153</f>
        <v>0</v>
      </c>
      <c r="G40" s="155">
        <f t="shared" si="12"/>
        <v>0</v>
      </c>
      <c r="H40" s="129">
        <f>[1]MercLab!S153</f>
        <v>1035.5190280214999</v>
      </c>
      <c r="I40" s="155">
        <f t="shared" si="13"/>
        <v>0.27943363473468413</v>
      </c>
      <c r="J40" s="129">
        <f>[1]MercLab!T153</f>
        <v>0</v>
      </c>
      <c r="K40" s="155">
        <f t="shared" si="14"/>
        <v>0</v>
      </c>
      <c r="L40" s="129">
        <f>[1]MercLab!U153</f>
        <v>968.43282642659983</v>
      </c>
      <c r="M40" s="155">
        <f t="shared" si="15"/>
        <v>0.15982139146878321</v>
      </c>
      <c r="N40" s="129">
        <f>[1]MercLab!V153</f>
        <v>0</v>
      </c>
      <c r="O40" s="155">
        <f t="shared" si="16"/>
        <v>0</v>
      </c>
    </row>
    <row r="41" spans="1:15" x14ac:dyDescent="0.2">
      <c r="A41" s="162" t="s">
        <v>76</v>
      </c>
      <c r="B41" s="129">
        <f>[1]MercLab!Q154</f>
        <v>180596.36406611028</v>
      </c>
      <c r="C41" s="155">
        <f t="shared" si="9"/>
        <v>12.972095292261542</v>
      </c>
      <c r="D41" s="129">
        <f t="shared" si="10"/>
        <v>138645.06805772017</v>
      </c>
      <c r="E41" s="155">
        <f t="shared" si="11"/>
        <v>23.62664839183655</v>
      </c>
      <c r="F41" s="129">
        <f>[1]MercLab!R154</f>
        <v>52673.987231139094</v>
      </c>
      <c r="G41" s="155">
        <f t="shared" si="12"/>
        <v>42.240669138548171</v>
      </c>
      <c r="H41" s="129">
        <f>[1]MercLab!S154</f>
        <v>82183.051736723151</v>
      </c>
      <c r="I41" s="155">
        <f t="shared" si="13"/>
        <v>22.177003260150951</v>
      </c>
      <c r="J41" s="129">
        <f>[1]MercLab!T154</f>
        <v>3788.0290898579201</v>
      </c>
      <c r="K41" s="155">
        <f t="shared" si="14"/>
        <v>4.1381594348696549</v>
      </c>
      <c r="L41" s="129">
        <f>[1]MercLab!U154</f>
        <v>41951.296008390607</v>
      </c>
      <c r="M41" s="155">
        <f t="shared" si="15"/>
        <v>6.9232623255031376</v>
      </c>
      <c r="N41" s="129">
        <f>[1]MercLab!V154</f>
        <v>0</v>
      </c>
      <c r="O41" s="155">
        <f t="shared" si="16"/>
        <v>0</v>
      </c>
    </row>
    <row r="42" spans="1:15" x14ac:dyDescent="0.2">
      <c r="A42" s="162" t="s">
        <v>77</v>
      </c>
      <c r="B42" s="129">
        <f>[1]MercLab!Q155</f>
        <v>31799.945387854976</v>
      </c>
      <c r="C42" s="155">
        <f t="shared" si="9"/>
        <v>2.284165154670339</v>
      </c>
      <c r="D42" s="129">
        <f t="shared" si="10"/>
        <v>22427.954289598259</v>
      </c>
      <c r="E42" s="155">
        <f t="shared" si="11"/>
        <v>3.8219707168228698</v>
      </c>
      <c r="F42" s="129">
        <f>[1]MercLab!R155</f>
        <v>13172.917269968297</v>
      </c>
      <c r="G42" s="155">
        <f t="shared" si="12"/>
        <v>10.563712170649076</v>
      </c>
      <c r="H42" s="129">
        <f>[1]MercLab!S155</f>
        <v>9255.0370196299609</v>
      </c>
      <c r="I42" s="155">
        <f t="shared" si="13"/>
        <v>2.4974612382936949</v>
      </c>
      <c r="J42" s="129">
        <f>[1]MercLab!T155</f>
        <v>0</v>
      </c>
      <c r="K42" s="155">
        <f t="shared" si="14"/>
        <v>0</v>
      </c>
      <c r="L42" s="129">
        <f>[1]MercLab!U155</f>
        <v>9371.9910982567017</v>
      </c>
      <c r="M42" s="155">
        <f t="shared" si="15"/>
        <v>1.5466686147797175</v>
      </c>
      <c r="N42" s="129">
        <f>[1]MercLab!V155</f>
        <v>0</v>
      </c>
      <c r="O42" s="155">
        <f t="shared" si="16"/>
        <v>0</v>
      </c>
    </row>
    <row r="43" spans="1:15" x14ac:dyDescent="0.2">
      <c r="A43" s="162" t="s">
        <v>78</v>
      </c>
      <c r="B43" s="129">
        <f>[1]MercLab!Q156</f>
        <v>9072.9206761537225</v>
      </c>
      <c r="C43" s="155">
        <f t="shared" si="9"/>
        <v>0.65170078145710619</v>
      </c>
      <c r="D43" s="129">
        <f t="shared" si="10"/>
        <v>7988.839577217741</v>
      </c>
      <c r="E43" s="155">
        <f t="shared" si="11"/>
        <v>1.3613863543356066</v>
      </c>
      <c r="F43" s="129">
        <f>[1]MercLab!R156</f>
        <v>4774.8707824349804</v>
      </c>
      <c r="G43" s="155">
        <f t="shared" si="12"/>
        <v>3.8290956789563491</v>
      </c>
      <c r="H43" s="129">
        <f>[1]MercLab!S156</f>
        <v>3213.9687947827606</v>
      </c>
      <c r="I43" s="155">
        <f t="shared" si="13"/>
        <v>0.86728583246405822</v>
      </c>
      <c r="J43" s="129">
        <f>[1]MercLab!T156</f>
        <v>0</v>
      </c>
      <c r="K43" s="155">
        <f t="shared" si="14"/>
        <v>0</v>
      </c>
      <c r="L43" s="129">
        <f>[1]MercLab!U156</f>
        <v>1084.08109893598</v>
      </c>
      <c r="M43" s="155">
        <f t="shared" si="15"/>
        <v>0.17890693599912558</v>
      </c>
      <c r="N43" s="129">
        <f>[1]MercLab!V156</f>
        <v>0</v>
      </c>
      <c r="O43" s="155">
        <f t="shared" si="16"/>
        <v>0</v>
      </c>
    </row>
    <row r="44" spans="1:15" x14ac:dyDescent="0.2">
      <c r="A44" s="162" t="s">
        <v>79</v>
      </c>
      <c r="B44" s="129">
        <f>[1]MercLab!Q157</f>
        <v>9628.5459276245638</v>
      </c>
      <c r="C44" s="155">
        <f t="shared" si="9"/>
        <v>0.69161090781063606</v>
      </c>
      <c r="D44" s="129">
        <f t="shared" si="10"/>
        <v>4719.1322851288805</v>
      </c>
      <c r="E44" s="155">
        <f t="shared" si="11"/>
        <v>0.80419217774761442</v>
      </c>
      <c r="F44" s="129">
        <f>[1]MercLab!R157</f>
        <v>2902.8336854580002</v>
      </c>
      <c r="G44" s="155">
        <f t="shared" si="12"/>
        <v>2.3278594182286687</v>
      </c>
      <c r="H44" s="129">
        <f>[1]MercLab!S157</f>
        <v>1816.2985996708801</v>
      </c>
      <c r="I44" s="155">
        <f t="shared" si="13"/>
        <v>0.49012611621368818</v>
      </c>
      <c r="J44" s="129">
        <f>[1]MercLab!T157</f>
        <v>0</v>
      </c>
      <c r="K44" s="155">
        <f t="shared" si="14"/>
        <v>0</v>
      </c>
      <c r="L44" s="129">
        <f>[1]MercLab!U157</f>
        <v>4909.4136424956796</v>
      </c>
      <c r="M44" s="155">
        <f t="shared" si="15"/>
        <v>0.81020520807279373</v>
      </c>
      <c r="N44" s="129">
        <f>[1]MercLab!V157</f>
        <v>0</v>
      </c>
      <c r="O44" s="155">
        <f t="shared" si="16"/>
        <v>0</v>
      </c>
    </row>
    <row r="45" spans="1:15" x14ac:dyDescent="0.2">
      <c r="A45" s="162"/>
      <c r="B45" s="157"/>
      <c r="C45" s="159"/>
      <c r="D45" s="157">
        <f t="shared" si="0"/>
        <v>0</v>
      </c>
      <c r="E45" s="159"/>
      <c r="F45" s="157"/>
      <c r="G45" s="159"/>
      <c r="H45" s="157"/>
      <c r="I45" s="159"/>
      <c r="J45" s="157"/>
      <c r="K45" s="159"/>
      <c r="L45" s="157"/>
      <c r="M45" s="159"/>
      <c r="N45" s="157"/>
      <c r="O45" s="159"/>
    </row>
    <row r="46" spans="1:15" x14ac:dyDescent="0.2">
      <c r="A46" s="153" t="s">
        <v>12</v>
      </c>
    </row>
    <row r="47" spans="1:15" x14ac:dyDescent="0.2">
      <c r="A47" s="162" t="s">
        <v>38</v>
      </c>
      <c r="B47" s="129">
        <f>[1]MercLab!Q159</f>
        <v>113010.25421445887</v>
      </c>
      <c r="C47" s="155">
        <f>IF(ISNUMBER(B47/B$9*100),B47/B$9*100,0)</f>
        <v>8.1174379908114638</v>
      </c>
      <c r="D47" s="129">
        <f>F47+H47+J47</f>
        <v>21039.794389198494</v>
      </c>
      <c r="E47" s="155">
        <f>IF(ISNUMBER(D47/D$9*100),D47/D$9*100,0)</f>
        <v>3.5854129629997198</v>
      </c>
      <c r="F47" s="129">
        <f>[1]MercLab!R159</f>
        <v>0</v>
      </c>
      <c r="G47" s="155">
        <f>IF(ISNUMBER(F47/F$9*100),F47/F$9*100,0)</f>
        <v>0</v>
      </c>
      <c r="H47" s="129">
        <f>[1]MercLab!S159</f>
        <v>21039.794389198494</v>
      </c>
      <c r="I47" s="155">
        <f>IF(ISNUMBER(H47/H$9*100),H47/H$9*100,0)</f>
        <v>5.6775646426094273</v>
      </c>
      <c r="J47" s="129">
        <f>[1]MercLab!T159</f>
        <v>0</v>
      </c>
      <c r="K47" s="155">
        <f>IF(ISNUMBER(J47/J$9*100),J47/J$9*100,0)</f>
        <v>0</v>
      </c>
      <c r="L47" s="129">
        <f>[1]MercLab!U159</f>
        <v>58748.920135879933</v>
      </c>
      <c r="M47" s="155">
        <f>IF(ISNUMBER(L47/L$9*100),L47/L$9*100,0)</f>
        <v>9.6953902296458256</v>
      </c>
      <c r="N47" s="129">
        <f>[1]MercLab!V159</f>
        <v>33221.539689380406</v>
      </c>
      <c r="O47" s="155">
        <f>IF(ISNUMBER(N47/N$9*100),N47/N$9*100,0)</f>
        <v>16.658434864225715</v>
      </c>
    </row>
    <row r="48" spans="1:15" x14ac:dyDescent="0.2">
      <c r="A48" s="162" t="s">
        <v>39</v>
      </c>
      <c r="B48" s="129">
        <f>[1]MercLab!Q160</f>
        <v>284461.74082998972</v>
      </c>
      <c r="C48" s="155">
        <f>IF(ISNUMBER(B48/B$9*100),B48/B$9*100,0)</f>
        <v>20.432663902903514</v>
      </c>
      <c r="D48" s="129">
        <f>F48+H48+J48</f>
        <v>102524.39520579755</v>
      </c>
      <c r="E48" s="155">
        <f>IF(ISNUMBER(D48/D$9*100),D48/D$9*100,0)</f>
        <v>17.471287446767498</v>
      </c>
      <c r="F48" s="129">
        <f>[1]MercLab!R160</f>
        <v>0</v>
      </c>
      <c r="G48" s="155">
        <f>IF(ISNUMBER(F48/F$9*100),F48/F$9*100,0)</f>
        <v>0</v>
      </c>
      <c r="H48" s="129">
        <f>[1]MercLab!S160</f>
        <v>102524.39520579755</v>
      </c>
      <c r="I48" s="155">
        <f>IF(ISNUMBER(H48/H$9*100),H48/H$9*100,0)</f>
        <v>27.666091714479261</v>
      </c>
      <c r="J48" s="129">
        <f>[1]MercLab!T160</f>
        <v>0</v>
      </c>
      <c r="K48" s="155">
        <f>IF(ISNUMBER(J48/J$9*100),J48/J$9*100,0)</f>
        <v>0</v>
      </c>
      <c r="L48" s="129">
        <f>[1]MercLab!U160</f>
        <v>141133.99518832957</v>
      </c>
      <c r="M48" s="155">
        <f>IF(ISNUMBER(L48/L$9*100),L48/L$9*100,0)</f>
        <v>23.291477611077227</v>
      </c>
      <c r="N48" s="129">
        <f>[1]MercLab!V160</f>
        <v>40803.350435865061</v>
      </c>
      <c r="O48" s="155">
        <f>IF(ISNUMBER(N48/N$9*100),N48/N$9*100,0)</f>
        <v>20.460218335254137</v>
      </c>
    </row>
    <row r="49" spans="1:15" x14ac:dyDescent="0.2">
      <c r="A49" s="162" t="s">
        <v>50</v>
      </c>
      <c r="B49" s="129">
        <f>[1]MercLab!Q161</f>
        <v>994392.51715984789</v>
      </c>
      <c r="C49" s="155">
        <f>IF(ISNUMBER(B49/B$9*100),B49/B$9*100,0)</f>
        <v>71.426435173342398</v>
      </c>
      <c r="D49" s="129">
        <f>F49+H49+J49</f>
        <v>462925.64839472511</v>
      </c>
      <c r="E49" s="155">
        <f>IF(ISNUMBER(D49/D$9*100),D49/D$9*100,0)</f>
        <v>78.887635019456411</v>
      </c>
      <c r="F49" s="129">
        <f>[1]MercLab!R161</f>
        <v>124699.69890479231</v>
      </c>
      <c r="G49" s="155">
        <f>IF(ISNUMBER(F49/F$9*100),F49/F$9*100,0)</f>
        <v>100</v>
      </c>
      <c r="H49" s="129">
        <f>[1]MercLab!S161</f>
        <v>246686.96580702794</v>
      </c>
      <c r="I49" s="155">
        <f>IF(ISNUMBER(H49/H$9*100),H49/H$9*100,0)</f>
        <v>66.568197813644957</v>
      </c>
      <c r="J49" s="129">
        <f>[1]MercLab!T161</f>
        <v>91538.983682904844</v>
      </c>
      <c r="K49" s="155">
        <f>IF(ISNUMBER(J49/J$9*100),J49/J$9*100,0)</f>
        <v>100</v>
      </c>
      <c r="L49" s="129">
        <f>[1]MercLab!U161</f>
        <v>406064.02177010162</v>
      </c>
      <c r="M49" s="155">
        <f>IF(ISNUMBER(L49/L$9*100),L49/L$9*100,0)</f>
        <v>67.013132159277021</v>
      </c>
      <c r="N49" s="129">
        <f>[1]MercLab!V161</f>
        <v>125402.84699503027</v>
      </c>
      <c r="O49" s="155">
        <f>IF(ISNUMBER(N49/N$9*100),N49/N$9*100,0)</f>
        <v>62.881346800520191</v>
      </c>
    </row>
    <row r="50" spans="1:15" x14ac:dyDescent="0.2">
      <c r="A50" s="162" t="s">
        <v>46</v>
      </c>
      <c r="B50" s="129">
        <f>[1]MercLab!Q162</f>
        <v>326.64887866008002</v>
      </c>
      <c r="C50" s="155">
        <f>IF(ISNUMBER(B50/B$9*100),B50/B$9*100,0)</f>
        <v>2.346293294995571E-2</v>
      </c>
      <c r="D50" s="129">
        <f>F50+H50+J50</f>
        <v>326.64887866008002</v>
      </c>
      <c r="E50" s="155">
        <f>IF(ISNUMBER(D50/D$9*100),D50/D$9*100,0)</f>
        <v>5.5664570776339656E-2</v>
      </c>
      <c r="F50" s="129">
        <f>[1]MercLab!R162</f>
        <v>0</v>
      </c>
      <c r="G50" s="155">
        <f>IF(ISNUMBER(F50/F$9*100),F50/F$9*100,0)</f>
        <v>0</v>
      </c>
      <c r="H50" s="129">
        <f>[1]MercLab!S162</f>
        <v>326.64887866008002</v>
      </c>
      <c r="I50" s="155">
        <f>IF(ISNUMBER(H50/H$9*100),H50/H$9*100,0)</f>
        <v>8.814582926630668E-2</v>
      </c>
      <c r="J50" s="129">
        <f>[1]MercLab!T162</f>
        <v>0</v>
      </c>
      <c r="K50" s="155">
        <f>IF(ISNUMBER(J50/J$9*100),J50/J$9*100,0)</f>
        <v>0</v>
      </c>
      <c r="L50" s="129">
        <f>[1]MercLab!U162</f>
        <v>0</v>
      </c>
      <c r="M50" s="155">
        <f>IF(ISNUMBER(L50/L$9*100),L50/L$9*100,0)</f>
        <v>0</v>
      </c>
      <c r="N50" s="129">
        <f>[1]MercLab!V162</f>
        <v>0</v>
      </c>
      <c r="O50" s="155">
        <f>IF(ISNUMBER(N50/N$9*100),N50/N$9*100,0)</f>
        <v>0</v>
      </c>
    </row>
    <row r="51" spans="1:15" x14ac:dyDescent="0.2">
      <c r="A51" s="253"/>
      <c r="B51" s="254"/>
      <c r="C51" s="255"/>
      <c r="D51" s="254"/>
      <c r="E51" s="255"/>
      <c r="F51" s="254"/>
      <c r="G51" s="255"/>
      <c r="H51" s="254"/>
      <c r="I51" s="255"/>
      <c r="J51" s="254"/>
      <c r="K51" s="255"/>
      <c r="L51" s="254"/>
      <c r="M51" s="255"/>
      <c r="N51" s="254"/>
      <c r="O51" s="255"/>
    </row>
    <row r="52" spans="1:15" x14ac:dyDescent="0.2">
      <c r="A52" s="136" t="str">
        <f>'C05'!A42</f>
        <v>Fuente: Instituto Nacional de Estadística (INE). L Encuesta Permanente de Hogares de Propósitos Múltiples, Junio 2015.</v>
      </c>
      <c r="B52" s="165"/>
      <c r="C52" s="164"/>
      <c r="D52" s="165"/>
      <c r="E52" s="164"/>
      <c r="F52" s="166"/>
      <c r="G52" s="164"/>
      <c r="H52" s="166"/>
      <c r="I52" s="164"/>
      <c r="J52" s="166"/>
      <c r="K52" s="164"/>
      <c r="L52" s="165"/>
      <c r="M52" s="164"/>
      <c r="N52" s="165"/>
      <c r="O52" s="164"/>
    </row>
    <row r="53" spans="1:15" x14ac:dyDescent="0.2">
      <c r="A53" s="136" t="str">
        <f>'C05'!A43</f>
        <v>(Promedio de salarios mínimos por rama)</v>
      </c>
      <c r="C53" s="141"/>
      <c r="E53" s="141"/>
      <c r="G53" s="141"/>
      <c r="I53" s="141"/>
      <c r="K53" s="141"/>
      <c r="M53" s="141"/>
      <c r="O53" s="141"/>
    </row>
    <row r="54" spans="1:15" x14ac:dyDescent="0.2">
      <c r="A54" s="136" t="s">
        <v>69</v>
      </c>
      <c r="B54" s="167"/>
      <c r="C54" s="168"/>
      <c r="D54" s="167"/>
      <c r="E54" s="168"/>
      <c r="F54" s="169"/>
      <c r="G54" s="171"/>
      <c r="H54" s="158"/>
      <c r="I54" s="168"/>
      <c r="J54" s="169"/>
      <c r="K54" s="170"/>
      <c r="L54" s="167"/>
      <c r="M54" s="168"/>
      <c r="N54" s="169"/>
      <c r="O54" s="168"/>
    </row>
    <row r="55" spans="1:15" x14ac:dyDescent="0.2">
      <c r="A55" s="136" t="s">
        <v>70</v>
      </c>
      <c r="B55" s="167"/>
      <c r="C55" s="168"/>
      <c r="D55" s="167"/>
      <c r="E55" s="168"/>
      <c r="F55" s="169"/>
      <c r="G55" s="168"/>
      <c r="H55" s="172"/>
      <c r="I55" s="168"/>
      <c r="J55" s="169"/>
      <c r="K55" s="168"/>
      <c r="L55" s="167"/>
      <c r="M55" s="168"/>
      <c r="N55" s="169"/>
      <c r="O55" s="168"/>
    </row>
    <row r="56" spans="1:15" x14ac:dyDescent="0.2">
      <c r="A56" s="136" t="s">
        <v>74</v>
      </c>
      <c r="B56" s="167"/>
      <c r="C56" s="168"/>
      <c r="D56" s="167"/>
      <c r="E56" s="168"/>
      <c r="F56" s="169"/>
      <c r="G56" s="168"/>
      <c r="H56" s="172"/>
      <c r="I56" s="168"/>
      <c r="J56" s="169"/>
      <c r="K56" s="168"/>
      <c r="L56" s="167"/>
      <c r="M56" s="168"/>
      <c r="N56" s="169"/>
      <c r="O56" s="168"/>
    </row>
    <row r="57" spans="1:15" x14ac:dyDescent="0.2">
      <c r="A57" s="136"/>
      <c r="B57" s="167"/>
      <c r="C57" s="168"/>
      <c r="D57" s="167"/>
      <c r="E57" s="168"/>
      <c r="F57" s="169"/>
      <c r="G57" s="168"/>
      <c r="H57" s="172"/>
      <c r="I57" s="168"/>
      <c r="J57" s="169"/>
      <c r="K57" s="168"/>
      <c r="L57" s="167"/>
      <c r="M57" s="168"/>
      <c r="N57" s="169"/>
      <c r="O57" s="168"/>
    </row>
    <row r="58" spans="1:15" x14ac:dyDescent="0.2">
      <c r="A58" s="370" t="s">
        <v>104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</row>
    <row r="59" spans="1:15" x14ac:dyDescent="0.2">
      <c r="A59" s="370" t="s">
        <v>64</v>
      </c>
      <c r="B59" s="370"/>
      <c r="C59" s="370"/>
      <c r="D59" s="370"/>
      <c r="E59" s="370"/>
      <c r="F59" s="370"/>
      <c r="G59" s="370"/>
      <c r="H59" s="370"/>
      <c r="I59" s="370"/>
      <c r="J59" s="370"/>
      <c r="K59" s="370"/>
      <c r="L59" s="370"/>
      <c r="M59" s="370"/>
      <c r="N59" s="370"/>
      <c r="O59" s="370"/>
    </row>
    <row r="60" spans="1:15" x14ac:dyDescent="0.2">
      <c r="A60" s="370" t="s">
        <v>33</v>
      </c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</row>
    <row r="61" spans="1:15" customFormat="1" ht="23.25" x14ac:dyDescent="0.35">
      <c r="A61" s="348" t="s">
        <v>90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</row>
    <row r="62" spans="1:15" x14ac:dyDescent="0.2">
      <c r="A62" s="23" t="s">
        <v>17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140"/>
      <c r="M62" s="140"/>
      <c r="N62" s="140"/>
      <c r="O62" s="140"/>
    </row>
    <row r="63" spans="1:15" ht="11.25" customHeight="1" x14ac:dyDescent="0.2">
      <c r="A63" s="371" t="s">
        <v>31</v>
      </c>
      <c r="B63" s="374" t="s">
        <v>5</v>
      </c>
      <c r="C63" s="374"/>
      <c r="D63" s="376" t="s">
        <v>6</v>
      </c>
      <c r="E63" s="376"/>
      <c r="F63" s="376"/>
      <c r="G63" s="376"/>
      <c r="H63" s="376"/>
      <c r="I63" s="376"/>
      <c r="J63" s="376"/>
      <c r="K63" s="376"/>
      <c r="L63" s="374" t="s">
        <v>1</v>
      </c>
      <c r="M63" s="374"/>
      <c r="N63" s="377" t="s">
        <v>2</v>
      </c>
      <c r="O63" s="377"/>
    </row>
    <row r="64" spans="1:15" ht="13.5" x14ac:dyDescent="0.35">
      <c r="A64" s="372"/>
      <c r="B64" s="375"/>
      <c r="C64" s="375"/>
      <c r="D64" s="379" t="s">
        <v>3</v>
      </c>
      <c r="E64" s="379"/>
      <c r="F64" s="379" t="s">
        <v>87</v>
      </c>
      <c r="G64" s="379"/>
      <c r="H64" s="379" t="s">
        <v>9</v>
      </c>
      <c r="I64" s="379"/>
      <c r="J64" s="379" t="s">
        <v>88</v>
      </c>
      <c r="K64" s="379"/>
      <c r="L64" s="375"/>
      <c r="M64" s="375"/>
      <c r="N64" s="378"/>
      <c r="O64" s="378"/>
    </row>
    <row r="65" spans="1:15" x14ac:dyDescent="0.2">
      <c r="A65" s="373"/>
      <c r="B65" s="142" t="s">
        <v>7</v>
      </c>
      <c r="C65" s="143" t="s">
        <v>66</v>
      </c>
      <c r="D65" s="142" t="s">
        <v>7</v>
      </c>
      <c r="E65" s="143" t="s">
        <v>66</v>
      </c>
      <c r="F65" s="142" t="s">
        <v>7</v>
      </c>
      <c r="G65" s="143" t="s">
        <v>66</v>
      </c>
      <c r="H65" s="142" t="s">
        <v>7</v>
      </c>
      <c r="I65" s="143" t="s">
        <v>66</v>
      </c>
      <c r="J65" s="142" t="s">
        <v>7</v>
      </c>
      <c r="K65" s="143" t="s">
        <v>66</v>
      </c>
      <c r="L65" s="142" t="s">
        <v>7</v>
      </c>
      <c r="M65" s="143" t="s">
        <v>66</v>
      </c>
      <c r="N65" s="142" t="s">
        <v>7</v>
      </c>
      <c r="O65" s="143" t="s">
        <v>66</v>
      </c>
    </row>
    <row r="66" spans="1:15" x14ac:dyDescent="0.2">
      <c r="A66" s="173"/>
      <c r="B66" s="173"/>
      <c r="C66" s="174"/>
      <c r="D66" s="144"/>
      <c r="E66" s="146"/>
      <c r="F66" s="144"/>
      <c r="G66" s="146"/>
      <c r="H66" s="144"/>
      <c r="I66" s="146"/>
      <c r="J66" s="144"/>
      <c r="K66" s="146"/>
      <c r="L66" s="144"/>
      <c r="M66" s="146"/>
      <c r="N66" s="144"/>
      <c r="O66" s="146"/>
    </row>
    <row r="67" spans="1:15" x14ac:dyDescent="0.2">
      <c r="A67" s="148" t="s">
        <v>81</v>
      </c>
      <c r="B67" s="119">
        <f t="shared" ref="B67:M67" si="17">B9</f>
        <v>1392191.1610828545</v>
      </c>
      <c r="C67" s="120">
        <f t="shared" si="17"/>
        <v>100.00000000000813</v>
      </c>
      <c r="D67" s="119">
        <f t="shared" si="17"/>
        <v>586816.48686838138</v>
      </c>
      <c r="E67" s="120">
        <f t="shared" si="17"/>
        <v>42.150568346659526</v>
      </c>
      <c r="F67" s="119">
        <f t="shared" si="17"/>
        <v>124699.69890479231</v>
      </c>
      <c r="G67" s="120">
        <f t="shared" si="17"/>
        <v>8.957081641561361</v>
      </c>
      <c r="H67" s="119">
        <f t="shared" si="17"/>
        <v>370577.80428068421</v>
      </c>
      <c r="I67" s="120">
        <f t="shared" si="17"/>
        <v>26.618313248910919</v>
      </c>
      <c r="J67" s="119">
        <f t="shared" si="17"/>
        <v>91538.983682904844</v>
      </c>
      <c r="K67" s="120">
        <f t="shared" si="17"/>
        <v>6.5751734561872439</v>
      </c>
      <c r="L67" s="119">
        <f t="shared" si="17"/>
        <v>605946.93709431065</v>
      </c>
      <c r="M67" s="120">
        <f t="shared" si="17"/>
        <v>43.524693593299467</v>
      </c>
      <c r="N67" s="119">
        <f>SUM(N69:N80)</f>
        <v>184865.85655250098</v>
      </c>
      <c r="O67" s="120">
        <f>N67/B67*100</f>
        <v>13.278769591433925</v>
      </c>
    </row>
    <row r="68" spans="1:15" x14ac:dyDescent="0.2">
      <c r="A68" s="149"/>
      <c r="B68" s="119"/>
      <c r="C68" s="120"/>
      <c r="D68" s="119">
        <f t="shared" ref="D68:D94" si="18">F68+H68+J68</f>
        <v>0</v>
      </c>
      <c r="E68" s="120"/>
      <c r="F68" s="119"/>
      <c r="G68" s="120"/>
      <c r="H68" s="119"/>
      <c r="I68" s="120"/>
      <c r="J68" s="119"/>
      <c r="K68" s="120"/>
      <c r="L68" s="119"/>
      <c r="M68" s="120"/>
      <c r="N68" s="119"/>
      <c r="O68" s="120"/>
    </row>
    <row r="69" spans="1:15" x14ac:dyDescent="0.2">
      <c r="A69" s="153" t="s">
        <v>13</v>
      </c>
      <c r="B69" s="119"/>
      <c r="C69" s="120"/>
      <c r="D69" s="119"/>
      <c r="E69" s="120"/>
      <c r="F69" s="119"/>
      <c r="G69" s="120"/>
      <c r="H69" s="119"/>
      <c r="I69" s="120"/>
      <c r="J69" s="119"/>
      <c r="K69" s="120"/>
      <c r="L69" s="119"/>
      <c r="M69" s="120"/>
      <c r="N69" s="119"/>
      <c r="O69" s="120"/>
    </row>
    <row r="70" spans="1:15" x14ac:dyDescent="0.2">
      <c r="A70" s="286" t="s">
        <v>108</v>
      </c>
      <c r="B70" s="129">
        <f>[1]MercLab!Q165</f>
        <v>111747.76571663846</v>
      </c>
      <c r="C70" s="155">
        <f>IF(ISNUMBER(B70/B$9*100),B70/B$9*100,0)</f>
        <v>8.0267544314618693</v>
      </c>
      <c r="D70" s="129">
        <f>F70+H70+J70</f>
        <v>21039.794389198494</v>
      </c>
      <c r="E70" s="155">
        <f>IF(ISNUMBER(D70/D$9*100),D70/D$9*100,0)</f>
        <v>3.5854129629997198</v>
      </c>
      <c r="F70" s="129">
        <f>[1]MercLab!R165</f>
        <v>0</v>
      </c>
      <c r="G70" s="155">
        <f>IF(ISNUMBER(F70/F$9*100),F70/F$9*100,0)</f>
        <v>0</v>
      </c>
      <c r="H70" s="129">
        <f>[1]MercLab!S165</f>
        <v>21039.794389198494</v>
      </c>
      <c r="I70" s="155">
        <f>IF(ISNUMBER(H70/H$9*100),H70/H$9*100,0)</f>
        <v>5.6775646426094273</v>
      </c>
      <c r="J70" s="129">
        <f>[1]MercLab!T165</f>
        <v>0</v>
      </c>
      <c r="K70" s="155">
        <f>IF(ISNUMBER(J70/J$9*100),J70/J$9*100,0)</f>
        <v>0</v>
      </c>
      <c r="L70" s="129">
        <f>[1]MercLab!U165</f>
        <v>57486.431638059519</v>
      </c>
      <c r="M70" s="155">
        <f>IF(ISNUMBER(L70/L$9*100),L70/L$9*100,0)</f>
        <v>9.487040550732619</v>
      </c>
      <c r="N70" s="129">
        <f>[1]MercLab!V165</f>
        <v>33221.539689380406</v>
      </c>
      <c r="O70" s="155">
        <f>IF(ISNUMBER(N70/N$9*100),N70/N$9*100,0)</f>
        <v>16.658434864225715</v>
      </c>
    </row>
    <row r="71" spans="1:15" x14ac:dyDescent="0.2">
      <c r="A71" s="286" t="s">
        <v>109</v>
      </c>
      <c r="B71" s="129">
        <f>[1]MercLab!Q166</f>
        <v>1262.4884978204</v>
      </c>
      <c r="C71" s="155">
        <f t="shared" ref="C71:C93" si="19">IF(ISNUMBER(B71/B$9*100),B71/B$9*100,0)</f>
        <v>9.0683559349596002E-2</v>
      </c>
      <c r="D71" s="129">
        <f t="shared" ref="D71:D80" si="20">F71+H71+J71</f>
        <v>0</v>
      </c>
      <c r="E71" s="155">
        <f t="shared" ref="E71:E93" si="21">IF(ISNUMBER(D71/D$9*100),D71/D$9*100,0)</f>
        <v>0</v>
      </c>
      <c r="F71" s="129">
        <f>[1]MercLab!R166</f>
        <v>0</v>
      </c>
      <c r="G71" s="155">
        <f t="shared" ref="G71:G93" si="22">IF(ISNUMBER(F71/F$9*100),F71/F$9*100,0)</f>
        <v>0</v>
      </c>
      <c r="H71" s="129">
        <f>[1]MercLab!S166</f>
        <v>0</v>
      </c>
      <c r="I71" s="155">
        <f t="shared" ref="I71:I93" si="23">IF(ISNUMBER(H71/H$9*100),H71/H$9*100,0)</f>
        <v>0</v>
      </c>
      <c r="J71" s="129">
        <f>[1]MercLab!T166</f>
        <v>0</v>
      </c>
      <c r="K71" s="155">
        <f t="shared" ref="K71:K93" si="24">IF(ISNUMBER(J71/J$9*100),J71/J$9*100,0)</f>
        <v>0</v>
      </c>
      <c r="L71" s="129">
        <f>[1]MercLab!U166</f>
        <v>1262.4884978204</v>
      </c>
      <c r="M71" s="155">
        <f t="shared" ref="M71:M93" si="25">IF(ISNUMBER(L71/L$9*100),L71/L$9*100,0)</f>
        <v>0.20834967891320555</v>
      </c>
      <c r="N71" s="129">
        <f>[1]MercLab!V166</f>
        <v>0</v>
      </c>
      <c r="O71" s="155">
        <f t="shared" ref="O71:O93" si="26">IF(ISNUMBER(N71/N$9*100),N71/N$9*100,0)</f>
        <v>0</v>
      </c>
    </row>
    <row r="72" spans="1:15" x14ac:dyDescent="0.2">
      <c r="A72" s="286" t="s">
        <v>54</v>
      </c>
      <c r="B72" s="129">
        <f>[1]MercLab!Q167</f>
        <v>284461.74082998972</v>
      </c>
      <c r="C72" s="155">
        <f t="shared" si="19"/>
        <v>20.432663902903514</v>
      </c>
      <c r="D72" s="129">
        <f t="shared" si="20"/>
        <v>102524.39520579755</v>
      </c>
      <c r="E72" s="155">
        <f t="shared" si="21"/>
        <v>17.471287446767498</v>
      </c>
      <c r="F72" s="129">
        <f>[1]MercLab!R167</f>
        <v>0</v>
      </c>
      <c r="G72" s="155">
        <f t="shared" si="22"/>
        <v>0</v>
      </c>
      <c r="H72" s="129">
        <f>[1]MercLab!S167</f>
        <v>102524.39520579755</v>
      </c>
      <c r="I72" s="155">
        <f t="shared" si="23"/>
        <v>27.666091714479261</v>
      </c>
      <c r="J72" s="129">
        <f>[1]MercLab!T167</f>
        <v>0</v>
      </c>
      <c r="K72" s="155">
        <f t="shared" si="24"/>
        <v>0</v>
      </c>
      <c r="L72" s="129">
        <f>[1]MercLab!U167</f>
        <v>141133.99518832957</v>
      </c>
      <c r="M72" s="155">
        <f t="shared" si="25"/>
        <v>23.291477611077227</v>
      </c>
      <c r="N72" s="129">
        <f>[1]MercLab!V167</f>
        <v>40803.350435865061</v>
      </c>
      <c r="O72" s="155">
        <f t="shared" si="26"/>
        <v>20.460218335254137</v>
      </c>
    </row>
    <row r="73" spans="1:15" ht="22.5" x14ac:dyDescent="0.2">
      <c r="A73" s="286" t="s">
        <v>110</v>
      </c>
      <c r="B73" s="129">
        <f>[1]MercLab!Q168</f>
        <v>3192.0052621262394</v>
      </c>
      <c r="C73" s="155">
        <f t="shared" si="19"/>
        <v>0.22927923631144725</v>
      </c>
      <c r="D73" s="129">
        <f t="shared" si="20"/>
        <v>1737.9794477086398</v>
      </c>
      <c r="E73" s="155">
        <f t="shared" si="21"/>
        <v>0.29617086203279352</v>
      </c>
      <c r="F73" s="129">
        <f>[1]MercLab!R168</f>
        <v>1092.3069846671199</v>
      </c>
      <c r="G73" s="155">
        <f t="shared" si="22"/>
        <v>0.8759499776347428</v>
      </c>
      <c r="H73" s="129">
        <f>[1]MercLab!S168</f>
        <v>645.6724630415199</v>
      </c>
      <c r="I73" s="155">
        <f t="shared" si="23"/>
        <v>0.17423398152374842</v>
      </c>
      <c r="J73" s="129">
        <f>[1]MercLab!T168</f>
        <v>0</v>
      </c>
      <c r="K73" s="155">
        <f t="shared" si="24"/>
        <v>0</v>
      </c>
      <c r="L73" s="129">
        <f>[1]MercLab!U168</f>
        <v>1454.0258144175998</v>
      </c>
      <c r="M73" s="155">
        <f t="shared" si="25"/>
        <v>0.23995926464948741</v>
      </c>
      <c r="N73" s="129">
        <f>[1]MercLab!V168</f>
        <v>0</v>
      </c>
      <c r="O73" s="155">
        <f t="shared" si="26"/>
        <v>0</v>
      </c>
    </row>
    <row r="74" spans="1:15" ht="22.5" x14ac:dyDescent="0.2">
      <c r="A74" s="286" t="s">
        <v>111</v>
      </c>
      <c r="B74" s="129">
        <f>[1]MercLab!Q169</f>
        <v>3176.7057704493996</v>
      </c>
      <c r="C74" s="155">
        <f t="shared" si="19"/>
        <v>0.22818028581495514</v>
      </c>
      <c r="D74" s="129">
        <f t="shared" si="20"/>
        <v>272.2073988834</v>
      </c>
      <c r="E74" s="155">
        <f t="shared" si="21"/>
        <v>4.6387142313616375E-2</v>
      </c>
      <c r="F74" s="129">
        <f>[1]MercLab!R169</f>
        <v>0</v>
      </c>
      <c r="G74" s="155">
        <f t="shared" si="22"/>
        <v>0</v>
      </c>
      <c r="H74" s="129">
        <f>[1]MercLab!S169</f>
        <v>272.2073988834</v>
      </c>
      <c r="I74" s="155">
        <f t="shared" si="23"/>
        <v>7.3454857721922229E-2</v>
      </c>
      <c r="J74" s="129">
        <f>[1]MercLab!T169</f>
        <v>0</v>
      </c>
      <c r="K74" s="155">
        <f t="shared" si="24"/>
        <v>0</v>
      </c>
      <c r="L74" s="129">
        <f>[1]MercLab!U169</f>
        <v>2705.8649374619995</v>
      </c>
      <c r="M74" s="155">
        <f t="shared" si="25"/>
        <v>0.44655146710327442</v>
      </c>
      <c r="N74" s="129">
        <f>[1]MercLab!V169</f>
        <v>198.63343410399997</v>
      </c>
      <c r="O74" s="155">
        <f t="shared" si="26"/>
        <v>9.9601708855676069E-2</v>
      </c>
    </row>
    <row r="75" spans="1:15" x14ac:dyDescent="0.2">
      <c r="A75" s="286" t="s">
        <v>112</v>
      </c>
      <c r="B75" s="129">
        <f>[1]MercLab!Q170</f>
        <v>2183.5132978840602</v>
      </c>
      <c r="C75" s="155">
        <f t="shared" si="19"/>
        <v>0.15684004890432651</v>
      </c>
      <c r="D75" s="129">
        <f t="shared" si="20"/>
        <v>1923.0249444538599</v>
      </c>
      <c r="E75" s="155">
        <f t="shared" si="21"/>
        <v>0.32770465511565972</v>
      </c>
      <c r="F75" s="129">
        <f>[1]MercLab!R170</f>
        <v>0</v>
      </c>
      <c r="G75" s="155">
        <f t="shared" si="22"/>
        <v>0</v>
      </c>
      <c r="H75" s="129">
        <f>[1]MercLab!S170</f>
        <v>1923.0249444538599</v>
      </c>
      <c r="I75" s="155">
        <f t="shared" si="23"/>
        <v>0.51892609925372546</v>
      </c>
      <c r="J75" s="129">
        <f>[1]MercLab!T170</f>
        <v>0</v>
      </c>
      <c r="K75" s="155">
        <f t="shared" si="24"/>
        <v>0</v>
      </c>
      <c r="L75" s="129">
        <f>[1]MercLab!U170</f>
        <v>260.48835343019999</v>
      </c>
      <c r="M75" s="155">
        <f t="shared" si="25"/>
        <v>4.2988640998717867E-2</v>
      </c>
      <c r="N75" s="129">
        <f>[1]MercLab!V170</f>
        <v>0</v>
      </c>
      <c r="O75" s="155">
        <f t="shared" si="26"/>
        <v>0</v>
      </c>
    </row>
    <row r="76" spans="1:15" ht="22.5" x14ac:dyDescent="0.2">
      <c r="A76" s="286" t="s">
        <v>113</v>
      </c>
      <c r="B76" s="129">
        <f>[1]MercLab!Q171</f>
        <v>374610.59771694924</v>
      </c>
      <c r="C76" s="155">
        <f t="shared" si="19"/>
        <v>26.90798564082068</v>
      </c>
      <c r="D76" s="129">
        <f t="shared" si="20"/>
        <v>80246.941083430022</v>
      </c>
      <c r="E76" s="155">
        <f t="shared" si="21"/>
        <v>13.674963617957928</v>
      </c>
      <c r="F76" s="129">
        <f>[1]MercLab!R171</f>
        <v>272.2073988834</v>
      </c>
      <c r="G76" s="155">
        <f t="shared" si="22"/>
        <v>0.21829034173629336</v>
      </c>
      <c r="H76" s="129">
        <f>[1]MercLab!S171</f>
        <v>79974.73368454662</v>
      </c>
      <c r="I76" s="155">
        <f t="shared" si="23"/>
        <v>21.581091139493044</v>
      </c>
      <c r="J76" s="129">
        <f>[1]MercLab!T171</f>
        <v>0</v>
      </c>
      <c r="K76" s="155">
        <f t="shared" si="24"/>
        <v>0</v>
      </c>
      <c r="L76" s="129">
        <f>[1]MercLab!U171</f>
        <v>211299.04911170705</v>
      </c>
      <c r="M76" s="155">
        <f t="shared" si="25"/>
        <v>34.870883269902578</v>
      </c>
      <c r="N76" s="129">
        <f>[1]MercLab!V171</f>
        <v>83064.60752180971</v>
      </c>
      <c r="O76" s="155">
        <f t="shared" si="26"/>
        <v>41.65148174534675</v>
      </c>
    </row>
    <row r="77" spans="1:15" x14ac:dyDescent="0.2">
      <c r="A77" s="286" t="s">
        <v>114</v>
      </c>
      <c r="B77" s="129">
        <f>[1]MercLab!Q172</f>
        <v>4103.6290384679596</v>
      </c>
      <c r="C77" s="155">
        <f t="shared" si="19"/>
        <v>0.29476045770008574</v>
      </c>
      <c r="D77" s="129">
        <f t="shared" si="20"/>
        <v>2691.9398342776999</v>
      </c>
      <c r="E77" s="155">
        <f t="shared" si="21"/>
        <v>0.45873623092009036</v>
      </c>
      <c r="F77" s="129">
        <f>[1]MercLab!R172</f>
        <v>0</v>
      </c>
      <c r="G77" s="155">
        <f t="shared" si="22"/>
        <v>0</v>
      </c>
      <c r="H77" s="129">
        <f>[1]MercLab!S172</f>
        <v>2691.9398342776999</v>
      </c>
      <c r="I77" s="155">
        <f t="shared" si="23"/>
        <v>0.72641690980465801</v>
      </c>
      <c r="J77" s="129">
        <f>[1]MercLab!T172</f>
        <v>0</v>
      </c>
      <c r="K77" s="155">
        <f t="shared" si="24"/>
        <v>0</v>
      </c>
      <c r="L77" s="129">
        <f>[1]MercLab!U172</f>
        <v>1411.6892041902599</v>
      </c>
      <c r="M77" s="155">
        <f t="shared" si="25"/>
        <v>0.23297241355154211</v>
      </c>
      <c r="N77" s="129">
        <f>[1]MercLab!V172</f>
        <v>0</v>
      </c>
      <c r="O77" s="155">
        <f t="shared" si="26"/>
        <v>0</v>
      </c>
    </row>
    <row r="78" spans="1:15" x14ac:dyDescent="0.2">
      <c r="A78" s="286" t="s">
        <v>115</v>
      </c>
      <c r="B78" s="129">
        <f>[1]MercLab!Q173</f>
        <v>127659.45963256592</v>
      </c>
      <c r="C78" s="155">
        <f t="shared" si="19"/>
        <v>9.1696789349870347</v>
      </c>
      <c r="D78" s="129">
        <f t="shared" si="20"/>
        <v>42033.164343301927</v>
      </c>
      <c r="E78" s="155">
        <f t="shared" si="21"/>
        <v>7.1629146903518501</v>
      </c>
      <c r="F78" s="129">
        <f>[1]MercLab!R173</f>
        <v>0</v>
      </c>
      <c r="G78" s="155">
        <f t="shared" si="22"/>
        <v>0</v>
      </c>
      <c r="H78" s="129">
        <f>[1]MercLab!S173</f>
        <v>42033.164343301927</v>
      </c>
      <c r="I78" s="155">
        <f t="shared" si="23"/>
        <v>11.342601704085071</v>
      </c>
      <c r="J78" s="129">
        <f>[1]MercLab!T173</f>
        <v>0</v>
      </c>
      <c r="K78" s="155">
        <f t="shared" si="24"/>
        <v>0</v>
      </c>
      <c r="L78" s="129">
        <f>[1]MercLab!U173</f>
        <v>58048.569817922114</v>
      </c>
      <c r="M78" s="155">
        <f t="shared" si="25"/>
        <v>9.5798107498127898</v>
      </c>
      <c r="N78" s="129">
        <f>[1]MercLab!V173</f>
        <v>27577.725471341811</v>
      </c>
      <c r="O78" s="155">
        <f t="shared" si="26"/>
        <v>13.828430222175955</v>
      </c>
    </row>
    <row r="79" spans="1:15" x14ac:dyDescent="0.2">
      <c r="A79" s="286" t="s">
        <v>116</v>
      </c>
      <c r="B79" s="129">
        <f>[1]MercLab!Q174</f>
        <v>5928.1199736408007</v>
      </c>
      <c r="C79" s="155">
        <f t="shared" si="19"/>
        <v>0.42581221166710137</v>
      </c>
      <c r="D79" s="129">
        <f t="shared" si="20"/>
        <v>5754.4610713539996</v>
      </c>
      <c r="E79" s="155">
        <f t="shared" si="21"/>
        <v>0.98062361915961016</v>
      </c>
      <c r="F79" s="129">
        <f>[1]MercLab!R174</f>
        <v>0</v>
      </c>
      <c r="G79" s="155">
        <f t="shared" si="22"/>
        <v>0</v>
      </c>
      <c r="H79" s="129">
        <f>[1]MercLab!S174</f>
        <v>5754.4610713539996</v>
      </c>
      <c r="I79" s="155">
        <f t="shared" si="23"/>
        <v>1.5528347906652924</v>
      </c>
      <c r="J79" s="129">
        <f>[1]MercLab!T174</f>
        <v>0</v>
      </c>
      <c r="K79" s="155">
        <f t="shared" si="24"/>
        <v>0</v>
      </c>
      <c r="L79" s="129">
        <f>[1]MercLab!U174</f>
        <v>173.65890228680001</v>
      </c>
      <c r="M79" s="155">
        <f t="shared" si="25"/>
        <v>2.8659093999145249E-2</v>
      </c>
      <c r="N79" s="129">
        <f>[1]MercLab!V174</f>
        <v>0</v>
      </c>
      <c r="O79" s="155">
        <f t="shared" si="26"/>
        <v>0</v>
      </c>
    </row>
    <row r="80" spans="1:15" x14ac:dyDescent="0.2">
      <c r="A80" s="286" t="s">
        <v>117</v>
      </c>
      <c r="B80" s="129">
        <f>[1]MercLab!Q175</f>
        <v>20930.645086827008</v>
      </c>
      <c r="C80" s="155">
        <f t="shared" si="19"/>
        <v>1.5034318326333165</v>
      </c>
      <c r="D80" s="129">
        <f t="shared" si="20"/>
        <v>19858.931159937729</v>
      </c>
      <c r="E80" s="155">
        <f t="shared" si="21"/>
        <v>3.3841808477327158</v>
      </c>
      <c r="F80" s="129">
        <f>[1]MercLab!R175</f>
        <v>1250.3440964649599</v>
      </c>
      <c r="G80" s="155">
        <f t="shared" si="22"/>
        <v>1.0026841343214405</v>
      </c>
      <c r="H80" s="129">
        <f>[1]MercLab!S175</f>
        <v>18608.587063472769</v>
      </c>
      <c r="I80" s="155">
        <f t="shared" si="23"/>
        <v>5.0215061043910216</v>
      </c>
      <c r="J80" s="129">
        <f>[1]MercLab!T175</f>
        <v>0</v>
      </c>
      <c r="K80" s="155">
        <f t="shared" si="24"/>
        <v>0</v>
      </c>
      <c r="L80" s="129">
        <f>[1]MercLab!U175</f>
        <v>1071.7139268892799</v>
      </c>
      <c r="M80" s="155">
        <f t="shared" si="25"/>
        <v>0.17686596982046904</v>
      </c>
      <c r="N80" s="129">
        <f>[1]MercLab!V175</f>
        <v>0</v>
      </c>
      <c r="O80" s="155">
        <f t="shared" si="26"/>
        <v>0</v>
      </c>
    </row>
    <row r="81" spans="1:15" x14ac:dyDescent="0.2">
      <c r="A81" s="286" t="s">
        <v>118</v>
      </c>
      <c r="B81" s="129">
        <f>[1]MercLab!Q176</f>
        <v>1136.6316941765201</v>
      </c>
      <c r="C81" s="155">
        <f t="shared" si="19"/>
        <v>8.1643363781482514E-2</v>
      </c>
      <c r="D81" s="129">
        <f t="shared" ref="D81:D93" si="27">F81+H81+J81</f>
        <v>1136.6316941765201</v>
      </c>
      <c r="E81" s="155">
        <f t="shared" si="21"/>
        <v>0.19369457396166481</v>
      </c>
      <c r="F81" s="129">
        <f>[1]MercLab!R176</f>
        <v>0</v>
      </c>
      <c r="G81" s="155">
        <f t="shared" si="22"/>
        <v>0</v>
      </c>
      <c r="H81" s="129">
        <f>[1]MercLab!S176</f>
        <v>1136.6316941765201</v>
      </c>
      <c r="I81" s="155">
        <f t="shared" si="23"/>
        <v>0.30671877296666394</v>
      </c>
      <c r="J81" s="129">
        <f>[1]MercLab!T176</f>
        <v>0</v>
      </c>
      <c r="K81" s="155">
        <f t="shared" si="24"/>
        <v>0</v>
      </c>
      <c r="L81" s="129">
        <f>[1]MercLab!U176</f>
        <v>0</v>
      </c>
      <c r="M81" s="155">
        <f t="shared" si="25"/>
        <v>0</v>
      </c>
      <c r="N81" s="129">
        <f>[1]MercLab!V176</f>
        <v>0</v>
      </c>
      <c r="O81" s="155">
        <f t="shared" si="26"/>
        <v>0</v>
      </c>
    </row>
    <row r="82" spans="1:15" x14ac:dyDescent="0.2">
      <c r="A82" s="286" t="s">
        <v>119</v>
      </c>
      <c r="B82" s="129">
        <f>[1]MercLab!Q177</f>
        <v>16436.570018877079</v>
      </c>
      <c r="C82" s="155">
        <f t="shared" si="19"/>
        <v>1.1806259426394159</v>
      </c>
      <c r="D82" s="129">
        <f t="shared" si="27"/>
        <v>8187.2493376182811</v>
      </c>
      <c r="E82" s="155">
        <f t="shared" si="21"/>
        <v>1.3951975653087982</v>
      </c>
      <c r="F82" s="129">
        <f>[1]MercLab!R177</f>
        <v>0</v>
      </c>
      <c r="G82" s="155">
        <f t="shared" si="22"/>
        <v>0</v>
      </c>
      <c r="H82" s="129">
        <f>[1]MercLab!S177</f>
        <v>8187.2493376182811</v>
      </c>
      <c r="I82" s="155">
        <f t="shared" si="23"/>
        <v>2.209319943894176</v>
      </c>
      <c r="J82" s="129">
        <f>[1]MercLab!T177</f>
        <v>0</v>
      </c>
      <c r="K82" s="155">
        <f t="shared" si="24"/>
        <v>0</v>
      </c>
      <c r="L82" s="129">
        <f>[1]MercLab!U177</f>
        <v>6523.6325374611815</v>
      </c>
      <c r="M82" s="155">
        <f t="shared" si="25"/>
        <v>1.0766012893379526</v>
      </c>
      <c r="N82" s="129">
        <f>[1]MercLab!V177</f>
        <v>1725.6881437976199</v>
      </c>
      <c r="O82" s="155">
        <f t="shared" si="26"/>
        <v>0.86532002454445478</v>
      </c>
    </row>
    <row r="83" spans="1:15" x14ac:dyDescent="0.2">
      <c r="A83" s="286" t="s">
        <v>120</v>
      </c>
      <c r="B83" s="129">
        <f>[1]MercLab!Q178</f>
        <v>24502.162975919819</v>
      </c>
      <c r="C83" s="155">
        <f t="shared" si="19"/>
        <v>1.7599711635047224</v>
      </c>
      <c r="D83" s="129">
        <f t="shared" si="27"/>
        <v>15740.810626340421</v>
      </c>
      <c r="E83" s="155">
        <f t="shared" si="21"/>
        <v>2.6824076996103501</v>
      </c>
      <c r="F83" s="129">
        <f>[1]MercLab!R178</f>
        <v>0</v>
      </c>
      <c r="G83" s="155">
        <f t="shared" si="22"/>
        <v>0</v>
      </c>
      <c r="H83" s="129">
        <f>[1]MercLab!S178</f>
        <v>15740.810626340421</v>
      </c>
      <c r="I83" s="155">
        <f t="shared" si="23"/>
        <v>4.2476398868233254</v>
      </c>
      <c r="J83" s="129">
        <f>[1]MercLab!T178</f>
        <v>0</v>
      </c>
      <c r="K83" s="155">
        <f t="shared" si="24"/>
        <v>0</v>
      </c>
      <c r="L83" s="129">
        <f>[1]MercLab!U178</f>
        <v>6696.319515898761</v>
      </c>
      <c r="M83" s="155">
        <f t="shared" si="25"/>
        <v>1.1050999858188133</v>
      </c>
      <c r="N83" s="129">
        <f>[1]MercLab!V178</f>
        <v>2065.0328336806397</v>
      </c>
      <c r="O83" s="155">
        <f t="shared" si="26"/>
        <v>1.0354792485235944</v>
      </c>
    </row>
    <row r="84" spans="1:15" ht="22.5" x14ac:dyDescent="0.2">
      <c r="A84" s="286" t="s">
        <v>121</v>
      </c>
      <c r="B84" s="129">
        <f>[1]MercLab!Q179</f>
        <v>41892.904730550705</v>
      </c>
      <c r="C84" s="155">
        <f t="shared" si="19"/>
        <v>3.0091345141112771</v>
      </c>
      <c r="D84" s="129">
        <f t="shared" si="27"/>
        <v>41520.372206436106</v>
      </c>
      <c r="E84" s="155">
        <f t="shared" si="21"/>
        <v>7.0755292558351073</v>
      </c>
      <c r="F84" s="129">
        <f>[1]MercLab!R179</f>
        <v>41520.372206436106</v>
      </c>
      <c r="G84" s="155">
        <f t="shared" si="22"/>
        <v>33.296289061721581</v>
      </c>
      <c r="H84" s="129">
        <f>[1]MercLab!S179</f>
        <v>0</v>
      </c>
      <c r="I84" s="155">
        <f t="shared" si="23"/>
        <v>0</v>
      </c>
      <c r="J84" s="129">
        <f>[1]MercLab!T179</f>
        <v>0</v>
      </c>
      <c r="K84" s="155">
        <f t="shared" si="24"/>
        <v>0</v>
      </c>
      <c r="L84" s="129">
        <f>[1]MercLab!U179</f>
        <v>0</v>
      </c>
      <c r="M84" s="155">
        <f t="shared" si="25"/>
        <v>0</v>
      </c>
      <c r="N84" s="129">
        <f>[1]MercLab!V179</f>
        <v>372.53252411459999</v>
      </c>
      <c r="O84" s="155">
        <f t="shared" si="26"/>
        <v>0.18680075775513821</v>
      </c>
    </row>
    <row r="85" spans="1:15" x14ac:dyDescent="0.2">
      <c r="A85" s="286" t="s">
        <v>122</v>
      </c>
      <c r="B85" s="129">
        <f>[1]MercLab!Q180</f>
        <v>83298.405125300065</v>
      </c>
      <c r="C85" s="155">
        <f t="shared" si="19"/>
        <v>5.9832591567748556</v>
      </c>
      <c r="D85" s="129">
        <f t="shared" si="27"/>
        <v>80605.305146571816</v>
      </c>
      <c r="E85" s="155">
        <f t="shared" si="21"/>
        <v>13.736032805883145</v>
      </c>
      <c r="F85" s="129">
        <f>[1]MercLab!R180</f>
        <v>54242.443377417694</v>
      </c>
      <c r="G85" s="155">
        <f t="shared" si="22"/>
        <v>43.498455773202444</v>
      </c>
      <c r="H85" s="129">
        <f>[1]MercLab!S180</f>
        <v>26362.861769154122</v>
      </c>
      <c r="I85" s="155">
        <f t="shared" si="23"/>
        <v>7.1139883351422419</v>
      </c>
      <c r="J85" s="129">
        <f>[1]MercLab!T180</f>
        <v>0</v>
      </c>
      <c r="K85" s="155">
        <f t="shared" si="24"/>
        <v>0</v>
      </c>
      <c r="L85" s="129">
        <f>[1]MercLab!U180</f>
        <v>1973.8535509073401</v>
      </c>
      <c r="M85" s="155">
        <f t="shared" si="25"/>
        <v>0.32574693097262508</v>
      </c>
      <c r="N85" s="129">
        <f>[1]MercLab!V180</f>
        <v>719.24642782091996</v>
      </c>
      <c r="O85" s="155">
        <f t="shared" si="26"/>
        <v>0.36065516171761985</v>
      </c>
    </row>
    <row r="86" spans="1:15" ht="22.5" x14ac:dyDescent="0.2">
      <c r="A86" s="286" t="s">
        <v>123</v>
      </c>
      <c r="B86" s="129">
        <f>[1]MercLab!Q181</f>
        <v>41820.069856281676</v>
      </c>
      <c r="C86" s="155">
        <f t="shared" si="19"/>
        <v>3.0039028421753362</v>
      </c>
      <c r="D86" s="129">
        <f t="shared" si="27"/>
        <v>37999.811517149865</v>
      </c>
      <c r="E86" s="155">
        <f t="shared" si="21"/>
        <v>6.4755868942845405</v>
      </c>
      <c r="F86" s="129">
        <f>[1]MercLab!R181</f>
        <v>26049.817442039501</v>
      </c>
      <c r="G86" s="155">
        <f t="shared" si="22"/>
        <v>20.890040369647103</v>
      </c>
      <c r="H86" s="129">
        <f>[1]MercLab!S181</f>
        <v>11949.99407511036</v>
      </c>
      <c r="I86" s="155">
        <f t="shared" si="23"/>
        <v>3.2246923418163376</v>
      </c>
      <c r="J86" s="129">
        <f>[1]MercLab!T181</f>
        <v>0</v>
      </c>
      <c r="K86" s="155">
        <f t="shared" si="24"/>
        <v>0</v>
      </c>
      <c r="L86" s="129">
        <f>[1]MercLab!U181</f>
        <v>2166.7107762928799</v>
      </c>
      <c r="M86" s="155">
        <f t="shared" si="25"/>
        <v>0.3575743425130391</v>
      </c>
      <c r="N86" s="129">
        <f>[1]MercLab!V181</f>
        <v>1653.5475628388999</v>
      </c>
      <c r="O86" s="155">
        <f t="shared" si="26"/>
        <v>0.82914622946437933</v>
      </c>
    </row>
    <row r="87" spans="1:15" x14ac:dyDescent="0.2">
      <c r="A87" s="286" t="s">
        <v>124</v>
      </c>
      <c r="B87" s="129">
        <f>[1]MercLab!Q182</f>
        <v>9373.4703338999207</v>
      </c>
      <c r="C87" s="155">
        <f t="shared" si="19"/>
        <v>0.67328902782353395</v>
      </c>
      <c r="D87" s="129">
        <f t="shared" si="27"/>
        <v>3931.62323939608</v>
      </c>
      <c r="E87" s="155">
        <f t="shared" si="21"/>
        <v>0.66999195274448964</v>
      </c>
      <c r="F87" s="129">
        <f>[1]MercLab!R182</f>
        <v>0</v>
      </c>
      <c r="G87" s="155">
        <f t="shared" si="22"/>
        <v>0</v>
      </c>
      <c r="H87" s="129">
        <f>[1]MercLab!S182</f>
        <v>3931.62323939608</v>
      </c>
      <c r="I87" s="155">
        <f t="shared" si="23"/>
        <v>1.0609440700388459</v>
      </c>
      <c r="J87" s="129">
        <f>[1]MercLab!T182</f>
        <v>0</v>
      </c>
      <c r="K87" s="155">
        <f t="shared" si="24"/>
        <v>0</v>
      </c>
      <c r="L87" s="129">
        <f>[1]MercLab!U182</f>
        <v>5115.1982158437604</v>
      </c>
      <c r="M87" s="155">
        <f t="shared" si="25"/>
        <v>0.84416603215664443</v>
      </c>
      <c r="N87" s="129">
        <f>[1]MercLab!V182</f>
        <v>326.64887866008002</v>
      </c>
      <c r="O87" s="155">
        <f t="shared" si="26"/>
        <v>0.16379310289374482</v>
      </c>
    </row>
    <row r="88" spans="1:15" x14ac:dyDescent="0.2">
      <c r="A88" s="286" t="s">
        <v>125</v>
      </c>
      <c r="B88" s="129">
        <f>[1]MercLab!Q183</f>
        <v>119061.9033577503</v>
      </c>
      <c r="C88" s="155">
        <f t="shared" si="19"/>
        <v>8.5521232059211787</v>
      </c>
      <c r="D88" s="129">
        <f t="shared" si="27"/>
        <v>15338.271437972222</v>
      </c>
      <c r="E88" s="155">
        <f t="shared" si="21"/>
        <v>2.6138105832415857</v>
      </c>
      <c r="F88" s="129">
        <f>[1]MercLab!R183</f>
        <v>272.2073988834</v>
      </c>
      <c r="G88" s="155">
        <f t="shared" si="22"/>
        <v>0.21829034173629336</v>
      </c>
      <c r="H88" s="129">
        <f>[1]MercLab!S183</f>
        <v>15066.064039088822</v>
      </c>
      <c r="I88" s="155">
        <f t="shared" si="23"/>
        <v>4.0655602858711521</v>
      </c>
      <c r="J88" s="129">
        <f>[1]MercLab!T183</f>
        <v>0</v>
      </c>
      <c r="K88" s="155">
        <f t="shared" si="24"/>
        <v>0</v>
      </c>
      <c r="L88" s="129">
        <f>[1]MercLab!U183</f>
        <v>97635.538581665794</v>
      </c>
      <c r="M88" s="155">
        <f t="shared" si="25"/>
        <v>16.11288589886372</v>
      </c>
      <c r="N88" s="129">
        <f>[1]MercLab!V183</f>
        <v>6088.0933381122613</v>
      </c>
      <c r="O88" s="155">
        <f t="shared" si="26"/>
        <v>3.0527816371102423</v>
      </c>
    </row>
    <row r="89" spans="1:15" ht="33.75" x14ac:dyDescent="0.2">
      <c r="A89" s="286" t="s">
        <v>126</v>
      </c>
      <c r="B89" s="129">
        <f>[1]MercLab!Q184</f>
        <v>114638.68425925354</v>
      </c>
      <c r="C89" s="155">
        <f t="shared" si="19"/>
        <v>8.2344068446812226</v>
      </c>
      <c r="D89" s="129">
        <f t="shared" si="27"/>
        <v>103499.88487678027</v>
      </c>
      <c r="E89" s="155">
        <f t="shared" si="21"/>
        <v>17.637521643115413</v>
      </c>
      <c r="F89" s="129">
        <f>[1]MercLab!R184</f>
        <v>0</v>
      </c>
      <c r="G89" s="155">
        <f t="shared" si="22"/>
        <v>0</v>
      </c>
      <c r="H89" s="129">
        <f>[1]MercLab!S184</f>
        <v>11960.901193875423</v>
      </c>
      <c r="I89" s="155">
        <f t="shared" si="23"/>
        <v>3.2276356154390617</v>
      </c>
      <c r="J89" s="129">
        <f>[1]MercLab!T184</f>
        <v>91538.983682904844</v>
      </c>
      <c r="K89" s="155">
        <f t="shared" si="24"/>
        <v>100</v>
      </c>
      <c r="L89" s="129">
        <f>[1]MercLab!U184</f>
        <v>9527.7085237235206</v>
      </c>
      <c r="M89" s="155">
        <f t="shared" si="25"/>
        <v>1.5723668097757233</v>
      </c>
      <c r="N89" s="129">
        <f>[1]MercLab!V184</f>
        <v>1611.0908587496599</v>
      </c>
      <c r="O89" s="155">
        <f t="shared" si="26"/>
        <v>0.80785696213260683</v>
      </c>
    </row>
    <row r="90" spans="1:15" ht="22.5" x14ac:dyDescent="0.2">
      <c r="A90" s="286" t="s">
        <v>127</v>
      </c>
      <c r="B90" s="129">
        <f>[1]MercLab!Q185</f>
        <v>0</v>
      </c>
      <c r="C90" s="155">
        <f t="shared" si="19"/>
        <v>0</v>
      </c>
      <c r="D90" s="129">
        <f t="shared" si="27"/>
        <v>0</v>
      </c>
      <c r="E90" s="155">
        <f t="shared" si="21"/>
        <v>0</v>
      </c>
      <c r="F90" s="129">
        <f>[1]MercLab!R185</f>
        <v>0</v>
      </c>
      <c r="G90" s="155">
        <f t="shared" si="22"/>
        <v>0</v>
      </c>
      <c r="H90" s="129">
        <f>[1]MercLab!S185</f>
        <v>0</v>
      </c>
      <c r="I90" s="155">
        <f t="shared" si="23"/>
        <v>0</v>
      </c>
      <c r="J90" s="129">
        <f>[1]MercLab!T185</f>
        <v>0</v>
      </c>
      <c r="K90" s="155">
        <f t="shared" si="24"/>
        <v>0</v>
      </c>
      <c r="L90" s="129">
        <f>[1]MercLab!U185</f>
        <v>0</v>
      </c>
      <c r="M90" s="155">
        <f t="shared" si="25"/>
        <v>0</v>
      </c>
      <c r="N90" s="129">
        <f>[1]MercLab!V185</f>
        <v>0</v>
      </c>
      <c r="O90" s="155">
        <f t="shared" si="26"/>
        <v>0</v>
      </c>
    </row>
    <row r="91" spans="1:15" x14ac:dyDescent="0.2">
      <c r="A91" s="286" t="s">
        <v>128</v>
      </c>
      <c r="B91" s="129">
        <f>[1]MercLab!Q186</f>
        <v>447.03902893751996</v>
      </c>
      <c r="C91" s="155">
        <f t="shared" si="19"/>
        <v>3.2110463091132566E-2</v>
      </c>
      <c r="D91" s="129">
        <f t="shared" si="27"/>
        <v>447.03902893751996</v>
      </c>
      <c r="E91" s="155">
        <f t="shared" si="21"/>
        <v>7.6180379887279395E-2</v>
      </c>
      <c r="F91" s="129">
        <f>[1]MercLab!R186</f>
        <v>0</v>
      </c>
      <c r="G91" s="155">
        <f t="shared" si="22"/>
        <v>0</v>
      </c>
      <c r="H91" s="129">
        <f>[1]MercLab!S186</f>
        <v>447.03902893751996</v>
      </c>
      <c r="I91" s="155">
        <f t="shared" si="23"/>
        <v>0.12063297471505396</v>
      </c>
      <c r="J91" s="129">
        <f>[1]MercLab!T186</f>
        <v>0</v>
      </c>
      <c r="K91" s="155">
        <f t="shared" si="24"/>
        <v>0</v>
      </c>
      <c r="L91" s="129">
        <f>[1]MercLab!U186</f>
        <v>0</v>
      </c>
      <c r="M91" s="155">
        <f t="shared" si="25"/>
        <v>0</v>
      </c>
      <c r="N91" s="129">
        <f>[1]MercLab!V186</f>
        <v>0</v>
      </c>
      <c r="O91" s="155">
        <f t="shared" si="26"/>
        <v>0</v>
      </c>
    </row>
    <row r="92" spans="1:15" x14ac:dyDescent="0.2">
      <c r="A92" s="286" t="s">
        <v>73</v>
      </c>
      <c r="B92" s="129">
        <f>[1]MercLab!Q187</f>
        <v>0</v>
      </c>
      <c r="C92" s="155">
        <f t="shared" si="19"/>
        <v>0</v>
      </c>
      <c r="D92" s="129">
        <f t="shared" si="27"/>
        <v>0</v>
      </c>
      <c r="E92" s="155">
        <f t="shared" si="21"/>
        <v>0</v>
      </c>
      <c r="F92" s="129">
        <f>[1]MercLab!R187</f>
        <v>0</v>
      </c>
      <c r="G92" s="155">
        <f t="shared" si="22"/>
        <v>0</v>
      </c>
      <c r="H92" s="129">
        <f>[1]MercLab!S187</f>
        <v>0</v>
      </c>
      <c r="I92" s="155">
        <f t="shared" si="23"/>
        <v>0</v>
      </c>
      <c r="J92" s="129">
        <f>[1]MercLab!T187</f>
        <v>0</v>
      </c>
      <c r="K92" s="155">
        <f t="shared" si="24"/>
        <v>0</v>
      </c>
      <c r="L92" s="129">
        <f>[1]MercLab!U187</f>
        <v>0</v>
      </c>
      <c r="M92" s="155">
        <f t="shared" si="25"/>
        <v>0</v>
      </c>
      <c r="N92" s="129">
        <f>[1]MercLab!V187</f>
        <v>0</v>
      </c>
      <c r="O92" s="155">
        <f t="shared" si="26"/>
        <v>0</v>
      </c>
    </row>
    <row r="93" spans="1:15" x14ac:dyDescent="0.2">
      <c r="A93" s="286" t="s">
        <v>129</v>
      </c>
      <c r="B93" s="129">
        <f>[1]MercLab!Q188</f>
        <v>326.64887866008002</v>
      </c>
      <c r="C93" s="155">
        <f t="shared" si="19"/>
        <v>2.346293294995571E-2</v>
      </c>
      <c r="D93" s="129">
        <f t="shared" si="27"/>
        <v>326.64887866008002</v>
      </c>
      <c r="E93" s="155">
        <f t="shared" si="21"/>
        <v>5.5664570776339656E-2</v>
      </c>
      <c r="F93" s="129">
        <f>[1]MercLab!R188</f>
        <v>0</v>
      </c>
      <c r="G93" s="155">
        <f t="shared" si="22"/>
        <v>0</v>
      </c>
      <c r="H93" s="129">
        <f>[1]MercLab!S188</f>
        <v>326.64887866008002</v>
      </c>
      <c r="I93" s="155">
        <f t="shared" si="23"/>
        <v>8.814582926630668E-2</v>
      </c>
      <c r="J93" s="129">
        <f>[1]MercLab!T188</f>
        <v>0</v>
      </c>
      <c r="K93" s="155">
        <f t="shared" si="24"/>
        <v>0</v>
      </c>
      <c r="L93" s="129">
        <f>[1]MercLab!U188</f>
        <v>0</v>
      </c>
      <c r="M93" s="155">
        <f t="shared" si="25"/>
        <v>0</v>
      </c>
      <c r="N93" s="129">
        <f>[1]MercLab!V188</f>
        <v>0</v>
      </c>
      <c r="O93" s="155">
        <f t="shared" si="26"/>
        <v>0</v>
      </c>
    </row>
    <row r="94" spans="1:15" x14ac:dyDescent="0.2">
      <c r="A94" s="158"/>
      <c r="B94" s="157"/>
      <c r="C94" s="159"/>
      <c r="D94" s="157">
        <f t="shared" si="18"/>
        <v>0</v>
      </c>
      <c r="E94" s="159"/>
      <c r="F94" s="157"/>
      <c r="G94" s="159"/>
      <c r="H94" s="157"/>
      <c r="I94" s="159"/>
      <c r="J94" s="157"/>
      <c r="K94" s="159"/>
      <c r="L94" s="157"/>
      <c r="M94" s="159"/>
      <c r="N94" s="157"/>
      <c r="O94" s="159"/>
    </row>
    <row r="95" spans="1:15" x14ac:dyDescent="0.2">
      <c r="A95" s="153" t="s">
        <v>15</v>
      </c>
      <c r="C95" s="141"/>
      <c r="E95" s="141"/>
      <c r="G95" s="141"/>
      <c r="I95" s="141"/>
      <c r="K95" s="141"/>
      <c r="M95" s="141"/>
      <c r="O95" s="141"/>
    </row>
    <row r="96" spans="1:15" x14ac:dyDescent="0.2">
      <c r="A96" s="284" t="s">
        <v>131</v>
      </c>
      <c r="B96" s="129">
        <f>[1]MercLab!Q190</f>
        <v>47254.438588858065</v>
      </c>
      <c r="C96" s="155">
        <f>IF(ISNUMBER(B96/B$9*100),B96/B$9*100,0)</f>
        <v>3.3942492891639455</v>
      </c>
      <c r="D96" s="129">
        <f>F96+H96+J96</f>
        <v>27072.18470001642</v>
      </c>
      <c r="E96" s="155">
        <f>IF(ISNUMBER(D96/D$9*100),D96/D$9*100,0)</f>
        <v>4.6133987892007733</v>
      </c>
      <c r="F96" s="129">
        <f>[1]MercLab!R190</f>
        <v>9229.4283274123827</v>
      </c>
      <c r="G96" s="155">
        <f>IF(ISNUMBER(F96/F$9*100),F96/F$9*100,0)</f>
        <v>7.401323666754811</v>
      </c>
      <c r="H96" s="129">
        <f>[1]MercLab!S190</f>
        <v>17842.756372604035</v>
      </c>
      <c r="I96" s="155">
        <f>IF(ISNUMBER(H96/H$9*100),H96/H$9*100,0)</f>
        <v>4.8148475614285626</v>
      </c>
      <c r="J96" s="129">
        <f>[1]MercLab!T190</f>
        <v>0</v>
      </c>
      <c r="K96" s="155">
        <f>IF(ISNUMBER(J96/J$9*100),J96/J$9*100,0)</f>
        <v>0</v>
      </c>
      <c r="L96" s="129">
        <f>[1]MercLab!U190</f>
        <v>18803.883549617578</v>
      </c>
      <c r="M96" s="155">
        <f>IF(ISNUMBER(L96/L$9*100),L96/L$9*100,0)</f>
        <v>3.1032228068991641</v>
      </c>
      <c r="N96" s="129">
        <f>[1]MercLab!V190</f>
        <v>1378.37033922402</v>
      </c>
      <c r="O96" s="155">
        <f>IF(ISNUMBER(N96/N$9*100),N96/N$9*100,0)</f>
        <v>0.69116280369401151</v>
      </c>
    </row>
    <row r="97" spans="1:15" x14ac:dyDescent="0.2">
      <c r="A97" s="284" t="s">
        <v>132</v>
      </c>
      <c r="B97" s="129">
        <f>[1]MercLab!Q191</f>
        <v>70850.36304446774</v>
      </c>
      <c r="C97" s="155">
        <f t="shared" ref="C97:C108" si="28">IF(ISNUMBER(B97/B$9*100),B97/B$9*100,0)</f>
        <v>5.0891260500001962</v>
      </c>
      <c r="D97" s="129">
        <f t="shared" ref="D97:D106" si="29">F97+H97+J97</f>
        <v>62576.584547552775</v>
      </c>
      <c r="E97" s="155">
        <f t="shared" ref="E97:E108" si="30">IF(ISNUMBER(D97/D$9*100),D97/D$9*100,0)</f>
        <v>10.663740018877187</v>
      </c>
      <c r="F97" s="129">
        <f>[1]MercLab!R191</f>
        <v>40678.073430673561</v>
      </c>
      <c r="G97" s="155">
        <f t="shared" ref="G97:G108" si="31">IF(ISNUMBER(F97/F$9*100),F97/F$9*100,0)</f>
        <v>32.620827305871117</v>
      </c>
      <c r="H97" s="129">
        <f>[1]MercLab!S191</f>
        <v>21898.511116879214</v>
      </c>
      <c r="I97" s="155">
        <f t="shared" ref="I97:I108" si="32">IF(ISNUMBER(H97/H$9*100),H97/H$9*100,0)</f>
        <v>5.9092883772101947</v>
      </c>
      <c r="J97" s="129">
        <f>[1]MercLab!T191</f>
        <v>0</v>
      </c>
      <c r="K97" s="155">
        <f t="shared" ref="K97:K108" si="33">IF(ISNUMBER(J97/J$9*100),J97/J$9*100,0)</f>
        <v>0</v>
      </c>
      <c r="L97" s="129">
        <f>[1]MercLab!U191</f>
        <v>8273.7784969149816</v>
      </c>
      <c r="M97" s="155">
        <f t="shared" ref="M97:M108" si="34">IF(ISNUMBER(L97/L$9*100),L97/L$9*100,0)</f>
        <v>1.3654295434828208</v>
      </c>
      <c r="N97" s="129">
        <f>[1]MercLab!V191</f>
        <v>0</v>
      </c>
      <c r="O97" s="155">
        <f t="shared" ref="O97:O108" si="35">IF(ISNUMBER(N97/N$9*100),N97/N$9*100,0)</f>
        <v>0</v>
      </c>
    </row>
    <row r="98" spans="1:15" x14ac:dyDescent="0.2">
      <c r="A98" s="284" t="s">
        <v>133</v>
      </c>
      <c r="B98" s="129">
        <f>[1]MercLab!Q192</f>
        <v>91971.662041544929</v>
      </c>
      <c r="C98" s="155">
        <f t="shared" si="28"/>
        <v>6.6062524035857857</v>
      </c>
      <c r="D98" s="129">
        <f t="shared" si="29"/>
        <v>81750.182081513194</v>
      </c>
      <c r="E98" s="155">
        <f t="shared" si="30"/>
        <v>13.931132459788772</v>
      </c>
      <c r="F98" s="129">
        <f>[1]MercLab!R192</f>
        <v>41158.129410515074</v>
      </c>
      <c r="G98" s="155">
        <f t="shared" si="31"/>
        <v>33.005796944176367</v>
      </c>
      <c r="H98" s="129">
        <f>[1]MercLab!S192</f>
        <v>40592.05267099812</v>
      </c>
      <c r="I98" s="155">
        <f t="shared" si="32"/>
        <v>10.953719354506392</v>
      </c>
      <c r="J98" s="129">
        <f>[1]MercLab!T192</f>
        <v>0</v>
      </c>
      <c r="K98" s="155">
        <f t="shared" si="33"/>
        <v>0</v>
      </c>
      <c r="L98" s="129">
        <f>[1]MercLab!U192</f>
        <v>3249.4774412298398</v>
      </c>
      <c r="M98" s="155">
        <f t="shared" si="34"/>
        <v>0.53626435621772695</v>
      </c>
      <c r="N98" s="129">
        <f>[1]MercLab!V192</f>
        <v>6972.0025188019008</v>
      </c>
      <c r="O98" s="155">
        <f t="shared" si="35"/>
        <v>3.4960044272061603</v>
      </c>
    </row>
    <row r="99" spans="1:15" x14ac:dyDescent="0.2">
      <c r="A99" s="284" t="s">
        <v>134</v>
      </c>
      <c r="B99" s="129">
        <f>[1]MercLab!Q193</f>
        <v>59372.099916556377</v>
      </c>
      <c r="C99" s="155">
        <f t="shared" si="28"/>
        <v>4.2646514053699649</v>
      </c>
      <c r="D99" s="129">
        <f t="shared" si="29"/>
        <v>55398.881098433929</v>
      </c>
      <c r="E99" s="155">
        <f t="shared" si="30"/>
        <v>9.440580204908164</v>
      </c>
      <c r="F99" s="129">
        <f>[1]MercLab!R193</f>
        <v>16762.824177607879</v>
      </c>
      <c r="G99" s="155">
        <f t="shared" si="31"/>
        <v>13.442553851237623</v>
      </c>
      <c r="H99" s="129">
        <f>[1]MercLab!S193</f>
        <v>38636.056920826049</v>
      </c>
      <c r="I99" s="155">
        <f t="shared" si="32"/>
        <v>10.425896120740735</v>
      </c>
      <c r="J99" s="129">
        <f>[1]MercLab!T193</f>
        <v>0</v>
      </c>
      <c r="K99" s="155">
        <f t="shared" si="33"/>
        <v>0</v>
      </c>
      <c r="L99" s="129">
        <f>[1]MercLab!U193</f>
        <v>2880.50732614342</v>
      </c>
      <c r="M99" s="155">
        <f t="shared" si="34"/>
        <v>0.47537286679858121</v>
      </c>
      <c r="N99" s="129">
        <f>[1]MercLab!V193</f>
        <v>1092.7114919790399</v>
      </c>
      <c r="O99" s="155">
        <f t="shared" si="35"/>
        <v>0.54792352746800776</v>
      </c>
    </row>
    <row r="100" spans="1:15" ht="22.5" x14ac:dyDescent="0.2">
      <c r="A100" s="284" t="s">
        <v>135</v>
      </c>
      <c r="B100" s="129">
        <f>[1]MercLab!Q194</f>
        <v>501409.3962732986</v>
      </c>
      <c r="C100" s="155">
        <f t="shared" si="28"/>
        <v>36.015843965228122</v>
      </c>
      <c r="D100" s="129">
        <f t="shared" si="29"/>
        <v>120768.22785493947</v>
      </c>
      <c r="E100" s="155">
        <f t="shared" si="30"/>
        <v>20.580237699086133</v>
      </c>
      <c r="F100" s="129">
        <f>[1]MercLab!R194</f>
        <v>3997.74907035654</v>
      </c>
      <c r="G100" s="155">
        <f t="shared" si="31"/>
        <v>3.2059011412760539</v>
      </c>
      <c r="H100" s="129">
        <f>[1]MercLab!S194</f>
        <v>103502.91957211748</v>
      </c>
      <c r="I100" s="155">
        <f t="shared" si="32"/>
        <v>27.930145404424163</v>
      </c>
      <c r="J100" s="129">
        <f>[1]MercLab!T194</f>
        <v>13267.559212465458</v>
      </c>
      <c r="K100" s="155">
        <f t="shared" si="33"/>
        <v>14.493889574331389</v>
      </c>
      <c r="L100" s="129">
        <f>[1]MercLab!U194</f>
        <v>288213.66812376276</v>
      </c>
      <c r="M100" s="155">
        <f t="shared" si="34"/>
        <v>47.564176082121968</v>
      </c>
      <c r="N100" s="129">
        <f>[1]MercLab!V194</f>
        <v>92427.500294593745</v>
      </c>
      <c r="O100" s="155">
        <f t="shared" si="35"/>
        <v>46.346361659236173</v>
      </c>
    </row>
    <row r="101" spans="1:15" ht="22.5" x14ac:dyDescent="0.2">
      <c r="A101" s="284" t="s">
        <v>136</v>
      </c>
      <c r="B101" s="129">
        <f>[1]MercLab!Q195</f>
        <v>66005.850938511401</v>
      </c>
      <c r="C101" s="155">
        <f t="shared" si="28"/>
        <v>4.7411485422139634</v>
      </c>
      <c r="D101" s="129">
        <f t="shared" si="29"/>
        <v>6335.4217965829193</v>
      </c>
      <c r="E101" s="155">
        <f t="shared" si="30"/>
        <v>1.0796257328066361</v>
      </c>
      <c r="F101" s="129">
        <f>[1]MercLab!R195</f>
        <v>0</v>
      </c>
      <c r="G101" s="155">
        <f t="shared" si="31"/>
        <v>0</v>
      </c>
      <c r="H101" s="129">
        <f>[1]MercLab!S195</f>
        <v>6335.4217965829193</v>
      </c>
      <c r="I101" s="155">
        <f t="shared" si="32"/>
        <v>1.709606383167062</v>
      </c>
      <c r="J101" s="129">
        <f>[1]MercLab!T195</f>
        <v>0</v>
      </c>
      <c r="K101" s="155">
        <f t="shared" si="33"/>
        <v>0</v>
      </c>
      <c r="L101" s="129">
        <f>[1]MercLab!U195</f>
        <v>51393.192261511496</v>
      </c>
      <c r="M101" s="155">
        <f t="shared" si="34"/>
        <v>8.4814674545524724</v>
      </c>
      <c r="N101" s="129">
        <f>[1]MercLab!V195</f>
        <v>8277.23688041688</v>
      </c>
      <c r="O101" s="155">
        <f t="shared" si="35"/>
        <v>4.1504943093371436</v>
      </c>
    </row>
    <row r="102" spans="1:15" ht="22.5" x14ac:dyDescent="0.2">
      <c r="A102" s="284" t="s">
        <v>137</v>
      </c>
      <c r="B102" s="129">
        <f>[1]MercLab!Q196</f>
        <v>223886.00132750074</v>
      </c>
      <c r="C102" s="155">
        <f t="shared" si="28"/>
        <v>16.081556009403254</v>
      </c>
      <c r="D102" s="129">
        <f t="shared" si="29"/>
        <v>44741.261661371565</v>
      </c>
      <c r="E102" s="155">
        <f t="shared" si="30"/>
        <v>7.62440433467349</v>
      </c>
      <c r="F102" s="129">
        <f>[1]MercLab!R196</f>
        <v>0</v>
      </c>
      <c r="G102" s="155">
        <f t="shared" si="31"/>
        <v>0</v>
      </c>
      <c r="H102" s="129">
        <f>[1]MercLab!S196</f>
        <v>44741.261661371565</v>
      </c>
      <c r="I102" s="155">
        <f t="shared" si="32"/>
        <v>12.073378692557499</v>
      </c>
      <c r="J102" s="129">
        <f>[1]MercLab!T196</f>
        <v>0</v>
      </c>
      <c r="K102" s="155">
        <f t="shared" si="33"/>
        <v>0</v>
      </c>
      <c r="L102" s="129">
        <f>[1]MercLab!U196</f>
        <v>137785.42885839316</v>
      </c>
      <c r="M102" s="155">
        <f t="shared" si="34"/>
        <v>22.73886052120567</v>
      </c>
      <c r="N102" s="129">
        <f>[1]MercLab!V196</f>
        <v>41359.310807737958</v>
      </c>
      <c r="O102" s="155">
        <f t="shared" si="35"/>
        <v>20.738996192286933</v>
      </c>
    </row>
    <row r="103" spans="1:15" ht="22.5" x14ac:dyDescent="0.2">
      <c r="A103" s="284" t="s">
        <v>138</v>
      </c>
      <c r="B103" s="129">
        <f>[1]MercLab!Q197</f>
        <v>33380.572344019856</v>
      </c>
      <c r="C103" s="155">
        <f t="shared" si="28"/>
        <v>2.3977003501484848</v>
      </c>
      <c r="D103" s="129">
        <f t="shared" si="29"/>
        <v>29005.213094844315</v>
      </c>
      <c r="E103" s="155">
        <f t="shared" si="30"/>
        <v>4.9428081425650143</v>
      </c>
      <c r="F103" s="129">
        <f>[1]MercLab!R197</f>
        <v>0</v>
      </c>
      <c r="G103" s="155">
        <f t="shared" si="31"/>
        <v>0</v>
      </c>
      <c r="H103" s="129">
        <f>[1]MercLab!S197</f>
        <v>29005.213094844315</v>
      </c>
      <c r="I103" s="155">
        <f t="shared" si="32"/>
        <v>7.8270238421713714</v>
      </c>
      <c r="J103" s="129">
        <f>[1]MercLab!T197</f>
        <v>0</v>
      </c>
      <c r="K103" s="155">
        <f t="shared" si="33"/>
        <v>0</v>
      </c>
      <c r="L103" s="129">
        <f>[1]MercLab!U197</f>
        <v>3722.0614918553792</v>
      </c>
      <c r="M103" s="155">
        <f t="shared" si="34"/>
        <v>0.61425535207814264</v>
      </c>
      <c r="N103" s="129">
        <f>[1]MercLab!V197</f>
        <v>653.29775732016003</v>
      </c>
      <c r="O103" s="155">
        <f t="shared" si="35"/>
        <v>0.32758620578748965</v>
      </c>
    </row>
    <row r="104" spans="1:15" x14ac:dyDescent="0.2">
      <c r="A104" s="284" t="s">
        <v>139</v>
      </c>
      <c r="B104" s="129">
        <f>[1]MercLab!Q198</f>
        <v>297201.43197723321</v>
      </c>
      <c r="C104" s="155">
        <f t="shared" si="28"/>
        <v>21.347745933544658</v>
      </c>
      <c r="D104" s="129">
        <f t="shared" si="29"/>
        <v>159168.53003312802</v>
      </c>
      <c r="E104" s="155">
        <f t="shared" si="30"/>
        <v>27.124072618094036</v>
      </c>
      <c r="F104" s="129">
        <f>[1]MercLab!R198</f>
        <v>12873.494488226723</v>
      </c>
      <c r="G104" s="155">
        <f t="shared" si="31"/>
        <v>10.323597090683901</v>
      </c>
      <c r="H104" s="129">
        <f>[1]MercLab!S198</f>
        <v>68023.611074461907</v>
      </c>
      <c r="I104" s="155">
        <f t="shared" si="32"/>
        <v>18.356094263794397</v>
      </c>
      <c r="J104" s="129">
        <f>[1]MercLab!T198</f>
        <v>78271.424470439379</v>
      </c>
      <c r="K104" s="155">
        <f t="shared" si="33"/>
        <v>85.506110425668595</v>
      </c>
      <c r="L104" s="129">
        <f>[1]MercLab!U198</f>
        <v>90765.594913905778</v>
      </c>
      <c r="M104" s="155">
        <f t="shared" si="34"/>
        <v>14.979132553941577</v>
      </c>
      <c r="N104" s="129">
        <f>[1]MercLab!V198</f>
        <v>47267.307030202042</v>
      </c>
      <c r="O104" s="155">
        <f t="shared" si="35"/>
        <v>23.701470874984125</v>
      </c>
    </row>
    <row r="105" spans="1:15" x14ac:dyDescent="0.2">
      <c r="A105" s="284" t="s">
        <v>140</v>
      </c>
      <c r="B105" s="129">
        <f>[1]MercLab!Q199</f>
        <v>0</v>
      </c>
      <c r="C105" s="155">
        <f t="shared" si="28"/>
        <v>0</v>
      </c>
      <c r="D105" s="129">
        <f t="shared" si="29"/>
        <v>0</v>
      </c>
      <c r="E105" s="155">
        <f t="shared" si="30"/>
        <v>0</v>
      </c>
      <c r="F105" s="129">
        <f>[1]MercLab!R199</f>
        <v>0</v>
      </c>
      <c r="G105" s="155">
        <f t="shared" si="31"/>
        <v>0</v>
      </c>
      <c r="H105" s="129">
        <f>[1]MercLab!S199</f>
        <v>0</v>
      </c>
      <c r="I105" s="155">
        <f t="shared" si="32"/>
        <v>0</v>
      </c>
      <c r="J105" s="129">
        <f>[1]MercLab!T199</f>
        <v>0</v>
      </c>
      <c r="K105" s="155">
        <f t="shared" si="33"/>
        <v>0</v>
      </c>
      <c r="L105" s="129">
        <f>[1]MercLab!U199</f>
        <v>0</v>
      </c>
      <c r="M105" s="155">
        <f t="shared" si="34"/>
        <v>0</v>
      </c>
      <c r="N105" s="129">
        <f>[1]MercLab!V199</f>
        <v>0</v>
      </c>
      <c r="O105" s="155">
        <f t="shared" si="35"/>
        <v>0</v>
      </c>
    </row>
    <row r="106" spans="1:15" x14ac:dyDescent="0.2">
      <c r="A106" s="284" t="s">
        <v>128</v>
      </c>
      <c r="B106" s="129">
        <f>[1]MercLab!Q200</f>
        <v>859.34463097368007</v>
      </c>
      <c r="C106" s="155">
        <f t="shared" si="28"/>
        <v>6.172605134953426E-2</v>
      </c>
      <c r="D106" s="129">
        <f t="shared" si="29"/>
        <v>0</v>
      </c>
      <c r="E106" s="155">
        <f t="shared" si="30"/>
        <v>0</v>
      </c>
      <c r="F106" s="129">
        <f>[1]MercLab!R200</f>
        <v>0</v>
      </c>
      <c r="G106" s="155">
        <f t="shared" si="31"/>
        <v>0</v>
      </c>
      <c r="H106" s="129">
        <f>[1]MercLab!S200</f>
        <v>0</v>
      </c>
      <c r="I106" s="155">
        <f t="shared" si="32"/>
        <v>0</v>
      </c>
      <c r="J106" s="129">
        <f>[1]MercLab!T200</f>
        <v>0</v>
      </c>
      <c r="K106" s="155">
        <f t="shared" si="33"/>
        <v>0</v>
      </c>
      <c r="L106" s="129">
        <f>[1]MercLab!U200</f>
        <v>859.34463097368007</v>
      </c>
      <c r="M106" s="155">
        <f t="shared" si="34"/>
        <v>0.14181846270145107</v>
      </c>
      <c r="N106" s="129">
        <f>[1]MercLab!V200</f>
        <v>0</v>
      </c>
      <c r="O106" s="155">
        <f t="shared" si="35"/>
        <v>0</v>
      </c>
    </row>
    <row r="107" spans="1:15" x14ac:dyDescent="0.2">
      <c r="A107" s="284" t="s">
        <v>73</v>
      </c>
      <c r="B107" s="129">
        <f>[1]MercLab!Q201</f>
        <v>0</v>
      </c>
      <c r="C107" s="155">
        <f t="shared" si="28"/>
        <v>0</v>
      </c>
      <c r="D107" s="129">
        <f t="shared" ref="D107:D108" si="36">F107+H107+J107</f>
        <v>0</v>
      </c>
      <c r="E107" s="155">
        <f t="shared" si="30"/>
        <v>0</v>
      </c>
      <c r="F107" s="129">
        <f>[1]MercLab!R201</f>
        <v>0</v>
      </c>
      <c r="G107" s="155">
        <f t="shared" si="31"/>
        <v>0</v>
      </c>
      <c r="H107" s="129">
        <f>[1]MercLab!S201</f>
        <v>0</v>
      </c>
      <c r="I107" s="155">
        <f t="shared" si="32"/>
        <v>0</v>
      </c>
      <c r="J107" s="129">
        <f>[1]MercLab!T201</f>
        <v>0</v>
      </c>
      <c r="K107" s="155">
        <f t="shared" si="33"/>
        <v>0</v>
      </c>
      <c r="L107" s="129">
        <f>[1]MercLab!U201</f>
        <v>0</v>
      </c>
      <c r="M107" s="155">
        <f t="shared" si="34"/>
        <v>0</v>
      </c>
      <c r="N107" s="129">
        <f>[1]MercLab!V201</f>
        <v>0</v>
      </c>
      <c r="O107" s="155">
        <f t="shared" si="35"/>
        <v>0</v>
      </c>
    </row>
    <row r="108" spans="1:15" x14ac:dyDescent="0.2">
      <c r="A108" s="284" t="s">
        <v>129</v>
      </c>
      <c r="B108" s="129">
        <f>[1]MercLab!Q202</f>
        <v>0</v>
      </c>
      <c r="C108" s="155">
        <f t="shared" si="28"/>
        <v>0</v>
      </c>
      <c r="D108" s="129">
        <f t="shared" si="36"/>
        <v>0</v>
      </c>
      <c r="E108" s="155">
        <f t="shared" si="30"/>
        <v>0</v>
      </c>
      <c r="F108" s="129">
        <f>[1]MercLab!R202</f>
        <v>0</v>
      </c>
      <c r="G108" s="155">
        <f t="shared" si="31"/>
        <v>0</v>
      </c>
      <c r="H108" s="129">
        <f>[1]MercLab!S202</f>
        <v>0</v>
      </c>
      <c r="I108" s="155">
        <f t="shared" si="32"/>
        <v>0</v>
      </c>
      <c r="J108" s="129">
        <f>[1]MercLab!T202</f>
        <v>0</v>
      </c>
      <c r="K108" s="155">
        <f t="shared" si="33"/>
        <v>0</v>
      </c>
      <c r="L108" s="129">
        <f>[1]MercLab!U202</f>
        <v>0</v>
      </c>
      <c r="M108" s="155">
        <f t="shared" si="34"/>
        <v>0</v>
      </c>
      <c r="N108" s="129">
        <f>[1]MercLab!V202</f>
        <v>0</v>
      </c>
      <c r="O108" s="155">
        <f t="shared" si="35"/>
        <v>0</v>
      </c>
    </row>
    <row r="109" spans="1:15" x14ac:dyDescent="0.2">
      <c r="A109" s="251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</row>
    <row r="110" spans="1:15" x14ac:dyDescent="0.2">
      <c r="A110" s="136" t="str">
        <f>'C05'!A42</f>
        <v>Fuente: Instituto Nacional de Estadística (INE). L Encuesta Permanente de Hogares de Propósitos Múltiples, Junio 2015.</v>
      </c>
      <c r="B110" s="167"/>
      <c r="C110" s="168"/>
      <c r="D110" s="162"/>
      <c r="E110" s="170"/>
      <c r="F110" s="158"/>
      <c r="G110" s="170"/>
      <c r="H110" s="158"/>
      <c r="I110" s="170"/>
      <c r="J110" s="158"/>
      <c r="K110" s="170"/>
      <c r="L110" s="158"/>
      <c r="M110" s="170"/>
      <c r="N110" s="158"/>
      <c r="O110" s="170"/>
    </row>
    <row r="111" spans="1:15" x14ac:dyDescent="0.2">
      <c r="A111" s="136" t="str">
        <f>'C05'!A43</f>
        <v>(Promedio de salarios mínimos por rama)</v>
      </c>
      <c r="B111" s="169"/>
      <c r="C111" s="168"/>
      <c r="D111" s="175"/>
      <c r="E111" s="170"/>
      <c r="F111" s="158"/>
      <c r="G111" s="170"/>
      <c r="H111" s="158"/>
      <c r="I111" s="170"/>
      <c r="J111" s="158"/>
      <c r="K111" s="170"/>
      <c r="L111" s="158"/>
      <c r="M111" s="170"/>
      <c r="N111" s="158"/>
      <c r="O111" s="170"/>
    </row>
    <row r="112" spans="1:15" x14ac:dyDescent="0.2">
      <c r="A112" s="171" t="s">
        <v>69</v>
      </c>
      <c r="B112" s="169"/>
      <c r="C112" s="168"/>
      <c r="D112" s="175"/>
      <c r="E112" s="170"/>
      <c r="F112" s="158"/>
      <c r="G112" s="170"/>
      <c r="H112" s="158"/>
      <c r="I112" s="170"/>
      <c r="J112" s="158"/>
      <c r="K112" s="170"/>
      <c r="L112" s="158"/>
      <c r="M112" s="170"/>
      <c r="N112" s="158"/>
      <c r="O112" s="170"/>
    </row>
    <row r="113" spans="1:15" x14ac:dyDescent="0.2">
      <c r="A113" s="171" t="s">
        <v>70</v>
      </c>
      <c r="B113" s="169"/>
      <c r="C113" s="168"/>
      <c r="D113" s="175"/>
      <c r="E113" s="170"/>
      <c r="F113" s="158"/>
      <c r="G113" s="170"/>
      <c r="H113" s="158"/>
      <c r="I113" s="170"/>
      <c r="J113" s="158"/>
      <c r="K113" s="170"/>
      <c r="L113" s="158"/>
      <c r="M113" s="170"/>
      <c r="N113" s="158"/>
      <c r="O113" s="170"/>
    </row>
    <row r="114" spans="1:15" x14ac:dyDescent="0.2">
      <c r="A114" s="275" t="s">
        <v>141</v>
      </c>
      <c r="B114" s="176"/>
      <c r="C114" s="177"/>
      <c r="D114" s="178"/>
    </row>
    <row r="115" spans="1:15" x14ac:dyDescent="0.2">
      <c r="A115" s="275" t="s">
        <v>142</v>
      </c>
      <c r="B115" s="176"/>
      <c r="C115" s="177"/>
      <c r="D115" s="178"/>
    </row>
    <row r="116" spans="1:15" x14ac:dyDescent="0.2">
      <c r="A116" s="180"/>
      <c r="B116" s="176"/>
      <c r="C116" s="177"/>
      <c r="D116" s="178"/>
    </row>
    <row r="123" spans="1:15" x14ac:dyDescent="0.2">
      <c r="B123" s="291" t="s">
        <v>145</v>
      </c>
    </row>
  </sheetData>
  <mergeCells count="27">
    <mergeCell ref="A58:O58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  <mergeCell ref="A59:O59"/>
    <mergeCell ref="A60:O60"/>
    <mergeCell ref="A63:A65"/>
    <mergeCell ref="B63:C64"/>
    <mergeCell ref="D63:K63"/>
    <mergeCell ref="L63:M64"/>
    <mergeCell ref="N63:O64"/>
    <mergeCell ref="D64:E64"/>
    <mergeCell ref="F64:G64"/>
    <mergeCell ref="H64:I64"/>
    <mergeCell ref="J64:K64"/>
    <mergeCell ref="B62:K62"/>
    <mergeCell ref="A61:O61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  <ignoredErrors>
    <ignoredError sqref="C12:O12 C51:O52 C17 G17:O17 C13:E13 G13 I13 K13 M13 O13 C24 G24:O24 C45 G45:O45" formula="1"/>
    <ignoredError sqref="D68:L68 D69:K69 M69:O69 N68:O68" emptyCellReference="1"/>
    <ignoredError sqref="D17:F17 D94:O94 D24:F24 D45:F45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C01</vt:lpstr>
      <vt:lpstr>C01.</vt:lpstr>
      <vt:lpstr>C03</vt:lpstr>
      <vt:lpstr>C04</vt:lpstr>
      <vt:lpstr>C02</vt:lpstr>
      <vt:lpstr>C05</vt:lpstr>
      <vt:lpstr>C05.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INE</cp:lastModifiedBy>
  <cp:lastPrinted>2011-01-20T16:50:59Z</cp:lastPrinted>
  <dcterms:created xsi:type="dcterms:W3CDTF">2001-09-12T22:45:56Z</dcterms:created>
  <dcterms:modified xsi:type="dcterms:W3CDTF">2016-02-16T15:44:20Z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