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350" yWindow="870" windowWidth="14775" windowHeight="8775" tabRatio="592"/>
  </bookViews>
  <sheets>
    <sheet name="Portada" sheetId="9" r:id="rId1"/>
    <sheet name="C01" sheetId="21" r:id="rId2"/>
    <sheet name="C02" sheetId="24" r:id="rId3"/>
    <sheet name="C03" sheetId="15" r:id="rId4"/>
    <sheet name="C04" sheetId="16" r:id="rId5"/>
    <sheet name="C05" sheetId="25" r:id="rId6"/>
    <sheet name="C06" sheetId="26" r:id="rId7"/>
    <sheet name="C07" sheetId="27" r:id="rId8"/>
    <sheet name="C08" sheetId="28" r:id="rId9"/>
  </sheets>
  <externalReferences>
    <externalReference r:id="rId10"/>
    <externalReference r:id="rId11"/>
  </externalReferences>
  <calcPr calcId="124519"/>
</workbook>
</file>

<file path=xl/calcChain.xml><?xml version="1.0" encoding="utf-8"?>
<calcChain xmlns="http://schemas.openxmlformats.org/spreadsheetml/2006/main">
  <c r="A42" i="21"/>
  <c r="S37" s="1"/>
  <c r="B47" i="28"/>
  <c r="D47"/>
  <c r="E47"/>
  <c r="F47"/>
  <c r="G47"/>
  <c r="H47"/>
  <c r="I47"/>
  <c r="L9" i="26"/>
  <c r="J9"/>
  <c r="H9"/>
  <c r="F9"/>
  <c r="B9"/>
  <c r="N9" i="24"/>
  <c r="L9"/>
  <c r="J9"/>
  <c r="H9"/>
  <c r="F9"/>
  <c r="B9"/>
  <c r="C47" i="28" l="1"/>
  <c r="D9" i="26"/>
  <c r="D9" i="24"/>
  <c r="A91" i="16" l="1"/>
  <c r="A43" i="25"/>
  <c r="A92" i="28" s="1"/>
  <c r="A42" i="25"/>
  <c r="A53" i="26" s="1"/>
  <c r="A89" i="16"/>
  <c r="A90"/>
  <c r="A51"/>
  <c r="A52"/>
  <c r="A52" i="15"/>
  <c r="A91" s="1"/>
  <c r="A95" i="24"/>
  <c r="A52"/>
  <c r="I89" i="28"/>
  <c r="H89"/>
  <c r="G89"/>
  <c r="F89"/>
  <c r="E89"/>
  <c r="D89"/>
  <c r="B89"/>
  <c r="I88"/>
  <c r="H88"/>
  <c r="G88"/>
  <c r="F88"/>
  <c r="E88"/>
  <c r="D88"/>
  <c r="B88"/>
  <c r="I87"/>
  <c r="H87"/>
  <c r="G87"/>
  <c r="F87"/>
  <c r="E87"/>
  <c r="D87"/>
  <c r="B87"/>
  <c r="I86"/>
  <c r="H86"/>
  <c r="G86"/>
  <c r="F86"/>
  <c r="E86"/>
  <c r="D86"/>
  <c r="B86"/>
  <c r="I85"/>
  <c r="H85"/>
  <c r="G85"/>
  <c r="F85"/>
  <c r="E85"/>
  <c r="D85"/>
  <c r="B85"/>
  <c r="I84"/>
  <c r="H84"/>
  <c r="G84"/>
  <c r="F84"/>
  <c r="E84"/>
  <c r="D84"/>
  <c r="B84"/>
  <c r="I83"/>
  <c r="H83"/>
  <c r="G83"/>
  <c r="F83"/>
  <c r="E83"/>
  <c r="D83"/>
  <c r="B83"/>
  <c r="I82"/>
  <c r="H82"/>
  <c r="G82"/>
  <c r="F82"/>
  <c r="E82"/>
  <c r="D82"/>
  <c r="B82"/>
  <c r="I81"/>
  <c r="H81"/>
  <c r="G81"/>
  <c r="F81"/>
  <c r="E81"/>
  <c r="D81"/>
  <c r="B81"/>
  <c r="I80"/>
  <c r="H80"/>
  <c r="G80"/>
  <c r="F80"/>
  <c r="E80"/>
  <c r="D80"/>
  <c r="B80"/>
  <c r="I79"/>
  <c r="H79"/>
  <c r="G79"/>
  <c r="F79"/>
  <c r="E79"/>
  <c r="D79"/>
  <c r="B79"/>
  <c r="I76"/>
  <c r="H76"/>
  <c r="G76"/>
  <c r="F76"/>
  <c r="E76"/>
  <c r="D76"/>
  <c r="B76"/>
  <c r="I75"/>
  <c r="H75"/>
  <c r="G75"/>
  <c r="F75"/>
  <c r="E75"/>
  <c r="D75"/>
  <c r="B75"/>
  <c r="I74"/>
  <c r="H74"/>
  <c r="G74"/>
  <c r="F74"/>
  <c r="E74"/>
  <c r="D74"/>
  <c r="B74"/>
  <c r="I73"/>
  <c r="H73"/>
  <c r="G73"/>
  <c r="F73"/>
  <c r="E73"/>
  <c r="D73"/>
  <c r="B73"/>
  <c r="I72"/>
  <c r="H72"/>
  <c r="G72"/>
  <c r="F72"/>
  <c r="E72"/>
  <c r="D72"/>
  <c r="B72"/>
  <c r="I71"/>
  <c r="H71"/>
  <c r="G71"/>
  <c r="F71"/>
  <c r="E71"/>
  <c r="D71"/>
  <c r="B71"/>
  <c r="I70"/>
  <c r="H70"/>
  <c r="G70"/>
  <c r="F70"/>
  <c r="E70"/>
  <c r="D70"/>
  <c r="B70"/>
  <c r="I69"/>
  <c r="H69"/>
  <c r="G69"/>
  <c r="F69"/>
  <c r="E69"/>
  <c r="D69"/>
  <c r="B69"/>
  <c r="I68"/>
  <c r="H68"/>
  <c r="G68"/>
  <c r="F68"/>
  <c r="E68"/>
  <c r="D68"/>
  <c r="B68"/>
  <c r="I67"/>
  <c r="H67"/>
  <c r="G67"/>
  <c r="F67"/>
  <c r="E67"/>
  <c r="D67"/>
  <c r="B67"/>
  <c r="I66"/>
  <c r="H66"/>
  <c r="I50"/>
  <c r="H50"/>
  <c r="G50"/>
  <c r="F50"/>
  <c r="E50"/>
  <c r="D50"/>
  <c r="B50"/>
  <c r="I49"/>
  <c r="H49"/>
  <c r="G49"/>
  <c r="F49"/>
  <c r="E49"/>
  <c r="D49"/>
  <c r="B49"/>
  <c r="I48"/>
  <c r="H48"/>
  <c r="G48"/>
  <c r="F48"/>
  <c r="E48"/>
  <c r="D48"/>
  <c r="B48"/>
  <c r="I44"/>
  <c r="H44"/>
  <c r="G44"/>
  <c r="F44"/>
  <c r="E44"/>
  <c r="D44"/>
  <c r="B44"/>
  <c r="I43"/>
  <c r="H43"/>
  <c r="G43"/>
  <c r="F43"/>
  <c r="E43"/>
  <c r="D43"/>
  <c r="B43"/>
  <c r="I42"/>
  <c r="H42"/>
  <c r="G42"/>
  <c r="F42"/>
  <c r="E42"/>
  <c r="D42"/>
  <c r="B42"/>
  <c r="I41"/>
  <c r="H41"/>
  <c r="G41"/>
  <c r="F41"/>
  <c r="E41"/>
  <c r="D41"/>
  <c r="B41"/>
  <c r="I40"/>
  <c r="H40"/>
  <c r="G40"/>
  <c r="F40"/>
  <c r="E40"/>
  <c r="D40"/>
  <c r="B40"/>
  <c r="I39"/>
  <c r="H39"/>
  <c r="G39"/>
  <c r="F39"/>
  <c r="E39"/>
  <c r="D39"/>
  <c r="B39"/>
  <c r="I38"/>
  <c r="H38"/>
  <c r="G38"/>
  <c r="F38"/>
  <c r="E38"/>
  <c r="D38"/>
  <c r="B38"/>
  <c r="I36"/>
  <c r="H36"/>
  <c r="G36"/>
  <c r="F36"/>
  <c r="E36"/>
  <c r="D36"/>
  <c r="B36"/>
  <c r="I33"/>
  <c r="H33"/>
  <c r="G33"/>
  <c r="F33"/>
  <c r="E33"/>
  <c r="D33"/>
  <c r="B33"/>
  <c r="I32"/>
  <c r="H32"/>
  <c r="G32"/>
  <c r="F32"/>
  <c r="E32"/>
  <c r="D32"/>
  <c r="B32"/>
  <c r="I31"/>
  <c r="H31"/>
  <c r="G31"/>
  <c r="F31"/>
  <c r="E31"/>
  <c r="D31"/>
  <c r="B31"/>
  <c r="I30"/>
  <c r="H30"/>
  <c r="G30"/>
  <c r="F30"/>
  <c r="E30"/>
  <c r="D30"/>
  <c r="B30"/>
  <c r="I29"/>
  <c r="H29"/>
  <c r="G29"/>
  <c r="F29"/>
  <c r="E29"/>
  <c r="D29"/>
  <c r="B29"/>
  <c r="I28"/>
  <c r="H28"/>
  <c r="G28"/>
  <c r="F28"/>
  <c r="E28"/>
  <c r="D28"/>
  <c r="B28"/>
  <c r="I27"/>
  <c r="H27"/>
  <c r="G27"/>
  <c r="F27"/>
  <c r="E27"/>
  <c r="D27"/>
  <c r="B27"/>
  <c r="I26"/>
  <c r="H26"/>
  <c r="G26"/>
  <c r="F26"/>
  <c r="E26"/>
  <c r="D26"/>
  <c r="B26"/>
  <c r="I25"/>
  <c r="H25"/>
  <c r="G25"/>
  <c r="F25"/>
  <c r="E25"/>
  <c r="D25"/>
  <c r="B25"/>
  <c r="I22"/>
  <c r="H22"/>
  <c r="G22"/>
  <c r="F22"/>
  <c r="E22"/>
  <c r="D22"/>
  <c r="B22"/>
  <c r="I21"/>
  <c r="H21"/>
  <c r="G21"/>
  <c r="F21"/>
  <c r="E21"/>
  <c r="D21"/>
  <c r="B21"/>
  <c r="I20"/>
  <c r="H20"/>
  <c r="G20"/>
  <c r="F20"/>
  <c r="E20"/>
  <c r="D20"/>
  <c r="B20"/>
  <c r="I19"/>
  <c r="H19"/>
  <c r="G19"/>
  <c r="F19"/>
  <c r="E19"/>
  <c r="D19"/>
  <c r="B19"/>
  <c r="I18"/>
  <c r="H18"/>
  <c r="G18"/>
  <c r="F18"/>
  <c r="E18"/>
  <c r="D18"/>
  <c r="B18"/>
  <c r="I15"/>
  <c r="H15"/>
  <c r="G15"/>
  <c r="F15"/>
  <c r="E15"/>
  <c r="D15"/>
  <c r="B15"/>
  <c r="I14"/>
  <c r="H14"/>
  <c r="G14"/>
  <c r="F14"/>
  <c r="E14"/>
  <c r="D14"/>
  <c r="B14"/>
  <c r="I13"/>
  <c r="H13"/>
  <c r="G13"/>
  <c r="F13"/>
  <c r="E13"/>
  <c r="D13"/>
  <c r="B13"/>
  <c r="I12"/>
  <c r="H12"/>
  <c r="G12"/>
  <c r="F12"/>
  <c r="E12"/>
  <c r="D12"/>
  <c r="B12"/>
  <c r="I10"/>
  <c r="H10"/>
  <c r="I8"/>
  <c r="I64" s="1"/>
  <c r="H8"/>
  <c r="H64" s="1"/>
  <c r="G8"/>
  <c r="G64" s="1"/>
  <c r="F8"/>
  <c r="F64" s="1"/>
  <c r="E8"/>
  <c r="E64" s="1"/>
  <c r="D8"/>
  <c r="B8"/>
  <c r="B64" s="1"/>
  <c r="G91" i="27"/>
  <c r="F91"/>
  <c r="E91"/>
  <c r="D91"/>
  <c r="B91"/>
  <c r="G90"/>
  <c r="F90"/>
  <c r="E90"/>
  <c r="C90" s="1"/>
  <c r="D90"/>
  <c r="B90"/>
  <c r="G89"/>
  <c r="F89"/>
  <c r="E89"/>
  <c r="D89"/>
  <c r="C89" s="1"/>
  <c r="B89"/>
  <c r="G88"/>
  <c r="F88"/>
  <c r="E88"/>
  <c r="C88" s="1"/>
  <c r="D88"/>
  <c r="B88"/>
  <c r="G87"/>
  <c r="F87"/>
  <c r="E87"/>
  <c r="D87"/>
  <c r="C87" s="1"/>
  <c r="B87"/>
  <c r="G86"/>
  <c r="F86"/>
  <c r="E86"/>
  <c r="D86"/>
  <c r="B86"/>
  <c r="G85"/>
  <c r="F85"/>
  <c r="E85"/>
  <c r="D85"/>
  <c r="B85"/>
  <c r="G84"/>
  <c r="F84"/>
  <c r="E84"/>
  <c r="D84"/>
  <c r="B84"/>
  <c r="G83"/>
  <c r="F83"/>
  <c r="E83"/>
  <c r="D83"/>
  <c r="B83"/>
  <c r="G82"/>
  <c r="F82"/>
  <c r="E82"/>
  <c r="D82"/>
  <c r="B82"/>
  <c r="G81"/>
  <c r="F81"/>
  <c r="E81"/>
  <c r="D81"/>
  <c r="B81"/>
  <c r="G78"/>
  <c r="F78"/>
  <c r="E78"/>
  <c r="C78" s="1"/>
  <c r="D78"/>
  <c r="B78"/>
  <c r="G77"/>
  <c r="F77"/>
  <c r="E77"/>
  <c r="D77"/>
  <c r="B77"/>
  <c r="G76"/>
  <c r="F76"/>
  <c r="E76"/>
  <c r="D76"/>
  <c r="B76"/>
  <c r="G75"/>
  <c r="F75"/>
  <c r="E75"/>
  <c r="D75"/>
  <c r="C75" s="1"/>
  <c r="B75"/>
  <c r="G74"/>
  <c r="F74"/>
  <c r="E74"/>
  <c r="D74"/>
  <c r="B74"/>
  <c r="G73"/>
  <c r="F73"/>
  <c r="E73"/>
  <c r="D73"/>
  <c r="B73"/>
  <c r="G72"/>
  <c r="F72"/>
  <c r="E72"/>
  <c r="D72"/>
  <c r="B72"/>
  <c r="G71"/>
  <c r="F71"/>
  <c r="E71"/>
  <c r="D71"/>
  <c r="B71"/>
  <c r="G70"/>
  <c r="F70"/>
  <c r="E70"/>
  <c r="D70"/>
  <c r="B70"/>
  <c r="G69"/>
  <c r="F69"/>
  <c r="E69"/>
  <c r="D69"/>
  <c r="B69"/>
  <c r="G68"/>
  <c r="F68"/>
  <c r="E68"/>
  <c r="D68"/>
  <c r="B68"/>
  <c r="G51"/>
  <c r="F51"/>
  <c r="E51"/>
  <c r="D51"/>
  <c r="B51"/>
  <c r="G50"/>
  <c r="F50"/>
  <c r="E50"/>
  <c r="D50"/>
  <c r="B50"/>
  <c r="G49"/>
  <c r="F49"/>
  <c r="E49"/>
  <c r="D49"/>
  <c r="C49" s="1"/>
  <c r="B49"/>
  <c r="G48"/>
  <c r="F48"/>
  <c r="E48"/>
  <c r="D48"/>
  <c r="B48"/>
  <c r="G45"/>
  <c r="F45"/>
  <c r="E45"/>
  <c r="D45"/>
  <c r="C45" s="1"/>
  <c r="B45"/>
  <c r="G44"/>
  <c r="F44"/>
  <c r="E44"/>
  <c r="D44"/>
  <c r="B44"/>
  <c r="G43"/>
  <c r="F43"/>
  <c r="E43"/>
  <c r="D43"/>
  <c r="B43"/>
  <c r="G42"/>
  <c r="F42"/>
  <c r="E42"/>
  <c r="D42"/>
  <c r="B42"/>
  <c r="G41"/>
  <c r="F41"/>
  <c r="E41"/>
  <c r="D41"/>
  <c r="B41"/>
  <c r="G40"/>
  <c r="G38" s="1"/>
  <c r="F40"/>
  <c r="E40"/>
  <c r="C40" s="1"/>
  <c r="D40"/>
  <c r="B40"/>
  <c r="G39"/>
  <c r="F39"/>
  <c r="E39"/>
  <c r="D39"/>
  <c r="B39"/>
  <c r="G34"/>
  <c r="F34"/>
  <c r="E34"/>
  <c r="C34" s="1"/>
  <c r="D34"/>
  <c r="B34"/>
  <c r="G33"/>
  <c r="F33"/>
  <c r="E33"/>
  <c r="D33"/>
  <c r="C33" s="1"/>
  <c r="B33"/>
  <c r="G32"/>
  <c r="F32"/>
  <c r="E32"/>
  <c r="D32"/>
  <c r="B32"/>
  <c r="G31"/>
  <c r="F31"/>
  <c r="E31"/>
  <c r="D31"/>
  <c r="C31" s="1"/>
  <c r="B31"/>
  <c r="G30"/>
  <c r="F30"/>
  <c r="E30"/>
  <c r="C30" s="1"/>
  <c r="D30"/>
  <c r="B30"/>
  <c r="G29"/>
  <c r="F29"/>
  <c r="E29"/>
  <c r="D29"/>
  <c r="B29"/>
  <c r="G28"/>
  <c r="F28"/>
  <c r="E28"/>
  <c r="D28"/>
  <c r="B28"/>
  <c r="G27"/>
  <c r="F27"/>
  <c r="E27"/>
  <c r="D27"/>
  <c r="B27"/>
  <c r="G26"/>
  <c r="F26"/>
  <c r="E26"/>
  <c r="D26"/>
  <c r="B26"/>
  <c r="G23"/>
  <c r="F23"/>
  <c r="E23"/>
  <c r="D23"/>
  <c r="B23"/>
  <c r="G22"/>
  <c r="F22"/>
  <c r="E22"/>
  <c r="C22" s="1"/>
  <c r="D22"/>
  <c r="B22"/>
  <c r="G21"/>
  <c r="F21"/>
  <c r="E21"/>
  <c r="D21"/>
  <c r="C21" s="1"/>
  <c r="B21"/>
  <c r="G20"/>
  <c r="F20"/>
  <c r="E20"/>
  <c r="D20"/>
  <c r="B20"/>
  <c r="G19"/>
  <c r="F19"/>
  <c r="E19"/>
  <c r="D19"/>
  <c r="B19"/>
  <c r="G16"/>
  <c r="F16"/>
  <c r="E16"/>
  <c r="C16" s="1"/>
  <c r="D16"/>
  <c r="B16"/>
  <c r="G15"/>
  <c r="F15"/>
  <c r="E15"/>
  <c r="D15"/>
  <c r="B15"/>
  <c r="G14"/>
  <c r="F14"/>
  <c r="E14"/>
  <c r="D14"/>
  <c r="B14"/>
  <c r="G13"/>
  <c r="F13"/>
  <c r="E13"/>
  <c r="D13"/>
  <c r="B13"/>
  <c r="G9"/>
  <c r="G65" s="1"/>
  <c r="F9"/>
  <c r="F65" s="1"/>
  <c r="E9"/>
  <c r="E65" s="1"/>
  <c r="D9"/>
  <c r="D65" s="1"/>
  <c r="B9"/>
  <c r="B65" s="1"/>
  <c r="D95" i="26"/>
  <c r="B95"/>
  <c r="N94"/>
  <c r="L94"/>
  <c r="J94"/>
  <c r="H94"/>
  <c r="F94"/>
  <c r="B94"/>
  <c r="N93"/>
  <c r="L93"/>
  <c r="J93"/>
  <c r="H93"/>
  <c r="F93"/>
  <c r="B93"/>
  <c r="N92"/>
  <c r="L92"/>
  <c r="J92"/>
  <c r="H92"/>
  <c r="F92"/>
  <c r="B92"/>
  <c r="N91"/>
  <c r="L91"/>
  <c r="J91"/>
  <c r="H91"/>
  <c r="F91"/>
  <c r="B91"/>
  <c r="N90"/>
  <c r="L90"/>
  <c r="J90"/>
  <c r="H90"/>
  <c r="F90"/>
  <c r="B90"/>
  <c r="N89"/>
  <c r="L89"/>
  <c r="J89"/>
  <c r="H89"/>
  <c r="F89"/>
  <c r="D89" s="1"/>
  <c r="B89"/>
  <c r="N88"/>
  <c r="L88"/>
  <c r="J88"/>
  <c r="H88"/>
  <c r="F88"/>
  <c r="B88"/>
  <c r="N87"/>
  <c r="L87"/>
  <c r="J87"/>
  <c r="H87"/>
  <c r="F87"/>
  <c r="D87" s="1"/>
  <c r="B87"/>
  <c r="N86"/>
  <c r="L86"/>
  <c r="J86"/>
  <c r="H86"/>
  <c r="F86"/>
  <c r="D86" s="1"/>
  <c r="B86"/>
  <c r="N85"/>
  <c r="L85"/>
  <c r="J85"/>
  <c r="H85"/>
  <c r="F85"/>
  <c r="B85"/>
  <c r="N84"/>
  <c r="L84"/>
  <c r="J84"/>
  <c r="H84"/>
  <c r="F84"/>
  <c r="B84"/>
  <c r="D82"/>
  <c r="N81"/>
  <c r="L81"/>
  <c r="J81"/>
  <c r="H81"/>
  <c r="D81" s="1"/>
  <c r="F81"/>
  <c r="B81"/>
  <c r="N80"/>
  <c r="L80"/>
  <c r="J80"/>
  <c r="H80"/>
  <c r="F80"/>
  <c r="B80"/>
  <c r="N79"/>
  <c r="L79"/>
  <c r="J79"/>
  <c r="H79"/>
  <c r="F79"/>
  <c r="B79"/>
  <c r="N78"/>
  <c r="L78"/>
  <c r="J78"/>
  <c r="H78"/>
  <c r="F78"/>
  <c r="B78"/>
  <c r="N77"/>
  <c r="L77"/>
  <c r="J77"/>
  <c r="H77"/>
  <c r="F77"/>
  <c r="B77"/>
  <c r="N76"/>
  <c r="L76"/>
  <c r="J76"/>
  <c r="H76"/>
  <c r="D76" s="1"/>
  <c r="F76"/>
  <c r="B76"/>
  <c r="N75"/>
  <c r="L75"/>
  <c r="J75"/>
  <c r="H75"/>
  <c r="F75"/>
  <c r="B75"/>
  <c r="N74"/>
  <c r="L74"/>
  <c r="J74"/>
  <c r="H74"/>
  <c r="F74"/>
  <c r="B74"/>
  <c r="N73"/>
  <c r="L73"/>
  <c r="J73"/>
  <c r="H73"/>
  <c r="F73"/>
  <c r="B73"/>
  <c r="N72"/>
  <c r="L72"/>
  <c r="J72"/>
  <c r="H72"/>
  <c r="F72"/>
  <c r="B72"/>
  <c r="N71"/>
  <c r="N68" s="1"/>
  <c r="L71"/>
  <c r="L70" s="1"/>
  <c r="J71"/>
  <c r="H71"/>
  <c r="F71"/>
  <c r="B71"/>
  <c r="D69"/>
  <c r="A54"/>
  <c r="N51"/>
  <c r="L51"/>
  <c r="J51"/>
  <c r="H51"/>
  <c r="F51"/>
  <c r="B51"/>
  <c r="N50"/>
  <c r="L50"/>
  <c r="J50"/>
  <c r="H50"/>
  <c r="F50"/>
  <c r="B50"/>
  <c r="N49"/>
  <c r="L49"/>
  <c r="J49"/>
  <c r="H49"/>
  <c r="F49"/>
  <c r="B49"/>
  <c r="N48"/>
  <c r="L48"/>
  <c r="J48"/>
  <c r="H48"/>
  <c r="F48"/>
  <c r="B48"/>
  <c r="N47"/>
  <c r="L47"/>
  <c r="J47"/>
  <c r="H47"/>
  <c r="F47"/>
  <c r="B47"/>
  <c r="D45"/>
  <c r="N44"/>
  <c r="L44"/>
  <c r="J44"/>
  <c r="H44"/>
  <c r="F44"/>
  <c r="G44" s="1"/>
  <c r="B44"/>
  <c r="N43"/>
  <c r="L43"/>
  <c r="J43"/>
  <c r="H43"/>
  <c r="F43"/>
  <c r="G43" s="1"/>
  <c r="B43"/>
  <c r="N42"/>
  <c r="L42"/>
  <c r="J42"/>
  <c r="H42"/>
  <c r="F42"/>
  <c r="G42" s="1"/>
  <c r="B42"/>
  <c r="N41"/>
  <c r="L41"/>
  <c r="J41"/>
  <c r="H41"/>
  <c r="F41"/>
  <c r="G41" s="1"/>
  <c r="B41"/>
  <c r="N40"/>
  <c r="L40"/>
  <c r="J40"/>
  <c r="H40"/>
  <c r="F40"/>
  <c r="G40" s="1"/>
  <c r="B40"/>
  <c r="N39"/>
  <c r="L39"/>
  <c r="J39"/>
  <c r="H39"/>
  <c r="F39"/>
  <c r="D39" s="1"/>
  <c r="B39"/>
  <c r="N38"/>
  <c r="N37" s="1"/>
  <c r="L38"/>
  <c r="L37" s="1"/>
  <c r="J38"/>
  <c r="J37" s="1"/>
  <c r="H38"/>
  <c r="H37" s="1"/>
  <c r="F38"/>
  <c r="F37" s="1"/>
  <c r="G37" s="1"/>
  <c r="B38"/>
  <c r="D35"/>
  <c r="N34"/>
  <c r="L34"/>
  <c r="J34"/>
  <c r="H34"/>
  <c r="F34"/>
  <c r="B34"/>
  <c r="N33"/>
  <c r="L33"/>
  <c r="J33"/>
  <c r="H33"/>
  <c r="D33" s="1"/>
  <c r="F33"/>
  <c r="B33"/>
  <c r="N32"/>
  <c r="L32"/>
  <c r="J32"/>
  <c r="H32"/>
  <c r="D32" s="1"/>
  <c r="F32"/>
  <c r="B32"/>
  <c r="N31"/>
  <c r="L31"/>
  <c r="J31"/>
  <c r="H31"/>
  <c r="D31" s="1"/>
  <c r="F31"/>
  <c r="B31"/>
  <c r="N30"/>
  <c r="L30"/>
  <c r="J30"/>
  <c r="H30"/>
  <c r="F30"/>
  <c r="B30"/>
  <c r="N29"/>
  <c r="L29"/>
  <c r="J29"/>
  <c r="H29"/>
  <c r="D29" s="1"/>
  <c r="F29"/>
  <c r="B29"/>
  <c r="N28"/>
  <c r="L28"/>
  <c r="J28"/>
  <c r="H28"/>
  <c r="F28"/>
  <c r="B28"/>
  <c r="N27"/>
  <c r="L27"/>
  <c r="J27"/>
  <c r="H27"/>
  <c r="D27" s="1"/>
  <c r="F27"/>
  <c r="B27"/>
  <c r="N26"/>
  <c r="L26"/>
  <c r="J26"/>
  <c r="H26"/>
  <c r="F26"/>
  <c r="B26"/>
  <c r="D24"/>
  <c r="N23"/>
  <c r="L23"/>
  <c r="J23"/>
  <c r="H23"/>
  <c r="F23"/>
  <c r="B23"/>
  <c r="N22"/>
  <c r="L22"/>
  <c r="J22"/>
  <c r="H22"/>
  <c r="F22"/>
  <c r="G22" s="1"/>
  <c r="B22"/>
  <c r="N21"/>
  <c r="L21"/>
  <c r="J21"/>
  <c r="H21"/>
  <c r="F21"/>
  <c r="G21" s="1"/>
  <c r="B21"/>
  <c r="N20"/>
  <c r="L20"/>
  <c r="J20"/>
  <c r="H20"/>
  <c r="F20"/>
  <c r="G20" s="1"/>
  <c r="B20"/>
  <c r="N19"/>
  <c r="L19"/>
  <c r="J19"/>
  <c r="H19"/>
  <c r="F19"/>
  <c r="G19" s="1"/>
  <c r="B19"/>
  <c r="D17"/>
  <c r="N16"/>
  <c r="L16"/>
  <c r="J16"/>
  <c r="H16"/>
  <c r="F16"/>
  <c r="B16"/>
  <c r="N15"/>
  <c r="L15"/>
  <c r="J15"/>
  <c r="H15"/>
  <c r="D15" s="1"/>
  <c r="F15"/>
  <c r="B15"/>
  <c r="N14"/>
  <c r="L14"/>
  <c r="J14"/>
  <c r="H14"/>
  <c r="F14"/>
  <c r="B14"/>
  <c r="N13"/>
  <c r="L13"/>
  <c r="L12" s="1"/>
  <c r="J13"/>
  <c r="J12" s="1"/>
  <c r="H13"/>
  <c r="H12" s="1"/>
  <c r="F13"/>
  <c r="B13"/>
  <c r="B12" s="1"/>
  <c r="R40" i="25"/>
  <c r="P40"/>
  <c r="N40"/>
  <c r="M40"/>
  <c r="K40"/>
  <c r="J40"/>
  <c r="H40"/>
  <c r="G40"/>
  <c r="E40"/>
  <c r="D40"/>
  <c r="B40"/>
  <c r="R39"/>
  <c r="P39"/>
  <c r="N39"/>
  <c r="M39"/>
  <c r="K39"/>
  <c r="J39"/>
  <c r="H39"/>
  <c r="G39"/>
  <c r="E39"/>
  <c r="D39"/>
  <c r="B39"/>
  <c r="R38"/>
  <c r="P38"/>
  <c r="N38"/>
  <c r="M38"/>
  <c r="K38"/>
  <c r="J38"/>
  <c r="H38"/>
  <c r="G38"/>
  <c r="E38"/>
  <c r="D38"/>
  <c r="B38"/>
  <c r="R37"/>
  <c r="P37"/>
  <c r="N37"/>
  <c r="M37"/>
  <c r="K37"/>
  <c r="J37"/>
  <c r="H37"/>
  <c r="G37"/>
  <c r="E37"/>
  <c r="D37"/>
  <c r="B37"/>
  <c r="R36"/>
  <c r="P36"/>
  <c r="N36"/>
  <c r="M36"/>
  <c r="K36"/>
  <c r="J36"/>
  <c r="H36"/>
  <c r="G36"/>
  <c r="E36"/>
  <c r="D36"/>
  <c r="B36"/>
  <c r="S38"/>
  <c r="AD35"/>
  <c r="AB35"/>
  <c r="Z35"/>
  <c r="Y35"/>
  <c r="W35"/>
  <c r="V35"/>
  <c r="T35"/>
  <c r="AD34"/>
  <c r="AB34"/>
  <c r="Z34"/>
  <c r="Y34"/>
  <c r="W34"/>
  <c r="V34"/>
  <c r="T34"/>
  <c r="AD33"/>
  <c r="AB33"/>
  <c r="Z33"/>
  <c r="Y33"/>
  <c r="W33"/>
  <c r="V33"/>
  <c r="T33"/>
  <c r="R33"/>
  <c r="P33"/>
  <c r="N33"/>
  <c r="M33"/>
  <c r="K33"/>
  <c r="J33"/>
  <c r="H33"/>
  <c r="G33"/>
  <c r="E33"/>
  <c r="D33"/>
  <c r="B33"/>
  <c r="AD32"/>
  <c r="AB32"/>
  <c r="Z32"/>
  <c r="Y32"/>
  <c r="W32"/>
  <c r="V32"/>
  <c r="T32"/>
  <c r="R32"/>
  <c r="P32"/>
  <c r="N32"/>
  <c r="M32"/>
  <c r="K32"/>
  <c r="J32"/>
  <c r="H32"/>
  <c r="G32"/>
  <c r="E32"/>
  <c r="D32"/>
  <c r="B32"/>
  <c r="AD31"/>
  <c r="AB31"/>
  <c r="Z31"/>
  <c r="Y31"/>
  <c r="W31"/>
  <c r="V31"/>
  <c r="T31"/>
  <c r="R31"/>
  <c r="P31"/>
  <c r="N31"/>
  <c r="M31"/>
  <c r="K31"/>
  <c r="J31"/>
  <c r="H31"/>
  <c r="G31"/>
  <c r="E31"/>
  <c r="D31"/>
  <c r="B31"/>
  <c r="AD30"/>
  <c r="AB30"/>
  <c r="Z30"/>
  <c r="Y30"/>
  <c r="W30"/>
  <c r="V30"/>
  <c r="T30"/>
  <c r="R30"/>
  <c r="P30"/>
  <c r="N30"/>
  <c r="M30"/>
  <c r="K30"/>
  <c r="J30"/>
  <c r="H30"/>
  <c r="G30"/>
  <c r="E30"/>
  <c r="D30"/>
  <c r="B30"/>
  <c r="AD29"/>
  <c r="AB29"/>
  <c r="Z29"/>
  <c r="Y29"/>
  <c r="W29"/>
  <c r="V29"/>
  <c r="T29"/>
  <c r="R29"/>
  <c r="P29"/>
  <c r="N29"/>
  <c r="M29"/>
  <c r="K29"/>
  <c r="J29"/>
  <c r="H29"/>
  <c r="G29"/>
  <c r="E29"/>
  <c r="D29"/>
  <c r="B29"/>
  <c r="AD28"/>
  <c r="AB28"/>
  <c r="Z28"/>
  <c r="Y28"/>
  <c r="W28"/>
  <c r="V28"/>
  <c r="T28"/>
  <c r="R28"/>
  <c r="P28"/>
  <c r="N28"/>
  <c r="M28"/>
  <c r="K28"/>
  <c r="J28"/>
  <c r="H28"/>
  <c r="G28"/>
  <c r="E28"/>
  <c r="D28"/>
  <c r="B28"/>
  <c r="AD27"/>
  <c r="AB27"/>
  <c r="Z27"/>
  <c r="Y27"/>
  <c r="W27"/>
  <c r="V27"/>
  <c r="T27"/>
  <c r="R27"/>
  <c r="P27"/>
  <c r="N27"/>
  <c r="M27"/>
  <c r="K27"/>
  <c r="J27"/>
  <c r="H27"/>
  <c r="G27"/>
  <c r="E27"/>
  <c r="D27"/>
  <c r="B27"/>
  <c r="AD26"/>
  <c r="AB26"/>
  <c r="Z26"/>
  <c r="Y26"/>
  <c r="W26"/>
  <c r="V26"/>
  <c r="T26"/>
  <c r="R26"/>
  <c r="P26"/>
  <c r="N26"/>
  <c r="M26"/>
  <c r="K26"/>
  <c r="J26"/>
  <c r="H26"/>
  <c r="G26"/>
  <c r="E26"/>
  <c r="D26"/>
  <c r="B26"/>
  <c r="AD25"/>
  <c r="AB25"/>
  <c r="Z25"/>
  <c r="Y25"/>
  <c r="W25"/>
  <c r="V25"/>
  <c r="T25"/>
  <c r="R25"/>
  <c r="P25"/>
  <c r="N25"/>
  <c r="M25"/>
  <c r="K25"/>
  <c r="J25"/>
  <c r="H25"/>
  <c r="G25"/>
  <c r="E25"/>
  <c r="D25"/>
  <c r="B25"/>
  <c r="AD24"/>
  <c r="AB24"/>
  <c r="Z24"/>
  <c r="Y24"/>
  <c r="W24"/>
  <c r="V24"/>
  <c r="T24"/>
  <c r="R22"/>
  <c r="P22"/>
  <c r="N22"/>
  <c r="M22"/>
  <c r="K22"/>
  <c r="J22"/>
  <c r="H22"/>
  <c r="G22"/>
  <c r="E22"/>
  <c r="D22"/>
  <c r="B22"/>
  <c r="AD21"/>
  <c r="AB21"/>
  <c r="Z21"/>
  <c r="Y21"/>
  <c r="W21"/>
  <c r="V21"/>
  <c r="T21"/>
  <c r="R21"/>
  <c r="P21"/>
  <c r="N21"/>
  <c r="M21"/>
  <c r="K21"/>
  <c r="J21"/>
  <c r="H21"/>
  <c r="G21"/>
  <c r="E21"/>
  <c r="D21"/>
  <c r="B21"/>
  <c r="AD20"/>
  <c r="AB20"/>
  <c r="Z20"/>
  <c r="Y20"/>
  <c r="W20"/>
  <c r="V20"/>
  <c r="T20"/>
  <c r="R20"/>
  <c r="P20"/>
  <c r="N20"/>
  <c r="M20"/>
  <c r="K20"/>
  <c r="J20"/>
  <c r="H20"/>
  <c r="G20"/>
  <c r="E20"/>
  <c r="D20"/>
  <c r="B20"/>
  <c r="AD19"/>
  <c r="AB19"/>
  <c r="Z19"/>
  <c r="Y19"/>
  <c r="W19"/>
  <c r="V19"/>
  <c r="T19"/>
  <c r="R19"/>
  <c r="P19"/>
  <c r="N19"/>
  <c r="M19"/>
  <c r="K19"/>
  <c r="J19"/>
  <c r="H19"/>
  <c r="G19"/>
  <c r="E19"/>
  <c r="D19"/>
  <c r="B19"/>
  <c r="AD18"/>
  <c r="AB18"/>
  <c r="Z18"/>
  <c r="Y18"/>
  <c r="W18"/>
  <c r="V18"/>
  <c r="T18"/>
  <c r="R18"/>
  <c r="P18"/>
  <c r="N18"/>
  <c r="M18"/>
  <c r="K18"/>
  <c r="J18"/>
  <c r="H18"/>
  <c r="G18"/>
  <c r="E18"/>
  <c r="D18"/>
  <c r="B18"/>
  <c r="AD17"/>
  <c r="AB17"/>
  <c r="Z17"/>
  <c r="Y17"/>
  <c r="W17"/>
  <c r="V17"/>
  <c r="T17"/>
  <c r="AD16"/>
  <c r="AB16"/>
  <c r="Z16"/>
  <c r="Y16"/>
  <c r="W16"/>
  <c r="V16"/>
  <c r="T16"/>
  <c r="AD15"/>
  <c r="AB15"/>
  <c r="Z15"/>
  <c r="Y15"/>
  <c r="W15"/>
  <c r="V15"/>
  <c r="T15"/>
  <c r="R15"/>
  <c r="P15"/>
  <c r="N15"/>
  <c r="M15"/>
  <c r="K15"/>
  <c r="J15"/>
  <c r="H15"/>
  <c r="G15"/>
  <c r="E15"/>
  <c r="D15"/>
  <c r="B15"/>
  <c r="AD14"/>
  <c r="AB14"/>
  <c r="Z14"/>
  <c r="Y14"/>
  <c r="W14"/>
  <c r="V14"/>
  <c r="T14"/>
  <c r="R14"/>
  <c r="P14"/>
  <c r="N14"/>
  <c r="M14"/>
  <c r="K14"/>
  <c r="J14"/>
  <c r="H14"/>
  <c r="G14"/>
  <c r="E14"/>
  <c r="D14"/>
  <c r="B14"/>
  <c r="AD13"/>
  <c r="AB13"/>
  <c r="Z13"/>
  <c r="Y13"/>
  <c r="W13"/>
  <c r="V13"/>
  <c r="T13"/>
  <c r="R13"/>
  <c r="P13"/>
  <c r="N13"/>
  <c r="M13"/>
  <c r="K13"/>
  <c r="J13"/>
  <c r="H13"/>
  <c r="G13"/>
  <c r="E13"/>
  <c r="D13"/>
  <c r="B13"/>
  <c r="AD12"/>
  <c r="AB12"/>
  <c r="Z12"/>
  <c r="Y12"/>
  <c r="W12"/>
  <c r="V12"/>
  <c r="T12"/>
  <c r="R12"/>
  <c r="R11" s="1"/>
  <c r="P12"/>
  <c r="N12"/>
  <c r="M12"/>
  <c r="K12"/>
  <c r="J12"/>
  <c r="J11" s="1"/>
  <c r="H12"/>
  <c r="G12"/>
  <c r="E12"/>
  <c r="D12"/>
  <c r="B12"/>
  <c r="AD11"/>
  <c r="AB11"/>
  <c r="Z11"/>
  <c r="Y11"/>
  <c r="W11"/>
  <c r="V11"/>
  <c r="T11"/>
  <c r="R8"/>
  <c r="AD8" s="1"/>
  <c r="P8"/>
  <c r="AB8" s="1"/>
  <c r="N8"/>
  <c r="O39" s="1"/>
  <c r="M8"/>
  <c r="Y8" s="1"/>
  <c r="K8"/>
  <c r="W8" s="1"/>
  <c r="J8"/>
  <c r="V8" s="1"/>
  <c r="H8"/>
  <c r="I37" s="1"/>
  <c r="G8"/>
  <c r="E8"/>
  <c r="F40" s="1"/>
  <c r="D8"/>
  <c r="B8"/>
  <c r="C39" s="1"/>
  <c r="I87" i="16"/>
  <c r="H87"/>
  <c r="G87"/>
  <c r="F87"/>
  <c r="E87"/>
  <c r="D87"/>
  <c r="B87"/>
  <c r="I86"/>
  <c r="H86"/>
  <c r="G86"/>
  <c r="F86"/>
  <c r="E86"/>
  <c r="D86"/>
  <c r="B86"/>
  <c r="I85"/>
  <c r="H85"/>
  <c r="G85"/>
  <c r="F85"/>
  <c r="E85"/>
  <c r="D85"/>
  <c r="B85"/>
  <c r="I84"/>
  <c r="H84"/>
  <c r="G84"/>
  <c r="F84"/>
  <c r="E84"/>
  <c r="D84"/>
  <c r="B84"/>
  <c r="I83"/>
  <c r="H83"/>
  <c r="G83"/>
  <c r="F83"/>
  <c r="E83"/>
  <c r="D83"/>
  <c r="B83"/>
  <c r="I82"/>
  <c r="H82"/>
  <c r="G82"/>
  <c r="F82"/>
  <c r="E82"/>
  <c r="D82"/>
  <c r="B82"/>
  <c r="I81"/>
  <c r="H81"/>
  <c r="G81"/>
  <c r="F81"/>
  <c r="E81"/>
  <c r="D81"/>
  <c r="B81"/>
  <c r="I80"/>
  <c r="H80"/>
  <c r="G80"/>
  <c r="F80"/>
  <c r="E80"/>
  <c r="D80"/>
  <c r="B80"/>
  <c r="I79"/>
  <c r="H79"/>
  <c r="G79"/>
  <c r="F79"/>
  <c r="E79"/>
  <c r="D79"/>
  <c r="B79"/>
  <c r="I78"/>
  <c r="H78"/>
  <c r="G78"/>
  <c r="F78"/>
  <c r="E78"/>
  <c r="D78"/>
  <c r="B78"/>
  <c r="I77"/>
  <c r="H77"/>
  <c r="G77"/>
  <c r="F77"/>
  <c r="E77"/>
  <c r="D77"/>
  <c r="B77"/>
  <c r="I74"/>
  <c r="H74"/>
  <c r="G74"/>
  <c r="F74"/>
  <c r="E74"/>
  <c r="D74"/>
  <c r="B74"/>
  <c r="I73"/>
  <c r="H73"/>
  <c r="G73"/>
  <c r="F73"/>
  <c r="E73"/>
  <c r="D73"/>
  <c r="B73"/>
  <c r="I72"/>
  <c r="H72"/>
  <c r="G72"/>
  <c r="F72"/>
  <c r="E72"/>
  <c r="D72"/>
  <c r="B72"/>
  <c r="I71"/>
  <c r="H71"/>
  <c r="G71"/>
  <c r="F71"/>
  <c r="E71"/>
  <c r="D71"/>
  <c r="B71"/>
  <c r="I70"/>
  <c r="H70"/>
  <c r="G70"/>
  <c r="F70"/>
  <c r="E70"/>
  <c r="D70"/>
  <c r="B70"/>
  <c r="I69"/>
  <c r="H69"/>
  <c r="G69"/>
  <c r="F69"/>
  <c r="E69"/>
  <c r="D69"/>
  <c r="B69"/>
  <c r="I68"/>
  <c r="H68"/>
  <c r="G68"/>
  <c r="F68"/>
  <c r="E68"/>
  <c r="D68"/>
  <c r="B68"/>
  <c r="I67"/>
  <c r="H67"/>
  <c r="G67"/>
  <c r="F67"/>
  <c r="E67"/>
  <c r="D67"/>
  <c r="B67"/>
  <c r="I66"/>
  <c r="H66"/>
  <c r="G66"/>
  <c r="F66"/>
  <c r="E66"/>
  <c r="D66"/>
  <c r="B66"/>
  <c r="I65"/>
  <c r="H65"/>
  <c r="G65"/>
  <c r="F65"/>
  <c r="E65"/>
  <c r="D65"/>
  <c r="B65"/>
  <c r="I49"/>
  <c r="H49"/>
  <c r="G49"/>
  <c r="F49"/>
  <c r="E49"/>
  <c r="D49"/>
  <c r="B49"/>
  <c r="I48"/>
  <c r="H48"/>
  <c r="G48"/>
  <c r="F48"/>
  <c r="E48"/>
  <c r="D48"/>
  <c r="B48"/>
  <c r="I47"/>
  <c r="H47"/>
  <c r="G47"/>
  <c r="F47"/>
  <c r="E47"/>
  <c r="D47"/>
  <c r="B47"/>
  <c r="I46"/>
  <c r="H46"/>
  <c r="G46"/>
  <c r="F46"/>
  <c r="E46"/>
  <c r="D46"/>
  <c r="B46"/>
  <c r="I43"/>
  <c r="H43"/>
  <c r="G43"/>
  <c r="F43"/>
  <c r="E43"/>
  <c r="D43"/>
  <c r="B43"/>
  <c r="I42"/>
  <c r="H42"/>
  <c r="G42"/>
  <c r="F42"/>
  <c r="E42"/>
  <c r="D42"/>
  <c r="B42"/>
  <c r="I41"/>
  <c r="H41"/>
  <c r="G41"/>
  <c r="F41"/>
  <c r="E41"/>
  <c r="D41"/>
  <c r="B41"/>
  <c r="I40"/>
  <c r="H40"/>
  <c r="G40"/>
  <c r="F40"/>
  <c r="E40"/>
  <c r="D40"/>
  <c r="B40"/>
  <c r="I39"/>
  <c r="H39"/>
  <c r="G39"/>
  <c r="F39"/>
  <c r="E39"/>
  <c r="D39"/>
  <c r="B39"/>
  <c r="I38"/>
  <c r="H38"/>
  <c r="G38"/>
  <c r="F38"/>
  <c r="E38"/>
  <c r="D38"/>
  <c r="B38"/>
  <c r="I37"/>
  <c r="H37"/>
  <c r="G37"/>
  <c r="F37"/>
  <c r="E37"/>
  <c r="D37"/>
  <c r="B37"/>
  <c r="I33"/>
  <c r="H33"/>
  <c r="G33"/>
  <c r="F33"/>
  <c r="E33"/>
  <c r="D33"/>
  <c r="B33"/>
  <c r="I32"/>
  <c r="H32"/>
  <c r="G32"/>
  <c r="F32"/>
  <c r="E32"/>
  <c r="D32"/>
  <c r="B32"/>
  <c r="I31"/>
  <c r="H31"/>
  <c r="G31"/>
  <c r="F31"/>
  <c r="E31"/>
  <c r="D31"/>
  <c r="B31"/>
  <c r="I30"/>
  <c r="H30"/>
  <c r="G30"/>
  <c r="F30"/>
  <c r="E30"/>
  <c r="D30"/>
  <c r="B30"/>
  <c r="I29"/>
  <c r="H29"/>
  <c r="G29"/>
  <c r="F29"/>
  <c r="E29"/>
  <c r="D29"/>
  <c r="B29"/>
  <c r="I28"/>
  <c r="H28"/>
  <c r="G28"/>
  <c r="F28"/>
  <c r="E28"/>
  <c r="D28"/>
  <c r="B28"/>
  <c r="I27"/>
  <c r="H27"/>
  <c r="G27"/>
  <c r="F27"/>
  <c r="E27"/>
  <c r="D27"/>
  <c r="B27"/>
  <c r="I26"/>
  <c r="H26"/>
  <c r="G26"/>
  <c r="F26"/>
  <c r="E26"/>
  <c r="D26"/>
  <c r="B26"/>
  <c r="I25"/>
  <c r="H25"/>
  <c r="G25"/>
  <c r="F25"/>
  <c r="E25"/>
  <c r="D25"/>
  <c r="B25"/>
  <c r="I22"/>
  <c r="H22"/>
  <c r="G22"/>
  <c r="F22"/>
  <c r="E22"/>
  <c r="D22"/>
  <c r="B22"/>
  <c r="I21"/>
  <c r="H21"/>
  <c r="G21"/>
  <c r="F21"/>
  <c r="E21"/>
  <c r="D21"/>
  <c r="B21"/>
  <c r="I20"/>
  <c r="H20"/>
  <c r="G20"/>
  <c r="F20"/>
  <c r="E20"/>
  <c r="D20"/>
  <c r="B20"/>
  <c r="I19"/>
  <c r="H19"/>
  <c r="G19"/>
  <c r="F19"/>
  <c r="E19"/>
  <c r="D19"/>
  <c r="B19"/>
  <c r="I18"/>
  <c r="H18"/>
  <c r="G18"/>
  <c r="F18"/>
  <c r="E18"/>
  <c r="D18"/>
  <c r="B18"/>
  <c r="I15"/>
  <c r="H15"/>
  <c r="G15"/>
  <c r="F15"/>
  <c r="E15"/>
  <c r="D15"/>
  <c r="B15"/>
  <c r="I14"/>
  <c r="H14"/>
  <c r="G14"/>
  <c r="F14"/>
  <c r="E14"/>
  <c r="D14"/>
  <c r="B14"/>
  <c r="I13"/>
  <c r="H13"/>
  <c r="G13"/>
  <c r="F13"/>
  <c r="E13"/>
  <c r="D13"/>
  <c r="B13"/>
  <c r="I12"/>
  <c r="H12"/>
  <c r="G12"/>
  <c r="F12"/>
  <c r="E12"/>
  <c r="D12"/>
  <c r="B12"/>
  <c r="I10"/>
  <c r="H10"/>
  <c r="I8"/>
  <c r="H8"/>
  <c r="G8"/>
  <c r="F8"/>
  <c r="E8"/>
  <c r="D8"/>
  <c r="B8"/>
  <c r="G89" i="15"/>
  <c r="F89"/>
  <c r="E89"/>
  <c r="D89"/>
  <c r="B89"/>
  <c r="G88"/>
  <c r="F88"/>
  <c r="E88"/>
  <c r="D88"/>
  <c r="B88"/>
  <c r="G87"/>
  <c r="F87"/>
  <c r="E87"/>
  <c r="D87"/>
  <c r="B87"/>
  <c r="G86"/>
  <c r="F86"/>
  <c r="E86"/>
  <c r="D86"/>
  <c r="B86"/>
  <c r="G85"/>
  <c r="F85"/>
  <c r="E85"/>
  <c r="D85"/>
  <c r="B85"/>
  <c r="G84"/>
  <c r="F84"/>
  <c r="E84"/>
  <c r="D84"/>
  <c r="B84"/>
  <c r="G83"/>
  <c r="F83"/>
  <c r="E83"/>
  <c r="D83"/>
  <c r="B83"/>
  <c r="G82"/>
  <c r="F82"/>
  <c r="E82"/>
  <c r="D82"/>
  <c r="B82"/>
  <c r="G81"/>
  <c r="F81"/>
  <c r="E81"/>
  <c r="C81" s="1"/>
  <c r="D81"/>
  <c r="B81"/>
  <c r="G80"/>
  <c r="F80"/>
  <c r="E80"/>
  <c r="D80"/>
  <c r="B80"/>
  <c r="G79"/>
  <c r="F79"/>
  <c r="E79"/>
  <c r="D79"/>
  <c r="B79"/>
  <c r="G76"/>
  <c r="F76"/>
  <c r="E76"/>
  <c r="D76"/>
  <c r="B76"/>
  <c r="G75"/>
  <c r="F75"/>
  <c r="E75"/>
  <c r="D75"/>
  <c r="B75"/>
  <c r="G74"/>
  <c r="F74"/>
  <c r="E74"/>
  <c r="D74"/>
  <c r="B74"/>
  <c r="G73"/>
  <c r="F73"/>
  <c r="E73"/>
  <c r="D73"/>
  <c r="B73"/>
  <c r="G72"/>
  <c r="F72"/>
  <c r="E72"/>
  <c r="D72"/>
  <c r="C72" s="1"/>
  <c r="B72"/>
  <c r="G71"/>
  <c r="F71"/>
  <c r="E71"/>
  <c r="C71" s="1"/>
  <c r="D71"/>
  <c r="B71"/>
  <c r="G70"/>
  <c r="F70"/>
  <c r="E70"/>
  <c r="D70"/>
  <c r="C70" s="1"/>
  <c r="B70"/>
  <c r="G69"/>
  <c r="F69"/>
  <c r="E69"/>
  <c r="C69" s="1"/>
  <c r="D69"/>
  <c r="B69"/>
  <c r="G68"/>
  <c r="F68"/>
  <c r="E68"/>
  <c r="D68"/>
  <c r="C68" s="1"/>
  <c r="B68"/>
  <c r="G67"/>
  <c r="F67"/>
  <c r="E67"/>
  <c r="C67" s="1"/>
  <c r="D67"/>
  <c r="B67"/>
  <c r="G50"/>
  <c r="F50"/>
  <c r="E50"/>
  <c r="D50"/>
  <c r="C50" s="1"/>
  <c r="B50"/>
  <c r="G49"/>
  <c r="F49"/>
  <c r="E49"/>
  <c r="C49" s="1"/>
  <c r="D49"/>
  <c r="B49"/>
  <c r="G48"/>
  <c r="F48"/>
  <c r="E48"/>
  <c r="D48"/>
  <c r="B48"/>
  <c r="G47"/>
  <c r="F47"/>
  <c r="E47"/>
  <c r="C47" s="1"/>
  <c r="D47"/>
  <c r="B47"/>
  <c r="G44"/>
  <c r="F44"/>
  <c r="E44"/>
  <c r="D44"/>
  <c r="C44" s="1"/>
  <c r="B44"/>
  <c r="G43"/>
  <c r="F43"/>
  <c r="E43"/>
  <c r="D43"/>
  <c r="B43"/>
  <c r="G42"/>
  <c r="F42"/>
  <c r="E42"/>
  <c r="D42"/>
  <c r="C42" s="1"/>
  <c r="B42"/>
  <c r="G41"/>
  <c r="F41"/>
  <c r="E41"/>
  <c r="C41" s="1"/>
  <c r="D41"/>
  <c r="B41"/>
  <c r="G40"/>
  <c r="F40"/>
  <c r="E40"/>
  <c r="D40"/>
  <c r="C40" s="1"/>
  <c r="B40"/>
  <c r="G39"/>
  <c r="G37" s="1"/>
  <c r="F39"/>
  <c r="E39"/>
  <c r="C39" s="1"/>
  <c r="D39"/>
  <c r="B39"/>
  <c r="B37" s="1"/>
  <c r="G38"/>
  <c r="F38"/>
  <c r="F37" s="1"/>
  <c r="E38"/>
  <c r="D38"/>
  <c r="C38" s="1"/>
  <c r="B38"/>
  <c r="G34"/>
  <c r="F34"/>
  <c r="E34"/>
  <c r="C34" s="1"/>
  <c r="D34"/>
  <c r="B34"/>
  <c r="G33"/>
  <c r="F33"/>
  <c r="E33"/>
  <c r="D33"/>
  <c r="C33" s="1"/>
  <c r="B33"/>
  <c r="G32"/>
  <c r="F32"/>
  <c r="E32"/>
  <c r="C32" s="1"/>
  <c r="D32"/>
  <c r="B32"/>
  <c r="G31"/>
  <c r="F31"/>
  <c r="E31"/>
  <c r="D31"/>
  <c r="C31" s="1"/>
  <c r="B31"/>
  <c r="G30"/>
  <c r="F30"/>
  <c r="E30"/>
  <c r="C30" s="1"/>
  <c r="D30"/>
  <c r="B30"/>
  <c r="G29"/>
  <c r="F29"/>
  <c r="E29"/>
  <c r="D29"/>
  <c r="C29" s="1"/>
  <c r="B29"/>
  <c r="G28"/>
  <c r="F28"/>
  <c r="E28"/>
  <c r="C28" s="1"/>
  <c r="D28"/>
  <c r="B28"/>
  <c r="G27"/>
  <c r="F27"/>
  <c r="E27"/>
  <c r="D27"/>
  <c r="C27" s="1"/>
  <c r="B27"/>
  <c r="G26"/>
  <c r="F26"/>
  <c r="E26"/>
  <c r="C26" s="1"/>
  <c r="D26"/>
  <c r="B26"/>
  <c r="G23"/>
  <c r="F23"/>
  <c r="E23"/>
  <c r="D23"/>
  <c r="C23" s="1"/>
  <c r="B23"/>
  <c r="G22"/>
  <c r="F22"/>
  <c r="E22"/>
  <c r="C22" s="1"/>
  <c r="D22"/>
  <c r="B22"/>
  <c r="G21"/>
  <c r="F21"/>
  <c r="E21"/>
  <c r="D21"/>
  <c r="C21" s="1"/>
  <c r="B21"/>
  <c r="G20"/>
  <c r="F20"/>
  <c r="E20"/>
  <c r="C20" s="1"/>
  <c r="D20"/>
  <c r="B20"/>
  <c r="G19"/>
  <c r="F19"/>
  <c r="E19"/>
  <c r="D19"/>
  <c r="C19" s="1"/>
  <c r="B19"/>
  <c r="G16"/>
  <c r="F16"/>
  <c r="E16"/>
  <c r="C16" s="1"/>
  <c r="D16"/>
  <c r="B16"/>
  <c r="G15"/>
  <c r="F15"/>
  <c r="E15"/>
  <c r="D15"/>
  <c r="C15" s="1"/>
  <c r="B15"/>
  <c r="G14"/>
  <c r="G12" s="1"/>
  <c r="F14"/>
  <c r="E14"/>
  <c r="E12" s="1"/>
  <c r="D14"/>
  <c r="B14"/>
  <c r="B12" s="1"/>
  <c r="G13"/>
  <c r="F13"/>
  <c r="F12" s="1"/>
  <c r="E13"/>
  <c r="D13"/>
  <c r="C13" s="1"/>
  <c r="B13"/>
  <c r="G9"/>
  <c r="F9"/>
  <c r="E9"/>
  <c r="C9" s="1"/>
  <c r="C64" s="1"/>
  <c r="D9"/>
  <c r="B9"/>
  <c r="N93" i="24"/>
  <c r="L93"/>
  <c r="J93"/>
  <c r="H93"/>
  <c r="D93" s="1"/>
  <c r="F93"/>
  <c r="N92"/>
  <c r="L92"/>
  <c r="J92"/>
  <c r="H92"/>
  <c r="F92"/>
  <c r="D92" s="1"/>
  <c r="N91"/>
  <c r="L91"/>
  <c r="J91"/>
  <c r="H91"/>
  <c r="D91" s="1"/>
  <c r="F91"/>
  <c r="N90"/>
  <c r="L90"/>
  <c r="J90"/>
  <c r="H90"/>
  <c r="F90"/>
  <c r="D90" s="1"/>
  <c r="N89"/>
  <c r="L89"/>
  <c r="J89"/>
  <c r="H89"/>
  <c r="F89"/>
  <c r="N88"/>
  <c r="L88"/>
  <c r="J88"/>
  <c r="H88"/>
  <c r="F88"/>
  <c r="D88" s="1"/>
  <c r="N87"/>
  <c r="L87"/>
  <c r="J87"/>
  <c r="H87"/>
  <c r="D87" s="1"/>
  <c r="F87"/>
  <c r="N86"/>
  <c r="L86"/>
  <c r="J86"/>
  <c r="H86"/>
  <c r="F86"/>
  <c r="D86" s="1"/>
  <c r="N85"/>
  <c r="L85"/>
  <c r="J85"/>
  <c r="H85"/>
  <c r="D85" s="1"/>
  <c r="F85"/>
  <c r="N84"/>
  <c r="L84"/>
  <c r="J84"/>
  <c r="H84"/>
  <c r="F84"/>
  <c r="D84" s="1"/>
  <c r="N83"/>
  <c r="L83"/>
  <c r="J83"/>
  <c r="H83"/>
  <c r="D83" s="1"/>
  <c r="F83"/>
  <c r="N80"/>
  <c r="L80"/>
  <c r="J80"/>
  <c r="H80"/>
  <c r="F80"/>
  <c r="N79"/>
  <c r="L79"/>
  <c r="J79"/>
  <c r="H79"/>
  <c r="D79" s="1"/>
  <c r="F79"/>
  <c r="N78"/>
  <c r="L78"/>
  <c r="J78"/>
  <c r="H78"/>
  <c r="F78"/>
  <c r="D78" s="1"/>
  <c r="N77"/>
  <c r="L77"/>
  <c r="J77"/>
  <c r="H77"/>
  <c r="D77" s="1"/>
  <c r="F77"/>
  <c r="N76"/>
  <c r="L76"/>
  <c r="J76"/>
  <c r="H76"/>
  <c r="F76"/>
  <c r="N75"/>
  <c r="L75"/>
  <c r="J75"/>
  <c r="H75"/>
  <c r="D75" s="1"/>
  <c r="F75"/>
  <c r="N74"/>
  <c r="L74"/>
  <c r="J74"/>
  <c r="H74"/>
  <c r="F74"/>
  <c r="D74" s="1"/>
  <c r="N73"/>
  <c r="L73"/>
  <c r="J73"/>
  <c r="H73"/>
  <c r="D73" s="1"/>
  <c r="F73"/>
  <c r="N72"/>
  <c r="L72"/>
  <c r="J72"/>
  <c r="H72"/>
  <c r="F72"/>
  <c r="D72" s="1"/>
  <c r="N71"/>
  <c r="L71"/>
  <c r="J71"/>
  <c r="H71"/>
  <c r="D71" s="1"/>
  <c r="F71"/>
  <c r="B93"/>
  <c r="B92"/>
  <c r="B91"/>
  <c r="B90"/>
  <c r="B89"/>
  <c r="B88"/>
  <c r="B87"/>
  <c r="B86"/>
  <c r="B85"/>
  <c r="B84"/>
  <c r="B83"/>
  <c r="B80"/>
  <c r="B79"/>
  <c r="B78"/>
  <c r="B77"/>
  <c r="B76"/>
  <c r="B75"/>
  <c r="B74"/>
  <c r="B73"/>
  <c r="B72"/>
  <c r="B71"/>
  <c r="N50"/>
  <c r="L50"/>
  <c r="M50" s="1"/>
  <c r="J50"/>
  <c r="H50"/>
  <c r="D50" s="1"/>
  <c r="F50"/>
  <c r="N49"/>
  <c r="L49"/>
  <c r="J49"/>
  <c r="H49"/>
  <c r="F49"/>
  <c r="D49" s="1"/>
  <c r="N48"/>
  <c r="L48"/>
  <c r="M48" s="1"/>
  <c r="J48"/>
  <c r="H48"/>
  <c r="D48" s="1"/>
  <c r="F48"/>
  <c r="N47"/>
  <c r="L47"/>
  <c r="J47"/>
  <c r="H47"/>
  <c r="F47"/>
  <c r="G47" s="1"/>
  <c r="N44"/>
  <c r="L44"/>
  <c r="M44" s="1"/>
  <c r="J44"/>
  <c r="H44"/>
  <c r="D44" s="1"/>
  <c r="F44"/>
  <c r="N43"/>
  <c r="L43"/>
  <c r="J43"/>
  <c r="H43"/>
  <c r="F43"/>
  <c r="D43" s="1"/>
  <c r="N42"/>
  <c r="L42"/>
  <c r="M42" s="1"/>
  <c r="J42"/>
  <c r="H42"/>
  <c r="I42" s="1"/>
  <c r="F42"/>
  <c r="N41"/>
  <c r="L41"/>
  <c r="J41"/>
  <c r="H41"/>
  <c r="F41"/>
  <c r="G41" s="1"/>
  <c r="N40"/>
  <c r="L40"/>
  <c r="J40"/>
  <c r="H40"/>
  <c r="D40" s="1"/>
  <c r="F40"/>
  <c r="N39"/>
  <c r="L39"/>
  <c r="J39"/>
  <c r="J37" s="1"/>
  <c r="H39"/>
  <c r="F39"/>
  <c r="D39" s="1"/>
  <c r="N38"/>
  <c r="L38"/>
  <c r="L37" s="1"/>
  <c r="M37" s="1"/>
  <c r="J38"/>
  <c r="H38"/>
  <c r="H37" s="1"/>
  <c r="I37" s="1"/>
  <c r="F38"/>
  <c r="N36"/>
  <c r="L36"/>
  <c r="J36"/>
  <c r="H36"/>
  <c r="F36"/>
  <c r="G36" s="1"/>
  <c r="N34"/>
  <c r="L34"/>
  <c r="M34" s="1"/>
  <c r="J34"/>
  <c r="H34"/>
  <c r="D34" s="1"/>
  <c r="F34"/>
  <c r="N33"/>
  <c r="L33"/>
  <c r="J33"/>
  <c r="H33"/>
  <c r="F33"/>
  <c r="D33" s="1"/>
  <c r="N32"/>
  <c r="L32"/>
  <c r="J32"/>
  <c r="H32"/>
  <c r="I32" s="1"/>
  <c r="F32"/>
  <c r="N31"/>
  <c r="L31"/>
  <c r="J31"/>
  <c r="H31"/>
  <c r="F31"/>
  <c r="G31" s="1"/>
  <c r="N30"/>
  <c r="L30"/>
  <c r="M30" s="1"/>
  <c r="J30"/>
  <c r="H30"/>
  <c r="D30" s="1"/>
  <c r="F30"/>
  <c r="N29"/>
  <c r="L29"/>
  <c r="J29"/>
  <c r="H29"/>
  <c r="F29"/>
  <c r="D29" s="1"/>
  <c r="N28"/>
  <c r="L28"/>
  <c r="M28" s="1"/>
  <c r="J28"/>
  <c r="H28"/>
  <c r="D28" s="1"/>
  <c r="F28"/>
  <c r="N27"/>
  <c r="L27"/>
  <c r="J27"/>
  <c r="H27"/>
  <c r="F27"/>
  <c r="D27" s="1"/>
  <c r="N26"/>
  <c r="L26"/>
  <c r="M26" s="1"/>
  <c r="J26"/>
  <c r="H26"/>
  <c r="I26" s="1"/>
  <c r="F26"/>
  <c r="N23"/>
  <c r="L23"/>
  <c r="J23"/>
  <c r="H23"/>
  <c r="F23"/>
  <c r="D23" s="1"/>
  <c r="N22"/>
  <c r="L22"/>
  <c r="M22" s="1"/>
  <c r="J22"/>
  <c r="H22"/>
  <c r="D22" s="1"/>
  <c r="F22"/>
  <c r="N21"/>
  <c r="L21"/>
  <c r="J21"/>
  <c r="H21"/>
  <c r="F21"/>
  <c r="G21" s="1"/>
  <c r="N20"/>
  <c r="L20"/>
  <c r="M20" s="1"/>
  <c r="J20"/>
  <c r="H20"/>
  <c r="D20" s="1"/>
  <c r="F20"/>
  <c r="N19"/>
  <c r="L19"/>
  <c r="J19"/>
  <c r="H19"/>
  <c r="F19"/>
  <c r="G19" s="1"/>
  <c r="N16"/>
  <c r="L16"/>
  <c r="M16" s="1"/>
  <c r="J16"/>
  <c r="H16"/>
  <c r="I16" s="1"/>
  <c r="F16"/>
  <c r="N15"/>
  <c r="L15"/>
  <c r="J15"/>
  <c r="H15"/>
  <c r="F15"/>
  <c r="D15" s="1"/>
  <c r="N14"/>
  <c r="L14"/>
  <c r="M14" s="1"/>
  <c r="J14"/>
  <c r="H14"/>
  <c r="D14" s="1"/>
  <c r="F14"/>
  <c r="N13"/>
  <c r="N12" s="1"/>
  <c r="L13"/>
  <c r="J13"/>
  <c r="J12" s="1"/>
  <c r="H13"/>
  <c r="F13"/>
  <c r="G13" s="1"/>
  <c r="B50"/>
  <c r="B49"/>
  <c r="B48"/>
  <c r="B47"/>
  <c r="B44"/>
  <c r="B43"/>
  <c r="B42"/>
  <c r="B41"/>
  <c r="B40"/>
  <c r="B39"/>
  <c r="B37" s="1"/>
  <c r="B38"/>
  <c r="B36"/>
  <c r="B34"/>
  <c r="B33"/>
  <c r="B32"/>
  <c r="B31"/>
  <c r="B30"/>
  <c r="B29"/>
  <c r="B28"/>
  <c r="B27"/>
  <c r="B26"/>
  <c r="B23"/>
  <c r="B22"/>
  <c r="B21"/>
  <c r="B20"/>
  <c r="B19"/>
  <c r="B16"/>
  <c r="B15"/>
  <c r="B14"/>
  <c r="B13"/>
  <c r="R40" i="21"/>
  <c r="P40"/>
  <c r="N40"/>
  <c r="M40"/>
  <c r="K40"/>
  <c r="J40"/>
  <c r="H40"/>
  <c r="G40"/>
  <c r="E40"/>
  <c r="D40"/>
  <c r="B40"/>
  <c r="R39"/>
  <c r="P39"/>
  <c r="N39"/>
  <c r="M39"/>
  <c r="K39"/>
  <c r="J39"/>
  <c r="H39"/>
  <c r="G39"/>
  <c r="E39"/>
  <c r="D39"/>
  <c r="B39"/>
  <c r="R38"/>
  <c r="P38"/>
  <c r="N38"/>
  <c r="M38"/>
  <c r="K38"/>
  <c r="J38"/>
  <c r="H38"/>
  <c r="G38"/>
  <c r="E38"/>
  <c r="D38"/>
  <c r="B38"/>
  <c r="R37"/>
  <c r="P37"/>
  <c r="N37"/>
  <c r="M37"/>
  <c r="K37"/>
  <c r="J37"/>
  <c r="H37"/>
  <c r="G37"/>
  <c r="E37"/>
  <c r="D37"/>
  <c r="B37"/>
  <c r="R36"/>
  <c r="P36"/>
  <c r="N36"/>
  <c r="M36"/>
  <c r="K36"/>
  <c r="J36"/>
  <c r="H36"/>
  <c r="G36"/>
  <c r="E36"/>
  <c r="D36"/>
  <c r="B36"/>
  <c r="AD35"/>
  <c r="AB35"/>
  <c r="Z35"/>
  <c r="Y35"/>
  <c r="W35"/>
  <c r="V35"/>
  <c r="T35"/>
  <c r="AD34"/>
  <c r="AB34"/>
  <c r="Z34"/>
  <c r="Y34"/>
  <c r="W34"/>
  <c r="V34"/>
  <c r="T34"/>
  <c r="AD33"/>
  <c r="AB33"/>
  <c r="Z33"/>
  <c r="Y33"/>
  <c r="W33"/>
  <c r="V33"/>
  <c r="T33"/>
  <c r="R33"/>
  <c r="P33"/>
  <c r="N33"/>
  <c r="M33"/>
  <c r="K33"/>
  <c r="J33"/>
  <c r="H33"/>
  <c r="G33"/>
  <c r="E33"/>
  <c r="D33"/>
  <c r="B33"/>
  <c r="AD32"/>
  <c r="AB32"/>
  <c r="Z32"/>
  <c r="Y32"/>
  <c r="W32"/>
  <c r="V32"/>
  <c r="T32"/>
  <c r="R32"/>
  <c r="P32"/>
  <c r="N32"/>
  <c r="M32"/>
  <c r="K32"/>
  <c r="J32"/>
  <c r="H32"/>
  <c r="G32"/>
  <c r="E32"/>
  <c r="D32"/>
  <c r="B32"/>
  <c r="AD31"/>
  <c r="AB31"/>
  <c r="Z31"/>
  <c r="Y31"/>
  <c r="W31"/>
  <c r="V31"/>
  <c r="T31"/>
  <c r="R31"/>
  <c r="P31"/>
  <c r="N31"/>
  <c r="M31"/>
  <c r="K31"/>
  <c r="J31"/>
  <c r="H31"/>
  <c r="G31"/>
  <c r="E31"/>
  <c r="D31"/>
  <c r="B31"/>
  <c r="AD30"/>
  <c r="AB30"/>
  <c r="Z30"/>
  <c r="Y30"/>
  <c r="W30"/>
  <c r="V30"/>
  <c r="T30"/>
  <c r="R30"/>
  <c r="P30"/>
  <c r="N30"/>
  <c r="M30"/>
  <c r="K30"/>
  <c r="J30"/>
  <c r="H30"/>
  <c r="G30"/>
  <c r="E30"/>
  <c r="D30"/>
  <c r="B30"/>
  <c r="AD29"/>
  <c r="AB29"/>
  <c r="Z29"/>
  <c r="Y29"/>
  <c r="W29"/>
  <c r="V29"/>
  <c r="T29"/>
  <c r="R29"/>
  <c r="P29"/>
  <c r="N29"/>
  <c r="M29"/>
  <c r="K29"/>
  <c r="J29"/>
  <c r="H29"/>
  <c r="G29"/>
  <c r="E29"/>
  <c r="D29"/>
  <c r="B29"/>
  <c r="AD28"/>
  <c r="AB28"/>
  <c r="Z28"/>
  <c r="Y28"/>
  <c r="W28"/>
  <c r="V28"/>
  <c r="T28"/>
  <c r="R28"/>
  <c r="P28"/>
  <c r="N28"/>
  <c r="M28"/>
  <c r="K28"/>
  <c r="J28"/>
  <c r="H28"/>
  <c r="G28"/>
  <c r="E28"/>
  <c r="D28"/>
  <c r="B28"/>
  <c r="AD27"/>
  <c r="AB27"/>
  <c r="Z27"/>
  <c r="Y27"/>
  <c r="W27"/>
  <c r="V27"/>
  <c r="T27"/>
  <c r="R27"/>
  <c r="P27"/>
  <c r="N27"/>
  <c r="M27"/>
  <c r="K27"/>
  <c r="J27"/>
  <c r="H27"/>
  <c r="G27"/>
  <c r="E27"/>
  <c r="D27"/>
  <c r="B27"/>
  <c r="AD26"/>
  <c r="AB26"/>
  <c r="Z26"/>
  <c r="Y26"/>
  <c r="W26"/>
  <c r="V26"/>
  <c r="T26"/>
  <c r="R26"/>
  <c r="P26"/>
  <c r="N26"/>
  <c r="M26"/>
  <c r="K26"/>
  <c r="J26"/>
  <c r="H26"/>
  <c r="G26"/>
  <c r="E26"/>
  <c r="D26"/>
  <c r="B26"/>
  <c r="AD25"/>
  <c r="AB25"/>
  <c r="Z25"/>
  <c r="Y25"/>
  <c r="W25"/>
  <c r="V25"/>
  <c r="T25"/>
  <c r="R25"/>
  <c r="P25"/>
  <c r="N25"/>
  <c r="M25"/>
  <c r="K25"/>
  <c r="J25"/>
  <c r="H25"/>
  <c r="G25"/>
  <c r="E25"/>
  <c r="D25"/>
  <c r="B25"/>
  <c r="AD24"/>
  <c r="AB24"/>
  <c r="Z24"/>
  <c r="Y24"/>
  <c r="W24"/>
  <c r="V24"/>
  <c r="T24"/>
  <c r="R22"/>
  <c r="P22"/>
  <c r="N22"/>
  <c r="M22"/>
  <c r="K22"/>
  <c r="J22"/>
  <c r="H22"/>
  <c r="G22"/>
  <c r="E22"/>
  <c r="D22"/>
  <c r="B22"/>
  <c r="AD21"/>
  <c r="AB21"/>
  <c r="Z21"/>
  <c r="Y21"/>
  <c r="W21"/>
  <c r="V21"/>
  <c r="T21"/>
  <c r="R21"/>
  <c r="P21"/>
  <c r="N21"/>
  <c r="M21"/>
  <c r="K21"/>
  <c r="J21"/>
  <c r="H21"/>
  <c r="G21"/>
  <c r="E21"/>
  <c r="D21"/>
  <c r="B21"/>
  <c r="AD20"/>
  <c r="AB20"/>
  <c r="Z20"/>
  <c r="Y20"/>
  <c r="W20"/>
  <c r="V20"/>
  <c r="T20"/>
  <c r="R20"/>
  <c r="P20"/>
  <c r="N20"/>
  <c r="M20"/>
  <c r="K20"/>
  <c r="J20"/>
  <c r="H20"/>
  <c r="G20"/>
  <c r="E20"/>
  <c r="D20"/>
  <c r="B20"/>
  <c r="AD19"/>
  <c r="AB19"/>
  <c r="Z19"/>
  <c r="Y19"/>
  <c r="W19"/>
  <c r="V19"/>
  <c r="T19"/>
  <c r="R19"/>
  <c r="P19"/>
  <c r="N19"/>
  <c r="M19"/>
  <c r="K19"/>
  <c r="J19"/>
  <c r="H19"/>
  <c r="G19"/>
  <c r="E19"/>
  <c r="D19"/>
  <c r="B19"/>
  <c r="AD18"/>
  <c r="AB18"/>
  <c r="Z18"/>
  <c r="Y18"/>
  <c r="W18"/>
  <c r="V18"/>
  <c r="T18"/>
  <c r="R18"/>
  <c r="P18"/>
  <c r="N18"/>
  <c r="M18"/>
  <c r="K18"/>
  <c r="J18"/>
  <c r="H18"/>
  <c r="G18"/>
  <c r="E18"/>
  <c r="D18"/>
  <c r="B18"/>
  <c r="AD17"/>
  <c r="AB17"/>
  <c r="Z17"/>
  <c r="Y17"/>
  <c r="W17"/>
  <c r="V17"/>
  <c r="T17"/>
  <c r="AD16"/>
  <c r="AB16"/>
  <c r="Z16"/>
  <c r="Y16"/>
  <c r="W16"/>
  <c r="V16"/>
  <c r="T16"/>
  <c r="AD15"/>
  <c r="AB15"/>
  <c r="Z15"/>
  <c r="Y15"/>
  <c r="W15"/>
  <c r="V15"/>
  <c r="T15"/>
  <c r="R15"/>
  <c r="P15"/>
  <c r="N15"/>
  <c r="M15"/>
  <c r="K15"/>
  <c r="J15"/>
  <c r="H15"/>
  <c r="G15"/>
  <c r="E15"/>
  <c r="D15"/>
  <c r="B15"/>
  <c r="AD14"/>
  <c r="AB14"/>
  <c r="Z14"/>
  <c r="Y14"/>
  <c r="W14"/>
  <c r="V14"/>
  <c r="T14"/>
  <c r="R14"/>
  <c r="P14"/>
  <c r="N14"/>
  <c r="M14"/>
  <c r="K14"/>
  <c r="J14"/>
  <c r="H14"/>
  <c r="G14"/>
  <c r="E14"/>
  <c r="D14"/>
  <c r="B14"/>
  <c r="AD13"/>
  <c r="AB13"/>
  <c r="Z13"/>
  <c r="Y13"/>
  <c r="W13"/>
  <c r="V13"/>
  <c r="T13"/>
  <c r="R13"/>
  <c r="P13"/>
  <c r="N13"/>
  <c r="M13"/>
  <c r="K13"/>
  <c r="J13"/>
  <c r="H13"/>
  <c r="G13"/>
  <c r="E13"/>
  <c r="D13"/>
  <c r="B13"/>
  <c r="AD12"/>
  <c r="AB12"/>
  <c r="Z12"/>
  <c r="Y12"/>
  <c r="W12"/>
  <c r="V12"/>
  <c r="T12"/>
  <c r="R12"/>
  <c r="P12"/>
  <c r="P11" s="1"/>
  <c r="N12"/>
  <c r="N11" s="1"/>
  <c r="M12"/>
  <c r="M11" s="1"/>
  <c r="K12"/>
  <c r="J12"/>
  <c r="J11" s="1"/>
  <c r="H12"/>
  <c r="G12"/>
  <c r="G11" s="1"/>
  <c r="E12"/>
  <c r="D12"/>
  <c r="D11" s="1"/>
  <c r="B12"/>
  <c r="AD11"/>
  <c r="AB11"/>
  <c r="Z11"/>
  <c r="Y11"/>
  <c r="W11"/>
  <c r="V11"/>
  <c r="T11"/>
  <c r="R8"/>
  <c r="AD8" s="1"/>
  <c r="P8"/>
  <c r="AB8" s="1"/>
  <c r="N8"/>
  <c r="M8"/>
  <c r="Y8" s="1"/>
  <c r="K8"/>
  <c r="W8" s="1"/>
  <c r="J8"/>
  <c r="V8" s="1"/>
  <c r="H8"/>
  <c r="T8" s="1"/>
  <c r="G8"/>
  <c r="E8"/>
  <c r="D8"/>
  <c r="B8"/>
  <c r="C48" i="15"/>
  <c r="E11" i="16"/>
  <c r="I62"/>
  <c r="H62"/>
  <c r="G62"/>
  <c r="F62"/>
  <c r="E62"/>
  <c r="D62"/>
  <c r="B62"/>
  <c r="G64" i="15"/>
  <c r="F64"/>
  <c r="E64"/>
  <c r="D64"/>
  <c r="B64"/>
  <c r="C43"/>
  <c r="D81" i="24"/>
  <c r="D69"/>
  <c r="D45"/>
  <c r="D35"/>
  <c r="D24"/>
  <c r="D17"/>
  <c r="D19"/>
  <c r="R11" i="21"/>
  <c r="E11"/>
  <c r="F11" s="1"/>
  <c r="C32"/>
  <c r="C18"/>
  <c r="A53" i="15"/>
  <c r="A92"/>
  <c r="A53" i="24"/>
  <c r="A96"/>
  <c r="S38" i="21"/>
  <c r="C30"/>
  <c r="C40"/>
  <c r="C36"/>
  <c r="D89" i="24"/>
  <c r="M31"/>
  <c r="F12" i="21"/>
  <c r="F14"/>
  <c r="F19"/>
  <c r="F21"/>
  <c r="F26"/>
  <c r="F28"/>
  <c r="F30"/>
  <c r="F32"/>
  <c r="F36"/>
  <c r="F38"/>
  <c r="F40"/>
  <c r="I12"/>
  <c r="I14"/>
  <c r="I19"/>
  <c r="I21"/>
  <c r="I26"/>
  <c r="I28"/>
  <c r="I30"/>
  <c r="I32"/>
  <c r="I36"/>
  <c r="I38"/>
  <c r="I40"/>
  <c r="L12"/>
  <c r="L14"/>
  <c r="L19"/>
  <c r="L21"/>
  <c r="L26"/>
  <c r="L28"/>
  <c r="L30"/>
  <c r="L32"/>
  <c r="L36"/>
  <c r="L38"/>
  <c r="L40"/>
  <c r="Q12"/>
  <c r="Q14"/>
  <c r="O19"/>
  <c r="O21"/>
  <c r="Q26"/>
  <c r="Q28"/>
  <c r="Q30"/>
  <c r="Q32"/>
  <c r="Q36"/>
  <c r="Q38"/>
  <c r="Q40"/>
  <c r="N37" i="24"/>
  <c r="G16"/>
  <c r="D13"/>
  <c r="F13" i="21"/>
  <c r="F15"/>
  <c r="F18"/>
  <c r="F20"/>
  <c r="F22"/>
  <c r="F25"/>
  <c r="F27"/>
  <c r="F29"/>
  <c r="F31"/>
  <c r="F33"/>
  <c r="I13"/>
  <c r="I15"/>
  <c r="I18"/>
  <c r="I20"/>
  <c r="I22"/>
  <c r="I25"/>
  <c r="I27"/>
  <c r="I29"/>
  <c r="I31"/>
  <c r="I33"/>
  <c r="L13"/>
  <c r="L15"/>
  <c r="L18"/>
  <c r="L20"/>
  <c r="L22"/>
  <c r="L25"/>
  <c r="L27"/>
  <c r="L29"/>
  <c r="L31"/>
  <c r="L33"/>
  <c r="Q8"/>
  <c r="AC8" s="1"/>
  <c r="Q13"/>
  <c r="Q15"/>
  <c r="Q18"/>
  <c r="Q20"/>
  <c r="Q22"/>
  <c r="Q25"/>
  <c r="Q27"/>
  <c r="Q29"/>
  <c r="Q31"/>
  <c r="Q33"/>
  <c r="L68" i="24"/>
  <c r="M92" s="1"/>
  <c r="O12" i="21"/>
  <c r="O14"/>
  <c r="O18"/>
  <c r="O20"/>
  <c r="O22"/>
  <c r="O26"/>
  <c r="O28"/>
  <c r="O30"/>
  <c r="O32"/>
  <c r="O36"/>
  <c r="O38"/>
  <c r="O40"/>
  <c r="Q19"/>
  <c r="Q21"/>
  <c r="Z8"/>
  <c r="AA16" s="1"/>
  <c r="O13"/>
  <c r="O15"/>
  <c r="O25"/>
  <c r="O27"/>
  <c r="O29"/>
  <c r="O31"/>
  <c r="O33"/>
  <c r="G30" i="24"/>
  <c r="G32"/>
  <c r="G28"/>
  <c r="G14"/>
  <c r="G44"/>
  <c r="G40"/>
  <c r="G50"/>
  <c r="G42"/>
  <c r="G38"/>
  <c r="G48"/>
  <c r="I21"/>
  <c r="I36"/>
  <c r="I41"/>
  <c r="I13"/>
  <c r="I27"/>
  <c r="I31"/>
  <c r="I47"/>
  <c r="I19"/>
  <c r="I23"/>
  <c r="I39"/>
  <c r="I43"/>
  <c r="I15"/>
  <c r="I29"/>
  <c r="I33"/>
  <c r="I49"/>
  <c r="H68"/>
  <c r="I84" s="1"/>
  <c r="C14" i="21"/>
  <c r="C29"/>
  <c r="C27"/>
  <c r="D76" i="24"/>
  <c r="H36" i="16"/>
  <c r="C15" i="21"/>
  <c r="C13"/>
  <c r="C22"/>
  <c r="C31"/>
  <c r="C28"/>
  <c r="C38"/>
  <c r="C21"/>
  <c r="D80" i="24"/>
  <c r="G26"/>
  <c r="B11" i="21"/>
  <c r="C11" s="1"/>
  <c r="B11" i="16"/>
  <c r="AC16" i="21"/>
  <c r="AA26"/>
  <c r="AC34"/>
  <c r="G22" i="24"/>
  <c r="G34"/>
  <c r="C26" i="21"/>
  <c r="C12"/>
  <c r="H11"/>
  <c r="I11" s="1"/>
  <c r="K11"/>
  <c r="L11" s="1"/>
  <c r="B12" i="24"/>
  <c r="F68"/>
  <c r="G91" s="1"/>
  <c r="G20"/>
  <c r="C28" i="27"/>
  <c r="D47" i="26"/>
  <c r="F12"/>
  <c r="D74"/>
  <c r="G13"/>
  <c r="D79"/>
  <c r="D88"/>
  <c r="G14"/>
  <c r="G15"/>
  <c r="AC33" i="25"/>
  <c r="AC14"/>
  <c r="AC15"/>
  <c r="Q22"/>
  <c r="F12"/>
  <c r="AC18"/>
  <c r="AC20"/>
  <c r="AC25"/>
  <c r="AC27"/>
  <c r="AC29"/>
  <c r="AC31"/>
  <c r="AC35"/>
  <c r="Q36"/>
  <c r="Q40"/>
  <c r="AC11"/>
  <c r="AC12"/>
  <c r="AC17"/>
  <c r="AC19"/>
  <c r="AC21"/>
  <c r="AC24"/>
  <c r="AC26"/>
  <c r="AC28"/>
  <c r="AC30"/>
  <c r="AC32"/>
  <c r="Q38"/>
  <c r="G79" i="24"/>
  <c r="M47"/>
  <c r="M33"/>
  <c r="M29"/>
  <c r="M15"/>
  <c r="M41"/>
  <c r="M36"/>
  <c r="M21"/>
  <c r="C19" i="25"/>
  <c r="I18"/>
  <c r="O25"/>
  <c r="I15"/>
  <c r="L28"/>
  <c r="I38"/>
  <c r="L38"/>
  <c r="Z8"/>
  <c r="AA12" s="1"/>
  <c r="L18"/>
  <c r="F27"/>
  <c r="I36"/>
  <c r="G16" i="26"/>
  <c r="G32"/>
  <c r="G34"/>
  <c r="G51"/>
  <c r="G50"/>
  <c r="G49"/>
  <c r="G48"/>
  <c r="G47"/>
  <c r="F68"/>
  <c r="G73" s="1"/>
  <c r="G30"/>
  <c r="G29"/>
  <c r="G28"/>
  <c r="G27"/>
  <c r="G26"/>
  <c r="G23"/>
  <c r="G31"/>
  <c r="G33"/>
  <c r="C50" i="27"/>
  <c r="A94"/>
  <c r="A53"/>
  <c r="C71"/>
  <c r="N12" i="26"/>
  <c r="D42"/>
  <c r="C19" i="21"/>
  <c r="C20"/>
  <c r="C33"/>
  <c r="C25"/>
  <c r="M39" i="24"/>
  <c r="M19"/>
  <c r="P11" i="25"/>
  <c r="C15" i="27"/>
  <c r="C39"/>
  <c r="G89" i="24"/>
  <c r="G11" i="25"/>
  <c r="B37" i="26"/>
  <c r="C86" i="27"/>
  <c r="C68"/>
  <c r="G71" i="24"/>
  <c r="G75"/>
  <c r="A54" i="27"/>
  <c r="A98" i="26" l="1"/>
  <c r="H37" i="28"/>
  <c r="I13" i="25"/>
  <c r="L14"/>
  <c r="O19"/>
  <c r="L21"/>
  <c r="F22"/>
  <c r="I28"/>
  <c r="C29"/>
  <c r="Q29"/>
  <c r="L31"/>
  <c r="L32"/>
  <c r="F33"/>
  <c r="Q37"/>
  <c r="D50" i="26"/>
  <c r="AA14" i="25"/>
  <c r="D43" i="26"/>
  <c r="S37" i="25"/>
  <c r="I40"/>
  <c r="O29"/>
  <c r="I38" i="24"/>
  <c r="I44"/>
  <c r="I28"/>
  <c r="I20"/>
  <c r="I48"/>
  <c r="D42"/>
  <c r="D72" i="26"/>
  <c r="O37" i="21"/>
  <c r="C73" i="15"/>
  <c r="C74"/>
  <c r="C75"/>
  <c r="C76"/>
  <c r="I39" i="21"/>
  <c r="C79" i="15"/>
  <c r="C80"/>
  <c r="C82"/>
  <c r="C83"/>
  <c r="C84"/>
  <c r="C85"/>
  <c r="C86"/>
  <c r="C87"/>
  <c r="C88"/>
  <c r="E36" i="16"/>
  <c r="G76" i="26"/>
  <c r="AC14" i="21"/>
  <c r="AC18"/>
  <c r="AA30"/>
  <c r="G80" i="24"/>
  <c r="Q12" i="25"/>
  <c r="C13"/>
  <c r="F14"/>
  <c r="I14"/>
  <c r="Q14"/>
  <c r="Q18"/>
  <c r="L19"/>
  <c r="F20"/>
  <c r="O21"/>
  <c r="I22"/>
  <c r="C25"/>
  <c r="F25"/>
  <c r="L26"/>
  <c r="Q27"/>
  <c r="F29"/>
  <c r="L30"/>
  <c r="Q31"/>
  <c r="I32"/>
  <c r="I33"/>
  <c r="L33"/>
  <c r="AC34"/>
  <c r="C37"/>
  <c r="L37"/>
  <c r="L39"/>
  <c r="D71" i="26"/>
  <c r="D77"/>
  <c r="G93" i="24"/>
  <c r="I86"/>
  <c r="G88"/>
  <c r="E38" i="27"/>
  <c r="D21" i="24"/>
  <c r="D40" i="26"/>
  <c r="A52" i="28"/>
  <c r="G39" i="26"/>
  <c r="O14" i="25"/>
  <c r="G38" i="26"/>
  <c r="O38" i="25"/>
  <c r="Q8"/>
  <c r="AC8" s="1"/>
  <c r="F38"/>
  <c r="O27"/>
  <c r="O31"/>
  <c r="D22" i="26"/>
  <c r="D20"/>
  <c r="D37" i="15"/>
  <c r="D41" i="24"/>
  <c r="G27"/>
  <c r="G29"/>
  <c r="G23"/>
  <c r="D31"/>
  <c r="D47"/>
  <c r="D36"/>
  <c r="C39" i="21"/>
  <c r="F39"/>
  <c r="L39"/>
  <c r="C89" i="15"/>
  <c r="G11" i="16"/>
  <c r="I11"/>
  <c r="D11"/>
  <c r="F11"/>
  <c r="H11"/>
  <c r="B36"/>
  <c r="G36"/>
  <c r="I36"/>
  <c r="D36"/>
  <c r="F36"/>
  <c r="D16" i="26"/>
  <c r="D19"/>
  <c r="D23"/>
  <c r="D26"/>
  <c r="D28"/>
  <c r="D30"/>
  <c r="D34"/>
  <c r="D48"/>
  <c r="D49"/>
  <c r="D51"/>
  <c r="D73"/>
  <c r="D75"/>
  <c r="D78"/>
  <c r="D80"/>
  <c r="D84"/>
  <c r="D85"/>
  <c r="D90"/>
  <c r="D92"/>
  <c r="D12" i="27"/>
  <c r="F12"/>
  <c r="C14"/>
  <c r="G12"/>
  <c r="C19"/>
  <c r="C23"/>
  <c r="C26"/>
  <c r="C27"/>
  <c r="C29"/>
  <c r="C32"/>
  <c r="F38"/>
  <c r="B38"/>
  <c r="C41"/>
  <c r="C43"/>
  <c r="C44"/>
  <c r="C48"/>
  <c r="C69"/>
  <c r="C73"/>
  <c r="C77"/>
  <c r="C81"/>
  <c r="C82"/>
  <c r="C83"/>
  <c r="C84"/>
  <c r="C85"/>
  <c r="D11" i="28"/>
  <c r="B37"/>
  <c r="I37"/>
  <c r="I76" i="24"/>
  <c r="I79"/>
  <c r="M76"/>
  <c r="I88"/>
  <c r="I85"/>
  <c r="I78"/>
  <c r="I92"/>
  <c r="M83"/>
  <c r="M86"/>
  <c r="G71" i="26"/>
  <c r="AA17" i="25"/>
  <c r="AA35"/>
  <c r="M72" i="24"/>
  <c r="M80"/>
  <c r="M90"/>
  <c r="AC12" i="21"/>
  <c r="AC20"/>
  <c r="AC25"/>
  <c r="AC27"/>
  <c r="AC29"/>
  <c r="AC31"/>
  <c r="AC33"/>
  <c r="AC35"/>
  <c r="Q37"/>
  <c r="I71" i="24"/>
  <c r="M73"/>
  <c r="M91"/>
  <c r="L12" i="25"/>
  <c r="O12"/>
  <c r="F13"/>
  <c r="L13"/>
  <c r="O13"/>
  <c r="C14"/>
  <c r="C15"/>
  <c r="F15"/>
  <c r="L15"/>
  <c r="Q15"/>
  <c r="F18"/>
  <c r="O18"/>
  <c r="F19"/>
  <c r="I20"/>
  <c r="L20"/>
  <c r="Q20"/>
  <c r="C21"/>
  <c r="F21"/>
  <c r="L22"/>
  <c r="O22"/>
  <c r="L25"/>
  <c r="F26"/>
  <c r="I26"/>
  <c r="Q26"/>
  <c r="C27"/>
  <c r="L27"/>
  <c r="F28"/>
  <c r="Q28"/>
  <c r="L29"/>
  <c r="F30"/>
  <c r="I30"/>
  <c r="Q30"/>
  <c r="C31"/>
  <c r="F31"/>
  <c r="F32"/>
  <c r="Q32"/>
  <c r="C33"/>
  <c r="Q33"/>
  <c r="F37"/>
  <c r="O37"/>
  <c r="F39"/>
  <c r="I39"/>
  <c r="Q39"/>
  <c r="G87" i="26"/>
  <c r="G90" i="24"/>
  <c r="I74"/>
  <c r="I72"/>
  <c r="I80"/>
  <c r="I77"/>
  <c r="I90"/>
  <c r="I87"/>
  <c r="AA32" i="21"/>
  <c r="AA28"/>
  <c r="AA24"/>
  <c r="G72" i="24"/>
  <c r="G92"/>
  <c r="D21" i="26"/>
  <c r="G74" i="24"/>
  <c r="G83"/>
  <c r="G73"/>
  <c r="D41" i="26"/>
  <c r="N9"/>
  <c r="O9" s="1"/>
  <c r="A91" i="28"/>
  <c r="A93" i="27"/>
  <c r="A97" i="26"/>
  <c r="G87" i="24"/>
  <c r="G85"/>
  <c r="C9" i="27"/>
  <c r="C65" s="1"/>
  <c r="O15" i="25"/>
  <c r="O40"/>
  <c r="O36"/>
  <c r="O33"/>
  <c r="C40"/>
  <c r="C36"/>
  <c r="T8"/>
  <c r="U28" s="1"/>
  <c r="L36"/>
  <c r="L40"/>
  <c r="F36"/>
  <c r="C38"/>
  <c r="O20"/>
  <c r="O26"/>
  <c r="O28"/>
  <c r="O30"/>
  <c r="D38" i="26"/>
  <c r="I93" i="24"/>
  <c r="L12"/>
  <c r="M12" s="1"/>
  <c r="H12"/>
  <c r="I12" s="1"/>
  <c r="I22"/>
  <c r="I50"/>
  <c r="I30"/>
  <c r="G43"/>
  <c r="D38"/>
  <c r="D32"/>
  <c r="D12" i="15"/>
  <c r="C81" i="28"/>
  <c r="C83"/>
  <c r="C85"/>
  <c r="C87"/>
  <c r="C89"/>
  <c r="AA27" i="25"/>
  <c r="F37" i="21"/>
  <c r="I37"/>
  <c r="L37"/>
  <c r="F8"/>
  <c r="AC11"/>
  <c r="AA12"/>
  <c r="AC13"/>
  <c r="AA14"/>
  <c r="AC15"/>
  <c r="AC17"/>
  <c r="AA18"/>
  <c r="AC19"/>
  <c r="AA20"/>
  <c r="AC21"/>
  <c r="AC24"/>
  <c r="AA25"/>
  <c r="AC26"/>
  <c r="AA27"/>
  <c r="AC28"/>
  <c r="AA29"/>
  <c r="AC30"/>
  <c r="AA31"/>
  <c r="AC32"/>
  <c r="AA33"/>
  <c r="AA35"/>
  <c r="Q39"/>
  <c r="D12" i="24"/>
  <c r="I75"/>
  <c r="G76"/>
  <c r="M77"/>
  <c r="G84"/>
  <c r="M87"/>
  <c r="I89"/>
  <c r="C12" i="15"/>
  <c r="C12" i="25"/>
  <c r="I12"/>
  <c r="Q13"/>
  <c r="AC16"/>
  <c r="Q19"/>
  <c r="Q21"/>
  <c r="Q25"/>
  <c r="G77" i="26"/>
  <c r="U19" i="25"/>
  <c r="U14"/>
  <c r="U17"/>
  <c r="G78" i="26"/>
  <c r="U25" i="25"/>
  <c r="AA34" i="21"/>
  <c r="AA21"/>
  <c r="AA19"/>
  <c r="AA17"/>
  <c r="AA15"/>
  <c r="AA13"/>
  <c r="AA11"/>
  <c r="D16" i="24"/>
  <c r="AA31" i="25"/>
  <c r="AA21"/>
  <c r="O32"/>
  <c r="I19"/>
  <c r="I21"/>
  <c r="I25"/>
  <c r="I27"/>
  <c r="I29"/>
  <c r="I31"/>
  <c r="C18"/>
  <c r="C20"/>
  <c r="C22"/>
  <c r="C26"/>
  <c r="C28"/>
  <c r="C30"/>
  <c r="C32"/>
  <c r="M38" i="24"/>
  <c r="G78"/>
  <c r="I83"/>
  <c r="I73"/>
  <c r="I91"/>
  <c r="F12"/>
  <c r="G12" s="1"/>
  <c r="C14" i="15"/>
  <c r="D26" i="24"/>
  <c r="I40"/>
  <c r="I14"/>
  <c r="I34"/>
  <c r="G15"/>
  <c r="G33"/>
  <c r="G39"/>
  <c r="G49"/>
  <c r="O39" i="21"/>
  <c r="F37" i="24"/>
  <c r="E37" i="15"/>
  <c r="C37" s="1"/>
  <c r="C82" i="16"/>
  <c r="C84"/>
  <c r="C86"/>
  <c r="D94" i="26"/>
  <c r="C28" i="28"/>
  <c r="C30"/>
  <c r="C32"/>
  <c r="C36"/>
  <c r="E37"/>
  <c r="C8" i="16"/>
  <c r="C62" s="1"/>
  <c r="C13"/>
  <c r="C15"/>
  <c r="G37" i="28"/>
  <c r="C19"/>
  <c r="C21"/>
  <c r="C19" i="16"/>
  <c r="C21"/>
  <c r="C25"/>
  <c r="C27"/>
  <c r="C29"/>
  <c r="C31"/>
  <c r="C33"/>
  <c r="C38"/>
  <c r="C40"/>
  <c r="C42"/>
  <c r="C46"/>
  <c r="C48"/>
  <c r="C65"/>
  <c r="C67"/>
  <c r="C69"/>
  <c r="C71"/>
  <c r="C73"/>
  <c r="C77"/>
  <c r="C79"/>
  <c r="C81"/>
  <c r="C83"/>
  <c r="C85"/>
  <c r="C41" i="28"/>
  <c r="C48"/>
  <c r="C50"/>
  <c r="C72"/>
  <c r="C25"/>
  <c r="C11" i="16"/>
  <c r="C87"/>
  <c r="C14" i="28"/>
  <c r="C18"/>
  <c r="C68"/>
  <c r="C70"/>
  <c r="C74"/>
  <c r="C76"/>
  <c r="C12" i="16"/>
  <c r="C14"/>
  <c r="C18"/>
  <c r="C20"/>
  <c r="C22"/>
  <c r="C26"/>
  <c r="C28"/>
  <c r="C30"/>
  <c r="C32"/>
  <c r="C37"/>
  <c r="C39"/>
  <c r="C41"/>
  <c r="C43"/>
  <c r="C47"/>
  <c r="C49"/>
  <c r="C66"/>
  <c r="C68"/>
  <c r="C70"/>
  <c r="C72"/>
  <c r="C74"/>
  <c r="C78"/>
  <c r="C80"/>
  <c r="C27" i="28"/>
  <c r="C42"/>
  <c r="C44"/>
  <c r="C12"/>
  <c r="C20"/>
  <c r="C22"/>
  <c r="C26"/>
  <c r="C39"/>
  <c r="C43"/>
  <c r="C80"/>
  <c r="C82"/>
  <c r="C84"/>
  <c r="C86"/>
  <c r="C88"/>
  <c r="D64"/>
  <c r="C8"/>
  <c r="C64" s="1"/>
  <c r="C13"/>
  <c r="C15"/>
  <c r="C29"/>
  <c r="C31"/>
  <c r="C33"/>
  <c r="C38"/>
  <c r="C40"/>
  <c r="C49"/>
  <c r="C67"/>
  <c r="C69"/>
  <c r="C71"/>
  <c r="C73"/>
  <c r="C75"/>
  <c r="C79"/>
  <c r="A53"/>
  <c r="AA11" i="25"/>
  <c r="AA33"/>
  <c r="AA29"/>
  <c r="AA25"/>
  <c r="AA19"/>
  <c r="G86" i="24"/>
  <c r="C37" i="21"/>
  <c r="C76" i="27"/>
  <c r="G72" i="26"/>
  <c r="G80"/>
  <c r="G79"/>
  <c r="G95"/>
  <c r="G91"/>
  <c r="AA13" i="25"/>
  <c r="AA15"/>
  <c r="AA32"/>
  <c r="AA30"/>
  <c r="AA28"/>
  <c r="AA26"/>
  <c r="AA24"/>
  <c r="AA20"/>
  <c r="AA18"/>
  <c r="AA16"/>
  <c r="G12" i="26"/>
  <c r="AC13" i="25"/>
  <c r="AA34"/>
  <c r="U31"/>
  <c r="U20"/>
  <c r="M49" i="24"/>
  <c r="M40"/>
  <c r="M27"/>
  <c r="M13"/>
  <c r="M32"/>
  <c r="B11" i="25"/>
  <c r="C11" s="1"/>
  <c r="E11"/>
  <c r="F11" s="1"/>
  <c r="H11"/>
  <c r="K11"/>
  <c r="L11" s="1"/>
  <c r="L8" s="1"/>
  <c r="X8" s="1"/>
  <c r="N11"/>
  <c r="Q11" s="1"/>
  <c r="C8" i="21"/>
  <c r="C51" i="27"/>
  <c r="C72"/>
  <c r="C74"/>
  <c r="M43" i="24"/>
  <c r="M23"/>
  <c r="D91" i="26"/>
  <c r="D93"/>
  <c r="C13" i="27"/>
  <c r="C20"/>
  <c r="D38"/>
  <c r="C38" s="1"/>
  <c r="B11" i="28"/>
  <c r="G11"/>
  <c r="I11"/>
  <c r="F37"/>
  <c r="O11" i="21"/>
  <c r="Q11"/>
  <c r="C8" i="25"/>
  <c r="M9" i="24"/>
  <c r="M68" s="1"/>
  <c r="C48"/>
  <c r="I9"/>
  <c r="I68" s="1"/>
  <c r="C30"/>
  <c r="C12"/>
  <c r="C26"/>
  <c r="C20"/>
  <c r="C38"/>
  <c r="C13"/>
  <c r="C29"/>
  <c r="C41"/>
  <c r="C44"/>
  <c r="C14"/>
  <c r="C15"/>
  <c r="C43"/>
  <c r="C27"/>
  <c r="C47"/>
  <c r="C21"/>
  <c r="C28"/>
  <c r="C31"/>
  <c r="C37"/>
  <c r="C23"/>
  <c r="C40"/>
  <c r="C42"/>
  <c r="C34"/>
  <c r="C39"/>
  <c r="C32"/>
  <c r="C16"/>
  <c r="B68"/>
  <c r="G9"/>
  <c r="G68" s="1"/>
  <c r="C33"/>
  <c r="C50"/>
  <c r="C49"/>
  <c r="C19"/>
  <c r="C36"/>
  <c r="C22"/>
  <c r="D11" i="25"/>
  <c r="I11"/>
  <c r="B12" i="27"/>
  <c r="E12"/>
  <c r="C12" s="1"/>
  <c r="C42"/>
  <c r="H11" i="28"/>
  <c r="D37"/>
  <c r="X16" i="21"/>
  <c r="X27"/>
  <c r="X11"/>
  <c r="X20"/>
  <c r="X31"/>
  <c r="X15"/>
  <c r="X26"/>
  <c r="X35"/>
  <c r="X19"/>
  <c r="X30"/>
  <c r="X14"/>
  <c r="X25"/>
  <c r="X34"/>
  <c r="X18"/>
  <c r="X29"/>
  <c r="X13"/>
  <c r="X24"/>
  <c r="X33"/>
  <c r="X17"/>
  <c r="X28"/>
  <c r="X12"/>
  <c r="X21"/>
  <c r="X32"/>
  <c r="C27" i="26"/>
  <c r="C19"/>
  <c r="C43"/>
  <c r="C31"/>
  <c r="C32"/>
  <c r="C13"/>
  <c r="C48"/>
  <c r="C42"/>
  <c r="C30"/>
  <c r="C20"/>
  <c r="C33"/>
  <c r="C26"/>
  <c r="C28"/>
  <c r="C34"/>
  <c r="C15"/>
  <c r="C49"/>
  <c r="C44"/>
  <c r="C29"/>
  <c r="C38"/>
  <c r="C39"/>
  <c r="C21"/>
  <c r="C22"/>
  <c r="C41"/>
  <c r="C50"/>
  <c r="C16"/>
  <c r="B68"/>
  <c r="O68" s="1"/>
  <c r="C40"/>
  <c r="C37"/>
  <c r="C47"/>
  <c r="G9"/>
  <c r="G68" s="1"/>
  <c r="C23"/>
  <c r="C51"/>
  <c r="C14"/>
  <c r="I8" i="21"/>
  <c r="U8" s="1"/>
  <c r="O16" i="24"/>
  <c r="O50"/>
  <c r="O15"/>
  <c r="O49"/>
  <c r="O19"/>
  <c r="O34"/>
  <c r="O28"/>
  <c r="O13"/>
  <c r="O36"/>
  <c r="O37"/>
  <c r="O12"/>
  <c r="O48"/>
  <c r="O9"/>
  <c r="O68" s="1"/>
  <c r="O23"/>
  <c r="O38"/>
  <c r="O33"/>
  <c r="O39"/>
  <c r="N68"/>
  <c r="O40"/>
  <c r="O20"/>
  <c r="O26"/>
  <c r="O27"/>
  <c r="O29"/>
  <c r="O41"/>
  <c r="O43"/>
  <c r="O30"/>
  <c r="O44"/>
  <c r="O42"/>
  <c r="O47"/>
  <c r="O21"/>
  <c r="O32"/>
  <c r="O22"/>
  <c r="O31"/>
  <c r="O14"/>
  <c r="X33" i="25"/>
  <c r="X35"/>
  <c r="X29"/>
  <c r="X28"/>
  <c r="X21"/>
  <c r="X20"/>
  <c r="X11"/>
  <c r="X13"/>
  <c r="X15"/>
  <c r="X31"/>
  <c r="X30"/>
  <c r="X25"/>
  <c r="X24"/>
  <c r="X17"/>
  <c r="X16"/>
  <c r="X14"/>
  <c r="X34"/>
  <c r="X32"/>
  <c r="X27"/>
  <c r="X26"/>
  <c r="X19"/>
  <c r="X18"/>
  <c r="X12"/>
  <c r="I8"/>
  <c r="U8" s="1"/>
  <c r="C12" i="26"/>
  <c r="F11" i="28"/>
  <c r="G85" i="26"/>
  <c r="G89"/>
  <c r="G93"/>
  <c r="G81"/>
  <c r="G77" i="24"/>
  <c r="M11" i="25"/>
  <c r="D13" i="26"/>
  <c r="E13" s="1"/>
  <c r="D14"/>
  <c r="D44"/>
  <c r="E44" s="1"/>
  <c r="C70" i="27"/>
  <c r="C91"/>
  <c r="E11" i="28"/>
  <c r="I39" i="26"/>
  <c r="I19"/>
  <c r="I22"/>
  <c r="I13"/>
  <c r="I41"/>
  <c r="I20"/>
  <c r="I16"/>
  <c r="I44"/>
  <c r="I31"/>
  <c r="I48"/>
  <c r="I26"/>
  <c r="I42"/>
  <c r="I33"/>
  <c r="I47"/>
  <c r="I27"/>
  <c r="I40"/>
  <c r="I9"/>
  <c r="I68" s="1"/>
  <c r="I21"/>
  <c r="I50"/>
  <c r="I28"/>
  <c r="I38"/>
  <c r="I23"/>
  <c r="I49"/>
  <c r="I29"/>
  <c r="I15"/>
  <c r="I43"/>
  <c r="I30"/>
  <c r="I34"/>
  <c r="I14"/>
  <c r="I51"/>
  <c r="H68"/>
  <c r="I32"/>
  <c r="M51"/>
  <c r="M32"/>
  <c r="M41"/>
  <c r="M34"/>
  <c r="M43"/>
  <c r="M16"/>
  <c r="M37"/>
  <c r="M22"/>
  <c r="M39"/>
  <c r="M27"/>
  <c r="M31"/>
  <c r="M26"/>
  <c r="M33"/>
  <c r="M29"/>
  <c r="M21"/>
  <c r="M28"/>
  <c r="M9"/>
  <c r="M68" s="1"/>
  <c r="M23"/>
  <c r="L68"/>
  <c r="M15"/>
  <c r="M30"/>
  <c r="M14"/>
  <c r="M20"/>
  <c r="M44"/>
  <c r="M19"/>
  <c r="M13"/>
  <c r="M47"/>
  <c r="M40"/>
  <c r="M48"/>
  <c r="M42"/>
  <c r="M49"/>
  <c r="M50"/>
  <c r="M38"/>
  <c r="D37"/>
  <c r="E37" s="1"/>
  <c r="I37"/>
  <c r="E21"/>
  <c r="I12"/>
  <c r="M12"/>
  <c r="L8" i="21"/>
  <c r="X8" s="1"/>
  <c r="U24"/>
  <c r="U16"/>
  <c r="U35"/>
  <c r="U26"/>
  <c r="U18"/>
  <c r="U11"/>
  <c r="U28"/>
  <c r="U20"/>
  <c r="U13"/>
  <c r="U30"/>
  <c r="U25"/>
  <c r="U15"/>
  <c r="U32"/>
  <c r="U27"/>
  <c r="U17"/>
  <c r="U34"/>
  <c r="U29"/>
  <c r="U19"/>
  <c r="U12"/>
  <c r="U31"/>
  <c r="U21"/>
  <c r="U14"/>
  <c r="U33"/>
  <c r="K44" i="24"/>
  <c r="K23"/>
  <c r="K39"/>
  <c r="K40"/>
  <c r="K50"/>
  <c r="K26"/>
  <c r="J68"/>
  <c r="K27"/>
  <c r="K41"/>
  <c r="K43"/>
  <c r="K37"/>
  <c r="K12"/>
  <c r="K33"/>
  <c r="K29"/>
  <c r="K48"/>
  <c r="K30"/>
  <c r="K38"/>
  <c r="K31"/>
  <c r="K9"/>
  <c r="K68" s="1"/>
  <c r="K32"/>
  <c r="K14"/>
  <c r="K49"/>
  <c r="K19"/>
  <c r="K47"/>
  <c r="K16"/>
  <c r="K34"/>
  <c r="K13"/>
  <c r="K21"/>
  <c r="K28"/>
  <c r="K15"/>
  <c r="K22"/>
  <c r="K36"/>
  <c r="K20"/>
  <c r="K42"/>
  <c r="K13" i="26"/>
  <c r="K40"/>
  <c r="K20"/>
  <c r="K26"/>
  <c r="K43"/>
  <c r="K49"/>
  <c r="K27"/>
  <c r="K41"/>
  <c r="K32"/>
  <c r="K48"/>
  <c r="K28"/>
  <c r="K39"/>
  <c r="K34"/>
  <c r="K51"/>
  <c r="K29"/>
  <c r="K37"/>
  <c r="K9"/>
  <c r="K68" s="1"/>
  <c r="K22"/>
  <c r="K50"/>
  <c r="K30"/>
  <c r="K31"/>
  <c r="K15"/>
  <c r="K42"/>
  <c r="K19"/>
  <c r="K33"/>
  <c r="K16"/>
  <c r="K44"/>
  <c r="J68"/>
  <c r="K23"/>
  <c r="K14"/>
  <c r="K38"/>
  <c r="K47"/>
  <c r="K21"/>
  <c r="O32"/>
  <c r="O34"/>
  <c r="O22"/>
  <c r="O15"/>
  <c r="O16"/>
  <c r="O47"/>
  <c r="O20"/>
  <c r="O12"/>
  <c r="O41"/>
  <c r="O39"/>
  <c r="O37"/>
  <c r="O31"/>
  <c r="O33"/>
  <c r="O23"/>
  <c r="O21"/>
  <c r="O26"/>
  <c r="K12"/>
  <c r="G75"/>
  <c r="G84"/>
  <c r="G86"/>
  <c r="G88"/>
  <c r="G90"/>
  <c r="G92"/>
  <c r="G94"/>
  <c r="G74"/>
  <c r="M71" i="24"/>
  <c r="M75"/>
  <c r="M79"/>
  <c r="M85"/>
  <c r="M89"/>
  <c r="M93"/>
  <c r="M74"/>
  <c r="M78"/>
  <c r="M84"/>
  <c r="M88"/>
  <c r="U34" i="25" l="1"/>
  <c r="U16"/>
  <c r="U27"/>
  <c r="U35"/>
  <c r="U26"/>
  <c r="U33"/>
  <c r="U12"/>
  <c r="C36" i="16"/>
  <c r="O38" i="26"/>
  <c r="O40"/>
  <c r="O42"/>
  <c r="O44"/>
  <c r="O50"/>
  <c r="O51"/>
  <c r="O48"/>
  <c r="O49"/>
  <c r="O43"/>
  <c r="O13"/>
  <c r="O14"/>
  <c r="O19"/>
  <c r="O30"/>
  <c r="O29"/>
  <c r="O28"/>
  <c r="O27"/>
  <c r="O11" i="25"/>
  <c r="O8" s="1"/>
  <c r="AA8" s="1"/>
  <c r="F8"/>
  <c r="U11"/>
  <c r="U18"/>
  <c r="U30"/>
  <c r="U13"/>
  <c r="U32"/>
  <c r="U29"/>
  <c r="U21"/>
  <c r="U15"/>
  <c r="U24"/>
  <c r="M69" i="26"/>
  <c r="G37" i="24"/>
  <c r="D37"/>
  <c r="D12" i="26"/>
  <c r="E12" s="1"/>
  <c r="E14"/>
  <c r="C11" i="28"/>
  <c r="C37"/>
  <c r="C80" i="24"/>
  <c r="C76"/>
  <c r="C77"/>
  <c r="C88"/>
  <c r="C75"/>
  <c r="C71"/>
  <c r="C79"/>
  <c r="C91"/>
  <c r="C73"/>
  <c r="C72"/>
  <c r="C90"/>
  <c r="C87"/>
  <c r="C85"/>
  <c r="C92"/>
  <c r="C86"/>
  <c r="C83"/>
  <c r="C89"/>
  <c r="C78"/>
  <c r="C74"/>
  <c r="C84"/>
  <c r="C93"/>
  <c r="O8" i="21"/>
  <c r="AA8" s="1"/>
  <c r="O72" i="24"/>
  <c r="O80"/>
  <c r="O89"/>
  <c r="O79"/>
  <c r="O71"/>
  <c r="O92"/>
  <c r="O78"/>
  <c r="O86"/>
  <c r="O87"/>
  <c r="O90"/>
  <c r="O73"/>
  <c r="O88"/>
  <c r="O83"/>
  <c r="O91"/>
  <c r="O85"/>
  <c r="O74"/>
  <c r="O93"/>
  <c r="O76"/>
  <c r="O75"/>
  <c r="O77"/>
  <c r="O84"/>
  <c r="C74" i="26"/>
  <c r="C89"/>
  <c r="C80"/>
  <c r="C84"/>
  <c r="C94"/>
  <c r="C86"/>
  <c r="C85"/>
  <c r="C71"/>
  <c r="C77"/>
  <c r="C72"/>
  <c r="C78"/>
  <c r="C81"/>
  <c r="C92"/>
  <c r="C91"/>
  <c r="C75"/>
  <c r="C95"/>
  <c r="C93"/>
  <c r="C88"/>
  <c r="C79"/>
  <c r="C73"/>
  <c r="C76"/>
  <c r="C90"/>
  <c r="C87"/>
  <c r="K76"/>
  <c r="K92"/>
  <c r="K84"/>
  <c r="K74"/>
  <c r="K75"/>
  <c r="K88"/>
  <c r="K73"/>
  <c r="K79"/>
  <c r="K87"/>
  <c r="K72"/>
  <c r="K94"/>
  <c r="K86"/>
  <c r="K71"/>
  <c r="K93"/>
  <c r="K85"/>
  <c r="K95"/>
  <c r="K90"/>
  <c r="K78"/>
  <c r="K77"/>
  <c r="K91"/>
  <c r="K80"/>
  <c r="K81"/>
  <c r="K89"/>
  <c r="E15" i="24"/>
  <c r="E28"/>
  <c r="E37"/>
  <c r="E42"/>
  <c r="E29"/>
  <c r="E32"/>
  <c r="E49"/>
  <c r="E23"/>
  <c r="E14"/>
  <c r="E21"/>
  <c r="E12"/>
  <c r="E47"/>
  <c r="E38"/>
  <c r="E33"/>
  <c r="E27"/>
  <c r="E44"/>
  <c r="E9"/>
  <c r="E13"/>
  <c r="E41"/>
  <c r="E43"/>
  <c r="E40"/>
  <c r="E34"/>
  <c r="E36"/>
  <c r="E26"/>
  <c r="E30"/>
  <c r="E19"/>
  <c r="E22"/>
  <c r="D68"/>
  <c r="E31"/>
  <c r="E39"/>
  <c r="E48"/>
  <c r="E16"/>
  <c r="E20"/>
  <c r="E50"/>
  <c r="M95" i="26"/>
  <c r="M71"/>
  <c r="M84"/>
  <c r="M81"/>
  <c r="M74"/>
  <c r="M86"/>
  <c r="M91"/>
  <c r="M79"/>
  <c r="M80"/>
  <c r="M93"/>
  <c r="M75"/>
  <c r="M72"/>
  <c r="M92"/>
  <c r="M89"/>
  <c r="M77"/>
  <c r="M88"/>
  <c r="M85"/>
  <c r="M87"/>
  <c r="M78"/>
  <c r="M94"/>
  <c r="M76"/>
  <c r="M73"/>
  <c r="M90"/>
  <c r="I79"/>
  <c r="I89"/>
  <c r="I71"/>
  <c r="I85"/>
  <c r="I77"/>
  <c r="I90"/>
  <c r="I74"/>
  <c r="I75"/>
  <c r="I91"/>
  <c r="I78"/>
  <c r="I81"/>
  <c r="I88"/>
  <c r="I80"/>
  <c r="I93"/>
  <c r="I76"/>
  <c r="I94"/>
  <c r="I86"/>
  <c r="I72"/>
  <c r="I95"/>
  <c r="I87"/>
  <c r="I73"/>
  <c r="I92"/>
  <c r="I84"/>
  <c r="E30"/>
  <c r="E43"/>
  <c r="E9"/>
  <c r="D68"/>
  <c r="E39"/>
  <c r="E34"/>
  <c r="E19"/>
  <c r="E51"/>
  <c r="E32"/>
  <c r="E48"/>
  <c r="E31"/>
  <c r="E22"/>
  <c r="E50"/>
  <c r="E33"/>
  <c r="E27"/>
  <c r="E40"/>
  <c r="E16"/>
  <c r="E15"/>
  <c r="E29"/>
  <c r="E41"/>
  <c r="E23"/>
  <c r="E20"/>
  <c r="E42"/>
  <c r="E26"/>
  <c r="E49"/>
  <c r="E38"/>
  <c r="E28"/>
  <c r="E47"/>
  <c r="O80"/>
  <c r="O90"/>
  <c r="O79"/>
  <c r="O81"/>
  <c r="O88"/>
  <c r="O77"/>
  <c r="O76"/>
  <c r="O94"/>
  <c r="O85"/>
  <c r="O84"/>
  <c r="O73"/>
  <c r="O93"/>
  <c r="O89"/>
  <c r="O75"/>
  <c r="O78"/>
  <c r="O87"/>
  <c r="O71"/>
  <c r="O92"/>
  <c r="O95"/>
  <c r="O72"/>
  <c r="O74"/>
  <c r="O91"/>
  <c r="O86"/>
  <c r="K73" i="24"/>
  <c r="K76"/>
  <c r="K74"/>
  <c r="K77"/>
  <c r="K80"/>
  <c r="K89"/>
  <c r="K92"/>
  <c r="K90"/>
  <c r="K84"/>
  <c r="K79"/>
  <c r="K87"/>
  <c r="K75"/>
  <c r="K85"/>
  <c r="K93"/>
  <c r="K72"/>
  <c r="K86"/>
  <c r="K71"/>
  <c r="K78"/>
  <c r="K91"/>
  <c r="K88"/>
  <c r="K83"/>
  <c r="E77" i="26" l="1"/>
  <c r="E71"/>
  <c r="E84"/>
  <c r="E72"/>
  <c r="E95"/>
  <c r="E94"/>
  <c r="E74"/>
  <c r="E93"/>
  <c r="E80"/>
  <c r="E86"/>
  <c r="E92"/>
  <c r="E73"/>
  <c r="E88"/>
  <c r="E90"/>
  <c r="E91"/>
  <c r="E89"/>
  <c r="E87"/>
  <c r="E78"/>
  <c r="E81"/>
  <c r="E85"/>
  <c r="E76"/>
  <c r="E79"/>
  <c r="E75"/>
  <c r="E92" i="24"/>
  <c r="E76"/>
  <c r="E72"/>
  <c r="E88"/>
  <c r="E86"/>
  <c r="E90"/>
  <c r="E83"/>
  <c r="E87"/>
  <c r="E79"/>
  <c r="E74"/>
  <c r="E75"/>
  <c r="E93"/>
  <c r="E89"/>
  <c r="E84"/>
  <c r="E73"/>
  <c r="E80"/>
  <c r="E78"/>
  <c r="E71"/>
  <c r="E77"/>
  <c r="E85"/>
  <c r="E91"/>
  <c r="C9" i="26"/>
  <c r="C68" s="1"/>
  <c r="E68"/>
  <c r="C9" i="24"/>
  <c r="C68" s="1"/>
  <c r="E68"/>
</calcChain>
</file>

<file path=xl/sharedStrings.xml><?xml version="1.0" encoding="utf-8"?>
<sst xmlns="http://schemas.openxmlformats.org/spreadsheetml/2006/main" count="827" uniqueCount="129">
  <si>
    <t>Total</t>
  </si>
  <si>
    <t>Cuenta propia</t>
  </si>
  <si>
    <t>Trab. fam. no remu.</t>
  </si>
  <si>
    <t>Total Asalariados</t>
  </si>
  <si>
    <t>No.</t>
  </si>
  <si>
    <t>Total Ocupados</t>
  </si>
  <si>
    <t>Asalariados</t>
  </si>
  <si>
    <t xml:space="preserve">No. </t>
  </si>
  <si>
    <t xml:space="preserve">Total </t>
  </si>
  <si>
    <t>Privado</t>
  </si>
  <si>
    <t>Dominios</t>
  </si>
  <si>
    <t>Nivel Educativo</t>
  </si>
  <si>
    <t>Rama de Actividad</t>
  </si>
  <si>
    <t>Rama de Actividad (1 dig.)</t>
  </si>
  <si>
    <t>Ocupación a (1 Dig.)</t>
  </si>
  <si>
    <t>Ocupación (1 Dig.)</t>
  </si>
  <si>
    <t>Rango de Edad</t>
  </si>
  <si>
    <t>....... Continuación</t>
  </si>
  <si>
    <t>Rama de Actividad (1 Dig.)</t>
  </si>
  <si>
    <t>Población en Edad de Trabajar (PET)</t>
  </si>
  <si>
    <t>Población Total</t>
  </si>
  <si>
    <t>TDA</t>
  </si>
  <si>
    <t>MBT</t>
  </si>
  <si>
    <t>Ocupados</t>
  </si>
  <si>
    <t>Desocupados</t>
  </si>
  <si>
    <t>AEP</t>
  </si>
  <si>
    <t>Ingreso Promedio</t>
  </si>
  <si>
    <t>Declaran Ingresos</t>
  </si>
  <si>
    <t>Cuenta Propia</t>
  </si>
  <si>
    <t>No Declaran.</t>
  </si>
  <si>
    <t>Media</t>
  </si>
  <si>
    <t>Categorías</t>
  </si>
  <si>
    <t>Población Económicamente Activa (PEA)</t>
  </si>
  <si>
    <t>Ocupación Principal</t>
  </si>
  <si>
    <t>Nivel  Educativo</t>
  </si>
  <si>
    <t>Dominio</t>
  </si>
  <si>
    <t>Trab. Fam. no Remu.</t>
  </si>
  <si>
    <t>Sin Nivel</t>
  </si>
  <si>
    <t>Primaria</t>
  </si>
  <si>
    <t>Secundaria</t>
  </si>
  <si>
    <t>Superior</t>
  </si>
  <si>
    <t>De 10 a 11 años</t>
  </si>
  <si>
    <t>De 12 a 14 años</t>
  </si>
  <si>
    <t>De 15 a 18 años</t>
  </si>
  <si>
    <t>De 19 a 24 años</t>
  </si>
  <si>
    <t>De 25 a 29 años</t>
  </si>
  <si>
    <t>No sabe, no responde</t>
  </si>
  <si>
    <t>De 30 a 35 años</t>
  </si>
  <si>
    <t>De 36 a 44 años</t>
  </si>
  <si>
    <t>De 45 a 59 años</t>
  </si>
  <si>
    <t>Terciaria</t>
  </si>
  <si>
    <t>Distrito Central</t>
  </si>
  <si>
    <t>San Pedro Sula</t>
  </si>
  <si>
    <t>Rural</t>
  </si>
  <si>
    <t>Agricultura, Silvicultura, Caza y Pesca</t>
  </si>
  <si>
    <t>Industria manufacturera</t>
  </si>
  <si>
    <t>Electricidad, gas y agua</t>
  </si>
  <si>
    <t>Estab. finac. seguros, Bienes inmuebles y servicios</t>
  </si>
  <si>
    <t>Transp. almac. y comunicaciones</t>
  </si>
  <si>
    <t>Servicios Comunales, Sociales y Personales</t>
  </si>
  <si>
    <t>No sabe, No responde</t>
  </si>
  <si>
    <t>Directores Gerentes y Administ. Grales.</t>
  </si>
  <si>
    <t xml:space="preserve"> Empleados de Oficina</t>
  </si>
  <si>
    <t>Comerciantes y Vendedores</t>
  </si>
  <si>
    <t>Agricultores, Ganaderos y Trab. Agrop.</t>
  </si>
  <si>
    <t>Conductores de Transporte</t>
  </si>
  <si>
    <t>Trab. Area Grafica, Quim., Alimentos, etc.</t>
  </si>
  <si>
    <t>Operador de Carga y Almacenaje</t>
  </si>
  <si>
    <t xml:space="preserve"> Urbano</t>
  </si>
  <si>
    <t>Urbano</t>
  </si>
  <si>
    <t>Nivel educativo /2</t>
  </si>
  <si>
    <t>Total Nacional</t>
  </si>
  <si>
    <t xml:space="preserve">Total Nacional </t>
  </si>
  <si>
    <t>Explotación de minas y canteras</t>
  </si>
  <si>
    <t>Construcción</t>
  </si>
  <si>
    <t>Profesionales, Técnicos y PEOA</t>
  </si>
  <si>
    <t>Ocupación de los Servicios</t>
  </si>
  <si>
    <t>Trab. Ind. Textil, Albañilería, Mecánica, etc.</t>
  </si>
  <si>
    <t>AEP= Años de Estudio Promedio</t>
  </si>
  <si>
    <t>TDA= Tasa de Desempleo Abierto</t>
  </si>
  <si>
    <t>MBT= Meses promedio en Busca de Trabajo</t>
  </si>
  <si>
    <t>nivel educativo, rango de edad, sexo, número de salarios mínimos, rama de actividad y ocupación</t>
  </si>
  <si>
    <t>Comercio por Mayor/Menor, Hoteles / restaurantes</t>
  </si>
  <si>
    <t xml:space="preserve">número de salarios mínimos, rama de actividad y ocupación </t>
  </si>
  <si>
    <t>Comercio por Mayor / menor, Hoteles / restaurantes</t>
  </si>
  <si>
    <t xml:space="preserve">No sabe, No responde </t>
  </si>
  <si>
    <t>Ocupación Principal, Lps/Mes/Persona</t>
  </si>
  <si>
    <t>% 1/</t>
  </si>
  <si>
    <t>1/ Porcentaje por columna</t>
  </si>
  <si>
    <t>2/ El nivel educativo incluye la población menor de cinco años</t>
  </si>
  <si>
    <t>1/ Porcentaje por columnas</t>
  </si>
  <si>
    <t>2/ Porcentaje  por filas</t>
  </si>
  <si>
    <t>Empleados de Oficina</t>
  </si>
  <si>
    <t>Resto urbano</t>
  </si>
  <si>
    <t>De 60 años y más</t>
  </si>
  <si>
    <t>Busca trabajo por primera vez</t>
  </si>
  <si>
    <t>3/ No. de salarios mínimos (personas que declaran ingresos) y trabajan 36 Hrs. o mas</t>
  </si>
  <si>
    <t>Menos de un salario</t>
  </si>
  <si>
    <t>De 1 a 2 salarios</t>
  </si>
  <si>
    <t>De 2 a 3 salarios</t>
  </si>
  <si>
    <t>De 3 a 4 salarios</t>
  </si>
  <si>
    <t>De 4 salarios y más</t>
  </si>
  <si>
    <t>No. de Salarios Mínimos 3/</t>
  </si>
  <si>
    <t>Total  Nacional 2/</t>
  </si>
  <si>
    <t>No. de Salarios Mínimos 1/</t>
  </si>
  <si>
    <t>1/ No. de salarios mínimos (personas que declaran ingresos) y trabajan 36 Hrs. o mas</t>
  </si>
  <si>
    <t>Menos de 1 salario y trab &lt;36 horas</t>
  </si>
  <si>
    <t>Menos de 1 salario y trab &gt;=36 horas</t>
  </si>
  <si>
    <t>Menos de 1 salario y no decl. horas</t>
  </si>
  <si>
    <t>Público</t>
  </si>
  <si>
    <t>Doméstico</t>
  </si>
  <si>
    <t>Hombres</t>
  </si>
  <si>
    <t>Mujeres</t>
  </si>
  <si>
    <t>Nivel educativo</t>
  </si>
  <si>
    <t>Cuadro No. 1. Tasa de Desempleo Abierto (TDA) de la Población en Edad de Trabajar (PET) y Población Económicamente Activa (PEA),</t>
  </si>
  <si>
    <t>Total Nacional 2/</t>
  </si>
  <si>
    <t>según dominio,  nivel educativo, rango de edad, rama de actividad y ocupación</t>
  </si>
  <si>
    <t>Cuadro No. 2. Personas ocupadas por categoría ocupacional, según dominio, nivel educativo, rango de edad, sexo,</t>
  </si>
  <si>
    <t xml:space="preserve">Cuadro No. 2. Personas ocupadas por categoría ocupacional, según dominio, nivel educativo, rango de edad, </t>
  </si>
  <si>
    <t>Cuadro No. 3. Ingreso promedio de las personas ocupadas por categoría  ocupacional, según dominio,</t>
  </si>
  <si>
    <t>nivel educativo, rango de edad, número de salarios mínimos, rama de actividad y ocupación</t>
  </si>
  <si>
    <t>Cuadro No. 4. Años de estudio promedio de las personas ocupadas por categoría ocupacional, según dominio, nivel educativo,</t>
  </si>
  <si>
    <t>rangos de edad, número de salarios mínimos devengados, rama de actividad y ocupación</t>
  </si>
  <si>
    <t>Cuadro No. 5. Tasa de Desempleo Abierto (TDA) de la Población en Edad de Trabajar (PET) y Población Económicamente Activa (PEA),</t>
  </si>
  <si>
    <t xml:space="preserve">Cuadro No. 6. Personas ocupadas por categoría ocupacional, según dominio, nivel educativo, rango de edad,  </t>
  </si>
  <si>
    <t>Cuadro No. 6. Personas ocupadas por categoría ocupacional, según dominio, nivel educativo, rango de edad,</t>
  </si>
  <si>
    <t>Cuadro No. 7. Ingreso promedio de las personas ocupadas por categoría  ocupacional, según dominio,</t>
  </si>
  <si>
    <t>Cuadro No. 8. Años de estudio promedio de las personas ocupadas por categoría ocupacional, según dominio, nivel educativo,</t>
  </si>
  <si>
    <t>(Salarios mínimos por rama)</t>
  </si>
</sst>
</file>

<file path=xl/styles.xml><?xml version="1.0" encoding="utf-8"?>
<styleSheet xmlns="http://schemas.openxmlformats.org/spreadsheetml/2006/main">
  <numFmts count="8">
    <numFmt numFmtId="164" formatCode="_(* #,##0.00_);_(* \(#,##0.00\);_(* &quot;-&quot;??_);_(@_)"/>
    <numFmt numFmtId="165" formatCode="_-* #,##0_-;\-* #,##0_-;_-* &quot;-&quot;_-;_-@_-"/>
    <numFmt numFmtId="166" formatCode="_-* #,##0.00_-;\-* #,##0.00_-;_-* &quot;-&quot;??_-;_-@_-"/>
    <numFmt numFmtId="167" formatCode="_-* #,##0.0_-;\-* #,##0.0_-;_-* &quot;-&quot;??_-;_-@_-"/>
    <numFmt numFmtId="168" formatCode="_-* #,##0_-;\-* #,##0_-;_-* &quot;-&quot;??_-;_-@_-"/>
    <numFmt numFmtId="169" formatCode="_-* #,##0.0_-;\-* #,##0.0_-;_-* &quot;-&quot;?_-;_-@_-"/>
    <numFmt numFmtId="170" formatCode="0.0"/>
    <numFmt numFmtId="171" formatCode="_-[$€]* #,##0.00_-;\-[$€]* #,##0.00_-;_-[$€]* &quot;-&quot;??_-;_-@_-"/>
  </numFmts>
  <fonts count="12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 val="singleAccounting"/>
      <sz val="8"/>
      <name val="Arial"/>
      <family val="2"/>
    </font>
    <font>
      <b/>
      <u/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171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0" fillId="0" borderId="0" applyFont="0" applyFill="0" applyBorder="0" applyAlignment="0" applyProtection="0"/>
    <xf numFmtId="164" fontId="9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9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</cellStyleXfs>
  <cellXfs count="389">
    <xf numFmtId="0" fontId="0" fillId="0" borderId="0" xfId="0"/>
    <xf numFmtId="168" fontId="0" fillId="0" borderId="0" xfId="2" applyNumberFormat="1" applyFont="1"/>
    <xf numFmtId="0" fontId="3" fillId="0" borderId="0" xfId="0" applyFont="1" applyFill="1" applyBorder="1" applyAlignment="1">
      <alignment horizontal="left" indent="1"/>
    </xf>
    <xf numFmtId="0" fontId="2" fillId="0" borderId="0" xfId="0" applyFont="1" applyAlignment="1">
      <alignment horizontal="center"/>
    </xf>
    <xf numFmtId="168" fontId="2" fillId="0" borderId="0" xfId="2" applyNumberFormat="1" applyFont="1" applyBorder="1"/>
    <xf numFmtId="0" fontId="3" fillId="0" borderId="0" xfId="0" applyFont="1"/>
    <xf numFmtId="168" fontId="2" fillId="0" borderId="0" xfId="2" applyNumberFormat="1" applyFont="1" applyBorder="1" applyAlignment="1">
      <alignment horizontal="center"/>
    </xf>
    <xf numFmtId="168" fontId="2" fillId="0" borderId="0" xfId="2" applyNumberFormat="1" applyFont="1" applyBorder="1" applyAlignment="1">
      <alignment horizontal="center" vertical="center" wrapText="1"/>
    </xf>
    <xf numFmtId="168" fontId="0" fillId="0" borderId="0" xfId="2" applyNumberFormat="1" applyFont="1" applyFill="1"/>
    <xf numFmtId="168" fontId="0" fillId="0" borderId="0" xfId="0" applyNumberFormat="1"/>
    <xf numFmtId="168" fontId="0" fillId="0" borderId="0" xfId="2" applyNumberFormat="1" applyFont="1" applyBorder="1" applyAlignment="1">
      <alignment horizontal="left" indent="1"/>
    </xf>
    <xf numFmtId="167" fontId="2" fillId="0" borderId="1" xfId="2" applyNumberFormat="1" applyFont="1" applyBorder="1" applyAlignment="1">
      <alignment horizontal="center"/>
    </xf>
    <xf numFmtId="167" fontId="0" fillId="0" borderId="2" xfId="2" applyNumberFormat="1" applyFont="1" applyBorder="1"/>
    <xf numFmtId="0" fontId="2" fillId="0" borderId="0" xfId="15" applyFont="1" applyAlignment="1">
      <alignment horizontal="center"/>
    </xf>
    <xf numFmtId="0" fontId="5" fillId="0" borderId="0" xfId="15" applyFont="1" applyAlignment="1">
      <alignment horizontal="center"/>
    </xf>
    <xf numFmtId="0" fontId="3" fillId="0" borderId="0" xfId="15" applyFont="1" applyFill="1" applyBorder="1" applyAlignment="1">
      <alignment horizontal="left" indent="1"/>
    </xf>
    <xf numFmtId="167" fontId="2" fillId="0" borderId="2" xfId="2" applyNumberFormat="1" applyFont="1" applyBorder="1" applyAlignment="1">
      <alignment horizontal="center" vertical="center" wrapText="1"/>
    </xf>
    <xf numFmtId="0" fontId="2" fillId="0" borderId="0" xfId="15" applyFont="1" applyBorder="1"/>
    <xf numFmtId="0" fontId="2" fillId="0" borderId="0" xfId="0" applyFont="1" applyBorder="1" applyAlignment="1">
      <alignment horizontal="left" vertical="center" wrapText="1" indent="1"/>
    </xf>
    <xf numFmtId="0" fontId="2" fillId="0" borderId="0" xfId="0" applyFont="1" applyBorder="1" applyAlignment="1">
      <alignment horizontal="left" indent="1"/>
    </xf>
    <xf numFmtId="169" fontId="0" fillId="0" borderId="0" xfId="0" applyNumberFormat="1"/>
    <xf numFmtId="169" fontId="0" fillId="0" borderId="2" xfId="2" applyNumberFormat="1" applyFont="1" applyBorder="1"/>
    <xf numFmtId="169" fontId="0" fillId="0" borderId="0" xfId="2" applyNumberFormat="1" applyFont="1" applyBorder="1"/>
    <xf numFmtId="169" fontId="2" fillId="0" borderId="1" xfId="2" applyNumberFormat="1" applyFont="1" applyBorder="1" applyAlignment="1">
      <alignment horizontal="center"/>
    </xf>
    <xf numFmtId="168" fontId="2" fillId="0" borderId="0" xfId="2" applyNumberFormat="1" applyFont="1" applyFill="1" applyBorder="1"/>
    <xf numFmtId="0" fontId="0" fillId="0" borderId="0" xfId="0" applyFill="1"/>
    <xf numFmtId="168" fontId="0" fillId="0" borderId="0" xfId="2" applyNumberFormat="1" applyFont="1" applyFill="1" applyBorder="1"/>
    <xf numFmtId="169" fontId="2" fillId="0" borderId="0" xfId="2" applyNumberFormat="1" applyFont="1" applyFill="1" applyBorder="1" applyAlignment="1">
      <alignment horizontal="center"/>
    </xf>
    <xf numFmtId="168" fontId="2" fillId="0" borderId="1" xfId="2" applyNumberFormat="1" applyFont="1" applyBorder="1" applyAlignment="1">
      <alignment horizontal="center" vertical="center" wrapText="1"/>
    </xf>
    <xf numFmtId="168" fontId="2" fillId="0" borderId="0" xfId="8" applyNumberFormat="1" applyFont="1" applyFill="1" applyBorder="1"/>
    <xf numFmtId="0" fontId="3" fillId="0" borderId="0" xfId="13" applyFont="1" applyFill="1" applyBorder="1" applyAlignment="1">
      <alignment horizontal="left" indent="1"/>
    </xf>
    <xf numFmtId="168" fontId="2" fillId="0" borderId="0" xfId="2" applyNumberFormat="1" applyFont="1" applyBorder="1" applyAlignment="1">
      <alignment horizontal="left" vertical="justify"/>
    </xf>
    <xf numFmtId="167" fontId="0" fillId="0" borderId="0" xfId="2" applyNumberFormat="1" applyFont="1" applyFill="1" applyBorder="1"/>
    <xf numFmtId="170" fontId="2" fillId="0" borderId="0" xfId="15" applyNumberFormat="1" applyFont="1" applyBorder="1"/>
    <xf numFmtId="170" fontId="2" fillId="0" borderId="0" xfId="0" applyNumberFormat="1" applyFont="1" applyBorder="1" applyAlignment="1">
      <alignment horizontal="left" indent="1"/>
    </xf>
    <xf numFmtId="170" fontId="4" fillId="0" borderId="0" xfId="8" applyNumberFormat="1" applyFont="1" applyBorder="1" applyAlignment="1">
      <alignment horizontal="left" indent="2"/>
    </xf>
    <xf numFmtId="170" fontId="4" fillId="0" borderId="0" xfId="8" applyNumberFormat="1" applyFont="1" applyBorder="1" applyAlignment="1">
      <alignment horizontal="left" indent="3"/>
    </xf>
    <xf numFmtId="170" fontId="3" fillId="0" borderId="0" xfId="15" applyNumberFormat="1" applyFont="1" applyFill="1" applyBorder="1" applyAlignment="1">
      <alignment horizontal="left" indent="1"/>
    </xf>
    <xf numFmtId="170" fontId="2" fillId="0" borderId="0" xfId="15" applyNumberFormat="1" applyFont="1" applyAlignment="1">
      <alignment horizontal="center"/>
    </xf>
    <xf numFmtId="170" fontId="2" fillId="0" borderId="2" xfId="2" applyNumberFormat="1" applyFont="1" applyBorder="1" applyAlignment="1">
      <alignment horizontal="center" vertical="center" wrapText="1"/>
    </xf>
    <xf numFmtId="170" fontId="2" fillId="0" borderId="1" xfId="2" applyNumberFormat="1" applyFont="1" applyBorder="1" applyAlignment="1">
      <alignment horizontal="center"/>
    </xf>
    <xf numFmtId="170" fontId="2" fillId="0" borderId="2" xfId="2" applyNumberFormat="1" applyFont="1" applyBorder="1" applyAlignment="1">
      <alignment horizontal="center"/>
    </xf>
    <xf numFmtId="170" fontId="2" fillId="0" borderId="0" xfId="2" applyNumberFormat="1" applyFont="1" applyBorder="1"/>
    <xf numFmtId="170" fontId="2" fillId="0" borderId="0" xfId="2" applyNumberFormat="1" applyFont="1" applyBorder="1" applyAlignment="1">
      <alignment horizontal="left" indent="1"/>
    </xf>
    <xf numFmtId="170" fontId="0" fillId="0" borderId="0" xfId="2" applyNumberFormat="1" applyFont="1" applyBorder="1" applyAlignment="1">
      <alignment horizontal="left" indent="2"/>
    </xf>
    <xf numFmtId="169" fontId="0" fillId="0" borderId="0" xfId="0" applyNumberFormat="1" applyFill="1"/>
    <xf numFmtId="0" fontId="2" fillId="0" borderId="0" xfId="0" applyFont="1" applyFill="1" applyBorder="1" applyAlignment="1"/>
    <xf numFmtId="0" fontId="2" fillId="0" borderId="0" xfId="0" applyFont="1" applyFill="1"/>
    <xf numFmtId="170" fontId="0" fillId="0" borderId="0" xfId="0" applyNumberFormat="1" applyFill="1" applyBorder="1"/>
    <xf numFmtId="0" fontId="2" fillId="0" borderId="0" xfId="0" applyFont="1" applyFill="1" applyBorder="1" applyAlignment="1">
      <alignment horizontal="left" indent="1"/>
    </xf>
    <xf numFmtId="168" fontId="0" fillId="0" borderId="0" xfId="2" applyNumberFormat="1" applyFont="1" applyFill="1" applyBorder="1" applyAlignment="1">
      <alignment horizontal="left" indent="2"/>
    </xf>
    <xf numFmtId="168" fontId="0" fillId="0" borderId="0" xfId="2" applyNumberFormat="1" applyFont="1" applyFill="1" applyBorder="1" applyAlignment="1">
      <alignment horizontal="left" indent="1"/>
    </xf>
    <xf numFmtId="169" fontId="0" fillId="0" borderId="0" xfId="2" applyNumberFormat="1" applyFont="1" applyFill="1" applyBorder="1" applyAlignment="1">
      <alignment horizontal="center"/>
    </xf>
    <xf numFmtId="168" fontId="0" fillId="0" borderId="0" xfId="2" applyNumberFormat="1" applyFont="1" applyFill="1" applyBorder="1" applyAlignment="1">
      <alignment horizontal="left" indent="3"/>
    </xf>
    <xf numFmtId="0" fontId="0" fillId="0" borderId="0" xfId="0" applyFill="1" applyBorder="1"/>
    <xf numFmtId="168" fontId="4" fillId="0" borderId="0" xfId="8" applyNumberFormat="1" applyFont="1" applyFill="1" applyBorder="1" applyAlignment="1">
      <alignment horizontal="left" indent="2"/>
    </xf>
    <xf numFmtId="168" fontId="4" fillId="0" borderId="0" xfId="8" applyNumberFormat="1" applyFont="1" applyFill="1" applyBorder="1" applyAlignment="1">
      <alignment horizontal="left" indent="3"/>
    </xf>
    <xf numFmtId="0" fontId="2" fillId="0" borderId="0" xfId="0" applyFont="1" applyFill="1" applyBorder="1" applyAlignment="1">
      <alignment horizontal="left" vertical="center" wrapText="1" indent="1"/>
    </xf>
    <xf numFmtId="167" fontId="2" fillId="0" borderId="0" xfId="2" applyNumberFormat="1" applyFont="1" applyFill="1" applyBorder="1"/>
    <xf numFmtId="0" fontId="2" fillId="0" borderId="0" xfId="0" applyFont="1" applyBorder="1" applyAlignment="1">
      <alignment vertical="center" wrapText="1"/>
    </xf>
    <xf numFmtId="168" fontId="4" fillId="0" borderId="0" xfId="2" applyNumberFormat="1" applyFont="1" applyFill="1" applyBorder="1"/>
    <xf numFmtId="167" fontId="4" fillId="0" borderId="0" xfId="2" applyNumberFormat="1" applyFont="1" applyFill="1" applyBorder="1"/>
    <xf numFmtId="0" fontId="1" fillId="0" borderId="0" xfId="13" applyFill="1"/>
    <xf numFmtId="0" fontId="2" fillId="0" borderId="1" xfId="13" applyFont="1" applyFill="1" applyBorder="1" applyAlignment="1">
      <alignment horizontal="center" vertical="justify"/>
    </xf>
    <xf numFmtId="169" fontId="2" fillId="0" borderId="1" xfId="13" applyNumberFormat="1" applyFont="1" applyFill="1" applyBorder="1" applyAlignment="1">
      <alignment horizontal="center" vertical="justify"/>
    </xf>
    <xf numFmtId="168" fontId="2" fillId="0" borderId="0" xfId="8" applyNumberFormat="1" applyFont="1" applyFill="1" applyBorder="1" applyAlignment="1">
      <alignment horizontal="left"/>
    </xf>
    <xf numFmtId="168" fontId="2" fillId="0" borderId="0" xfId="8" applyNumberFormat="1" applyFont="1" applyFill="1" applyBorder="1" applyAlignment="1">
      <alignment horizontal="left" indent="1"/>
    </xf>
    <xf numFmtId="0" fontId="2" fillId="0" borderId="0" xfId="13" applyFont="1" applyFill="1"/>
    <xf numFmtId="169" fontId="1" fillId="0" borderId="0" xfId="13" applyNumberFormat="1" applyFill="1"/>
    <xf numFmtId="168" fontId="2" fillId="0" borderId="0" xfId="11" applyNumberFormat="1" applyFont="1" applyFill="1" applyBorder="1"/>
    <xf numFmtId="168" fontId="1" fillId="0" borderId="0" xfId="8" applyNumberFormat="1" applyFill="1"/>
    <xf numFmtId="169" fontId="1" fillId="0" borderId="0" xfId="8" applyNumberFormat="1" applyFill="1"/>
    <xf numFmtId="167" fontId="1" fillId="0" borderId="0" xfId="8" applyNumberFormat="1" applyFill="1"/>
    <xf numFmtId="168" fontId="2" fillId="0" borderId="0" xfId="8" applyNumberFormat="1" applyFont="1" applyFill="1" applyAlignment="1">
      <alignment horizontal="center"/>
    </xf>
    <xf numFmtId="167" fontId="1" fillId="0" borderId="0" xfId="13" applyNumberFormat="1" applyFill="1"/>
    <xf numFmtId="0" fontId="2" fillId="0" borderId="0" xfId="13" applyFont="1" applyFill="1" applyAlignment="1">
      <alignment horizontal="center"/>
    </xf>
    <xf numFmtId="168" fontId="2" fillId="0" borderId="0" xfId="0" applyNumberFormat="1" applyFont="1" applyFill="1" applyBorder="1"/>
    <xf numFmtId="169" fontId="2" fillId="0" borderId="1" xfId="2" applyNumberFormat="1" applyFont="1" applyFill="1" applyBorder="1" applyAlignment="1">
      <alignment horizontal="center"/>
    </xf>
    <xf numFmtId="168" fontId="0" fillId="0" borderId="0" xfId="0" applyNumberFormat="1" applyFill="1"/>
    <xf numFmtId="167" fontId="2" fillId="0" borderId="1" xfId="2" applyNumberFormat="1" applyFont="1" applyFill="1" applyBorder="1" applyAlignment="1">
      <alignment horizontal="center"/>
    </xf>
    <xf numFmtId="169" fontId="0" fillId="0" borderId="2" xfId="2" applyNumberFormat="1" applyFont="1" applyFill="1" applyBorder="1"/>
    <xf numFmtId="167" fontId="2" fillId="0" borderId="0" xfId="2" applyNumberFormat="1" applyFont="1" applyFill="1" applyBorder="1" applyAlignment="1">
      <alignment horizontal="right"/>
    </xf>
    <xf numFmtId="168" fontId="2" fillId="0" borderId="0" xfId="2" applyNumberFormat="1" applyFont="1" applyFill="1" applyBorder="1" applyAlignment="1">
      <alignment horizontal="right"/>
    </xf>
    <xf numFmtId="167" fontId="0" fillId="0" borderId="0" xfId="2" applyNumberFormat="1" applyFont="1" applyFill="1" applyBorder="1" applyAlignment="1">
      <alignment horizontal="right"/>
    </xf>
    <xf numFmtId="167" fontId="4" fillId="0" borderId="0" xfId="2" applyNumberFormat="1" applyFont="1" applyFill="1" applyBorder="1" applyAlignment="1">
      <alignment horizontal="right"/>
    </xf>
    <xf numFmtId="168" fontId="4" fillId="0" borderId="0" xfId="2" applyNumberFormat="1" applyFont="1" applyFill="1" applyBorder="1" applyAlignment="1">
      <alignment horizontal="right"/>
    </xf>
    <xf numFmtId="168" fontId="2" fillId="0" borderId="0" xfId="2" applyNumberFormat="1" applyFont="1" applyBorder="1" applyAlignment="1">
      <alignment horizontal="right" vertical="justify"/>
    </xf>
    <xf numFmtId="168" fontId="2" fillId="0" borderId="0" xfId="2" applyNumberFormat="1" applyFont="1" applyBorder="1" applyAlignment="1">
      <alignment horizontal="right"/>
    </xf>
    <xf numFmtId="167" fontId="0" fillId="0" borderId="0" xfId="2" applyNumberFormat="1" applyFont="1" applyFill="1" applyAlignment="1">
      <alignment horizontal="right"/>
    </xf>
    <xf numFmtId="167" fontId="2" fillId="0" borderId="0" xfId="2" applyNumberFormat="1" applyFont="1" applyBorder="1" applyAlignment="1">
      <alignment horizontal="right"/>
    </xf>
    <xf numFmtId="167" fontId="4" fillId="0" borderId="0" xfId="2" applyNumberFormat="1" applyFont="1" applyBorder="1" applyAlignment="1">
      <alignment horizontal="right"/>
    </xf>
    <xf numFmtId="167" fontId="0" fillId="0" borderId="0" xfId="2" applyNumberFormat="1" applyFont="1" applyFill="1"/>
    <xf numFmtId="168" fontId="2" fillId="0" borderId="0" xfId="2" applyNumberFormat="1" applyFont="1" applyFill="1" applyBorder="1" applyAlignment="1">
      <alignment horizontal="left" indent="1"/>
    </xf>
    <xf numFmtId="168" fontId="2" fillId="0" borderId="0" xfId="2" applyNumberFormat="1" applyFont="1" applyFill="1"/>
    <xf numFmtId="168" fontId="4" fillId="0" borderId="0" xfId="2" applyNumberFormat="1" applyFont="1" applyFill="1" applyBorder="1" applyAlignment="1">
      <alignment horizontal="left" indent="1"/>
    </xf>
    <xf numFmtId="168" fontId="4" fillId="0" borderId="0" xfId="2" applyNumberFormat="1" applyFont="1" applyFill="1"/>
    <xf numFmtId="167" fontId="4" fillId="0" borderId="0" xfId="2" applyNumberFormat="1" applyFont="1" applyFill="1"/>
    <xf numFmtId="168" fontId="0" fillId="0" borderId="0" xfId="2" applyNumberFormat="1" applyFont="1" applyBorder="1" applyAlignment="1">
      <alignment horizontal="left" indent="2"/>
    </xf>
    <xf numFmtId="170" fontId="2" fillId="0" borderId="0" xfId="15" applyNumberFormat="1" applyFont="1" applyBorder="1" applyAlignment="1">
      <alignment horizontal="left" indent="1"/>
    </xf>
    <xf numFmtId="170" fontId="2" fillId="0" borderId="0" xfId="2" applyNumberFormat="1" applyFont="1" applyBorder="1" applyAlignment="1">
      <alignment horizontal="left" vertical="justify"/>
    </xf>
    <xf numFmtId="167" fontId="4" fillId="0" borderId="0" xfId="2" applyNumberFormat="1" applyFont="1"/>
    <xf numFmtId="168" fontId="4" fillId="0" borderId="0" xfId="2" applyNumberFormat="1" applyFont="1" applyFill="1" applyAlignment="1">
      <alignment horizontal="right"/>
    </xf>
    <xf numFmtId="167" fontId="2" fillId="0" borderId="0" xfId="2" applyNumberFormat="1" applyFont="1"/>
    <xf numFmtId="167" fontId="2" fillId="2" borderId="0" xfId="2" applyNumberFormat="1" applyFont="1" applyFill="1"/>
    <xf numFmtId="0" fontId="10" fillId="0" borderId="2" xfId="13" applyFont="1" applyFill="1" applyBorder="1"/>
    <xf numFmtId="168" fontId="10" fillId="0" borderId="2" xfId="13" applyNumberFormat="1" applyFont="1" applyFill="1" applyBorder="1"/>
    <xf numFmtId="169" fontId="10" fillId="0" borderId="2" xfId="13" applyNumberFormat="1" applyFont="1" applyFill="1" applyBorder="1"/>
    <xf numFmtId="168" fontId="10" fillId="0" borderId="0" xfId="2" applyNumberFormat="1" applyFont="1" applyFill="1"/>
    <xf numFmtId="168" fontId="10" fillId="0" borderId="0" xfId="8" applyNumberFormat="1" applyFont="1" applyFill="1" applyBorder="1" applyAlignment="1">
      <alignment horizontal="left" indent="2"/>
    </xf>
    <xf numFmtId="0" fontId="10" fillId="0" borderId="0" xfId="13" applyFont="1" applyFill="1"/>
    <xf numFmtId="169" fontId="10" fillId="0" borderId="0" xfId="8" applyNumberFormat="1" applyFont="1" applyFill="1" applyBorder="1"/>
    <xf numFmtId="168" fontId="10" fillId="0" borderId="0" xfId="8" applyNumberFormat="1" applyFont="1" applyFill="1" applyBorder="1"/>
    <xf numFmtId="167" fontId="10" fillId="0" borderId="0" xfId="8" applyNumberFormat="1" applyFont="1" applyFill="1" applyBorder="1"/>
    <xf numFmtId="168" fontId="10" fillId="0" borderId="0" xfId="8" applyNumberFormat="1" applyFont="1" applyFill="1"/>
    <xf numFmtId="169" fontId="10" fillId="0" borderId="0" xfId="8" applyNumberFormat="1" applyFont="1" applyFill="1"/>
    <xf numFmtId="167" fontId="10" fillId="0" borderId="0" xfId="8" applyNumberFormat="1" applyFont="1" applyFill="1"/>
    <xf numFmtId="169" fontId="10" fillId="0" borderId="0" xfId="13" applyNumberFormat="1" applyFont="1" applyFill="1"/>
    <xf numFmtId="168" fontId="10" fillId="0" borderId="2" xfId="8" applyNumberFormat="1" applyFont="1" applyFill="1" applyBorder="1"/>
    <xf numFmtId="169" fontId="10" fillId="0" borderId="2" xfId="8" applyNumberFormat="1" applyFont="1" applyFill="1" applyBorder="1"/>
    <xf numFmtId="167" fontId="10" fillId="0" borderId="0" xfId="13" applyNumberFormat="1" applyFont="1" applyFill="1"/>
    <xf numFmtId="0" fontId="10" fillId="0" borderId="0" xfId="15" applyFont="1"/>
    <xf numFmtId="0" fontId="10" fillId="0" borderId="2" xfId="15" applyFont="1" applyBorder="1"/>
    <xf numFmtId="168" fontId="10" fillId="0" borderId="0" xfId="2" applyNumberFormat="1" applyFont="1" applyBorder="1"/>
    <xf numFmtId="168" fontId="10" fillId="0" borderId="0" xfId="2" applyNumberFormat="1" applyFont="1"/>
    <xf numFmtId="0" fontId="10" fillId="0" borderId="0" xfId="15" applyFont="1" applyBorder="1"/>
    <xf numFmtId="168" fontId="10" fillId="0" borderId="0" xfId="2" applyNumberFormat="1" applyFont="1" applyBorder="1" applyAlignment="1">
      <alignment horizontal="right"/>
    </xf>
    <xf numFmtId="167" fontId="10" fillId="0" borderId="2" xfId="2" applyNumberFormat="1" applyFont="1" applyBorder="1"/>
    <xf numFmtId="170" fontId="10" fillId="0" borderId="0" xfId="15" applyNumberFormat="1" applyFont="1" applyBorder="1"/>
    <xf numFmtId="167" fontId="10" fillId="0" borderId="0" xfId="2" applyNumberFormat="1" applyFont="1"/>
    <xf numFmtId="170" fontId="10" fillId="0" borderId="0" xfId="2" applyNumberFormat="1" applyFont="1" applyBorder="1" applyAlignment="1">
      <alignment horizontal="left" indent="2"/>
    </xf>
    <xf numFmtId="170" fontId="10" fillId="0" borderId="0" xfId="2" applyNumberFormat="1" applyFont="1" applyBorder="1" applyAlignment="1">
      <alignment horizontal="left" indent="3"/>
    </xf>
    <xf numFmtId="170" fontId="10" fillId="0" borderId="0" xfId="15" applyNumberFormat="1" applyFont="1" applyAlignment="1">
      <alignment horizontal="left" indent="1"/>
    </xf>
    <xf numFmtId="170" fontId="10" fillId="0" borderId="0" xfId="15" applyNumberFormat="1" applyFont="1"/>
    <xf numFmtId="167" fontId="2" fillId="0" borderId="1" xfId="6" applyNumberFormat="1" applyFont="1" applyBorder="1" applyAlignment="1">
      <alignment horizontal="center"/>
    </xf>
    <xf numFmtId="169" fontId="2" fillId="0" borderId="1" xfId="6" applyNumberFormat="1" applyFont="1" applyBorder="1" applyAlignment="1">
      <alignment horizontal="center"/>
    </xf>
    <xf numFmtId="167" fontId="2" fillId="0" borderId="1" xfId="6" applyNumberFormat="1" applyFont="1" applyFill="1" applyBorder="1" applyAlignment="1">
      <alignment horizontal="center"/>
    </xf>
    <xf numFmtId="169" fontId="2" fillId="0" borderId="1" xfId="6" applyNumberFormat="1" applyFont="1" applyFill="1" applyBorder="1" applyAlignment="1">
      <alignment horizontal="center"/>
    </xf>
    <xf numFmtId="167" fontId="0" fillId="0" borderId="2" xfId="6" applyNumberFormat="1" applyFont="1" applyBorder="1"/>
    <xf numFmtId="169" fontId="0" fillId="0" borderId="2" xfId="6" applyNumberFormat="1" applyFont="1" applyBorder="1"/>
    <xf numFmtId="169" fontId="0" fillId="0" borderId="2" xfId="6" applyNumberFormat="1" applyFont="1" applyFill="1" applyBorder="1"/>
    <xf numFmtId="167" fontId="2" fillId="0" borderId="0" xfId="6" applyNumberFormat="1" applyFont="1" applyFill="1" applyBorder="1" applyAlignment="1">
      <alignment horizontal="left" indent="1"/>
    </xf>
    <xf numFmtId="168" fontId="2" fillId="0" borderId="0" xfId="6" applyNumberFormat="1" applyFont="1" applyFill="1" applyBorder="1" applyAlignment="1">
      <alignment horizontal="right"/>
    </xf>
    <xf numFmtId="167" fontId="2" fillId="0" borderId="0" xfId="6" applyNumberFormat="1" applyFont="1" applyFill="1" applyBorder="1" applyAlignment="1">
      <alignment horizontal="right"/>
    </xf>
    <xf numFmtId="168" fontId="2" fillId="0" borderId="0" xfId="6" applyNumberFormat="1" applyFont="1" applyFill="1" applyBorder="1"/>
    <xf numFmtId="167" fontId="2" fillId="0" borderId="0" xfId="6" applyNumberFormat="1" applyFont="1" applyFill="1" applyBorder="1"/>
    <xf numFmtId="168" fontId="0" fillId="0" borderId="0" xfId="6" applyNumberFormat="1" applyFont="1"/>
    <xf numFmtId="168" fontId="0" fillId="0" borderId="0" xfId="6" applyNumberFormat="1" applyFont="1" applyFill="1"/>
    <xf numFmtId="167" fontId="0" fillId="0" borderId="0" xfId="6" applyNumberFormat="1" applyFont="1" applyFill="1"/>
    <xf numFmtId="168" fontId="0" fillId="0" borderId="0" xfId="6" applyNumberFormat="1" applyFont="1" applyFill="1" applyBorder="1" applyAlignment="1">
      <alignment horizontal="left" indent="2"/>
    </xf>
    <xf numFmtId="168" fontId="4" fillId="0" borderId="0" xfId="6" applyNumberFormat="1" applyFont="1" applyFill="1" applyBorder="1" applyAlignment="1">
      <alignment horizontal="right"/>
    </xf>
    <xf numFmtId="167" fontId="0" fillId="0" borderId="0" xfId="6" applyNumberFormat="1" applyFont="1" applyFill="1" applyBorder="1" applyAlignment="1">
      <alignment horizontal="right"/>
    </xf>
    <xf numFmtId="167" fontId="4" fillId="0" borderId="0" xfId="6" applyNumberFormat="1" applyFont="1" applyFill="1" applyBorder="1" applyAlignment="1">
      <alignment horizontal="right"/>
    </xf>
    <xf numFmtId="168" fontId="0" fillId="0" borderId="0" xfId="6" applyNumberFormat="1" applyFont="1" applyBorder="1" applyAlignment="1">
      <alignment horizontal="left" indent="2"/>
    </xf>
    <xf numFmtId="168" fontId="4" fillId="0" borderId="0" xfId="6" applyNumberFormat="1" applyFont="1" applyFill="1" applyBorder="1"/>
    <xf numFmtId="167" fontId="0" fillId="0" borderId="0" xfId="6" applyNumberFormat="1" applyFont="1" applyFill="1" applyBorder="1"/>
    <xf numFmtId="168" fontId="0" fillId="0" borderId="0" xfId="6" applyNumberFormat="1" applyFont="1" applyFill="1" applyBorder="1" applyAlignment="1">
      <alignment horizontal="left" indent="3"/>
    </xf>
    <xf numFmtId="168" fontId="4" fillId="0" borderId="0" xfId="6" applyNumberFormat="1" applyFont="1"/>
    <xf numFmtId="168" fontId="0" fillId="0" borderId="0" xfId="6" applyNumberFormat="1" applyFont="1" applyFill="1" applyBorder="1"/>
    <xf numFmtId="167" fontId="0" fillId="0" borderId="0" xfId="6" applyNumberFormat="1" applyFont="1" applyFill="1" applyAlignment="1">
      <alignment horizontal="right"/>
    </xf>
    <xf numFmtId="168" fontId="0" fillId="0" borderId="0" xfId="6" applyNumberFormat="1" applyFont="1" applyFill="1" applyBorder="1" applyAlignment="1">
      <alignment horizontal="left" indent="1"/>
    </xf>
    <xf numFmtId="0" fontId="3" fillId="0" borderId="0" xfId="16" applyFont="1" applyFill="1" applyBorder="1" applyAlignment="1">
      <alignment horizontal="left" indent="1"/>
    </xf>
    <xf numFmtId="169" fontId="0" fillId="0" borderId="0" xfId="6" applyNumberFormat="1" applyFont="1" applyBorder="1"/>
    <xf numFmtId="0" fontId="2" fillId="0" borderId="0" xfId="14" applyFont="1" applyFill="1" applyAlignment="1">
      <alignment horizontal="center"/>
    </xf>
    <xf numFmtId="0" fontId="10" fillId="0" borderId="0" xfId="14" applyFill="1"/>
    <xf numFmtId="0" fontId="2" fillId="0" borderId="1" xfId="14" applyFont="1" applyFill="1" applyBorder="1" applyAlignment="1">
      <alignment horizontal="center" vertical="justify"/>
    </xf>
    <xf numFmtId="169" fontId="2" fillId="0" borderId="1" xfId="14" applyNumberFormat="1" applyFont="1" applyFill="1" applyBorder="1" applyAlignment="1">
      <alignment horizontal="center" vertical="justify"/>
    </xf>
    <xf numFmtId="0" fontId="10" fillId="0" borderId="2" xfId="14" applyFont="1" applyFill="1" applyBorder="1"/>
    <xf numFmtId="168" fontId="10" fillId="0" borderId="2" xfId="14" applyNumberFormat="1" applyFont="1" applyFill="1" applyBorder="1"/>
    <xf numFmtId="169" fontId="10" fillId="0" borderId="2" xfId="14" applyNumberFormat="1" applyFont="1" applyFill="1" applyBorder="1"/>
    <xf numFmtId="168" fontId="2" fillId="0" borderId="0" xfId="6" applyNumberFormat="1" applyFont="1" applyFill="1" applyBorder="1" applyAlignment="1">
      <alignment horizontal="left" indent="1"/>
    </xf>
    <xf numFmtId="168" fontId="2" fillId="0" borderId="0" xfId="10" applyNumberFormat="1" applyFont="1" applyFill="1" applyBorder="1" applyAlignment="1">
      <alignment horizontal="left"/>
    </xf>
    <xf numFmtId="168" fontId="2" fillId="0" borderId="0" xfId="10" applyNumberFormat="1" applyFont="1" applyFill="1" applyBorder="1"/>
    <xf numFmtId="168" fontId="2" fillId="0" borderId="0" xfId="6" applyNumberFormat="1" applyFont="1" applyFill="1"/>
    <xf numFmtId="168" fontId="10" fillId="0" borderId="0" xfId="6" applyNumberFormat="1" applyFont="1" applyFill="1"/>
    <xf numFmtId="0" fontId="2" fillId="0" borderId="0" xfId="14" applyFont="1" applyFill="1"/>
    <xf numFmtId="168" fontId="2" fillId="0" borderId="0" xfId="10" applyNumberFormat="1" applyFont="1" applyFill="1" applyBorder="1" applyAlignment="1">
      <alignment horizontal="left" indent="1"/>
    </xf>
    <xf numFmtId="168" fontId="10" fillId="0" borderId="0" xfId="10" applyNumberFormat="1" applyFont="1" applyFill="1" applyBorder="1" applyAlignment="1">
      <alignment horizontal="left" indent="1"/>
    </xf>
    <xf numFmtId="167" fontId="4" fillId="0" borderId="0" xfId="6" applyNumberFormat="1" applyFont="1" applyFill="1" applyBorder="1"/>
    <xf numFmtId="168" fontId="10" fillId="0" borderId="0" xfId="10" applyNumberFormat="1" applyFont="1" applyFill="1" applyBorder="1" applyAlignment="1">
      <alignment horizontal="left" indent="2"/>
    </xf>
    <xf numFmtId="168" fontId="4" fillId="0" borderId="0" xfId="6" applyNumberFormat="1" applyFont="1" applyFill="1"/>
    <xf numFmtId="168" fontId="4" fillId="0" borderId="0" xfId="6" applyNumberFormat="1" applyFont="1" applyFill="1" applyBorder="1" applyAlignment="1">
      <alignment horizontal="left" indent="1"/>
    </xf>
    <xf numFmtId="0" fontId="10" fillId="0" borderId="0" xfId="14" applyFont="1" applyFill="1"/>
    <xf numFmtId="167" fontId="4" fillId="0" borderId="0" xfId="6" applyNumberFormat="1" applyFont="1" applyFill="1"/>
    <xf numFmtId="167" fontId="2" fillId="0" borderId="0" xfId="10" applyNumberFormat="1" applyFont="1" applyFill="1" applyBorder="1" applyAlignment="1">
      <alignment horizontal="left" indent="1"/>
    </xf>
    <xf numFmtId="168" fontId="4" fillId="0" borderId="0" xfId="10" applyNumberFormat="1" applyFont="1" applyFill="1" applyBorder="1" applyAlignment="1">
      <alignment horizontal="left" indent="1"/>
    </xf>
    <xf numFmtId="168" fontId="4" fillId="0" borderId="0" xfId="10" applyNumberFormat="1" applyFont="1" applyFill="1" applyBorder="1" applyAlignment="1">
      <alignment horizontal="left" indent="2"/>
    </xf>
    <xf numFmtId="168" fontId="4" fillId="0" borderId="0" xfId="10" applyNumberFormat="1" applyFont="1" applyFill="1" applyBorder="1" applyAlignment="1">
      <alignment horizontal="left" indent="3"/>
    </xf>
    <xf numFmtId="169" fontId="10" fillId="0" borderId="0" xfId="10" applyNumberFormat="1" applyFont="1" applyFill="1" applyBorder="1"/>
    <xf numFmtId="168" fontId="10" fillId="0" borderId="0" xfId="10" applyNumberFormat="1" applyFont="1" applyFill="1" applyBorder="1"/>
    <xf numFmtId="167" fontId="10" fillId="0" borderId="0" xfId="10" applyNumberFormat="1" applyFont="1" applyFill="1" applyBorder="1"/>
    <xf numFmtId="168" fontId="10" fillId="0" borderId="0" xfId="10" applyNumberFormat="1" applyFont="1" applyFill="1"/>
    <xf numFmtId="169" fontId="10" fillId="0" borderId="0" xfId="10" applyNumberFormat="1" applyFont="1" applyFill="1"/>
    <xf numFmtId="167" fontId="10" fillId="0" borderId="0" xfId="10" applyNumberFormat="1" applyFont="1" applyFill="1"/>
    <xf numFmtId="169" fontId="10" fillId="0" borderId="0" xfId="14" applyNumberFormat="1" applyFont="1" applyFill="1"/>
    <xf numFmtId="0" fontId="3" fillId="0" borderId="0" xfId="14" applyFont="1" applyFill="1" applyBorder="1" applyAlignment="1">
      <alignment horizontal="left" indent="1"/>
    </xf>
    <xf numFmtId="168" fontId="2" fillId="0" borderId="0" xfId="10" applyNumberFormat="1" applyFont="1" applyFill="1" applyAlignment="1">
      <alignment horizontal="center"/>
    </xf>
    <xf numFmtId="168" fontId="10" fillId="0" borderId="2" xfId="10" applyNumberFormat="1" applyFont="1" applyFill="1" applyBorder="1"/>
    <xf numFmtId="169" fontId="10" fillId="0" borderId="2" xfId="10" applyNumberFormat="1" applyFont="1" applyFill="1" applyBorder="1"/>
    <xf numFmtId="167" fontId="10" fillId="0" borderId="0" xfId="14" applyNumberFormat="1" applyFont="1" applyFill="1"/>
    <xf numFmtId="167" fontId="10" fillId="0" borderId="0" xfId="10" applyNumberFormat="1" applyFill="1"/>
    <xf numFmtId="169" fontId="10" fillId="0" borderId="0" xfId="10" applyNumberFormat="1" applyFill="1"/>
    <xf numFmtId="167" fontId="10" fillId="0" borderId="0" xfId="14" applyNumberFormat="1" applyFill="1"/>
    <xf numFmtId="169" fontId="10" fillId="0" borderId="0" xfId="14" applyNumberFormat="1" applyFill="1"/>
    <xf numFmtId="168" fontId="10" fillId="0" borderId="0" xfId="10" applyNumberFormat="1" applyFill="1"/>
    <xf numFmtId="0" fontId="2" fillId="0" borderId="0" xfId="16" applyFont="1" applyAlignment="1">
      <alignment horizontal="center"/>
    </xf>
    <xf numFmtId="0" fontId="10" fillId="0" borderId="0" xfId="16" applyFont="1"/>
    <xf numFmtId="0" fontId="5" fillId="0" borderId="0" xfId="16" applyFont="1" applyAlignment="1">
      <alignment horizontal="center"/>
    </xf>
    <xf numFmtId="168" fontId="2" fillId="0" borderId="0" xfId="6" applyNumberFormat="1" applyFont="1" applyBorder="1" applyAlignment="1">
      <alignment horizontal="center"/>
    </xf>
    <xf numFmtId="168" fontId="2" fillId="0" borderId="0" xfId="6" applyNumberFormat="1" applyFont="1" applyBorder="1" applyAlignment="1">
      <alignment horizontal="center" vertical="center" wrapText="1"/>
    </xf>
    <xf numFmtId="0" fontId="10" fillId="0" borderId="2" xfId="16" applyFont="1" applyBorder="1"/>
    <xf numFmtId="168" fontId="10" fillId="0" borderId="0" xfId="6" applyNumberFormat="1" applyFont="1" applyBorder="1"/>
    <xf numFmtId="169" fontId="2" fillId="0" borderId="0" xfId="6" applyNumberFormat="1" applyFont="1" applyFill="1" applyBorder="1" applyAlignment="1">
      <alignment horizontal="center"/>
    </xf>
    <xf numFmtId="169" fontId="0" fillId="0" borderId="0" xfId="6" applyNumberFormat="1" applyFont="1" applyFill="1" applyBorder="1" applyAlignment="1">
      <alignment horizontal="center"/>
    </xf>
    <xf numFmtId="168" fontId="4" fillId="0" borderId="0" xfId="6" applyNumberFormat="1" applyFont="1" applyFill="1" applyAlignment="1">
      <alignment horizontal="right"/>
    </xf>
    <xf numFmtId="168" fontId="10" fillId="0" borderId="0" xfId="6" applyNumberFormat="1" applyFont="1"/>
    <xf numFmtId="168" fontId="2" fillId="0" borderId="1" xfId="6" applyNumberFormat="1" applyFont="1" applyBorder="1" applyAlignment="1">
      <alignment horizontal="center" vertical="center" wrapText="1"/>
    </xf>
    <xf numFmtId="0" fontId="10" fillId="0" borderId="0" xfId="16" applyFont="1" applyBorder="1"/>
    <xf numFmtId="168" fontId="2" fillId="0" borderId="0" xfId="6" applyNumberFormat="1" applyFont="1" applyBorder="1" applyAlignment="1">
      <alignment horizontal="left" vertical="justify"/>
    </xf>
    <xf numFmtId="168" fontId="2" fillId="0" borderId="0" xfId="6" applyNumberFormat="1" applyFont="1" applyBorder="1" applyAlignment="1">
      <alignment horizontal="right" vertical="justify"/>
    </xf>
    <xf numFmtId="168" fontId="2" fillId="0" borderId="0" xfId="6" applyNumberFormat="1" applyFont="1" applyBorder="1"/>
    <xf numFmtId="168" fontId="2" fillId="0" borderId="0" xfId="6" applyNumberFormat="1" applyFont="1" applyBorder="1" applyAlignment="1">
      <alignment horizontal="right"/>
    </xf>
    <xf numFmtId="168" fontId="10" fillId="0" borderId="0" xfId="6" applyNumberFormat="1" applyFont="1" applyBorder="1" applyAlignment="1">
      <alignment horizontal="right"/>
    </xf>
    <xf numFmtId="168" fontId="0" fillId="0" borderId="0" xfId="6" applyNumberFormat="1" applyFont="1" applyBorder="1" applyAlignment="1">
      <alignment horizontal="left" indent="1"/>
    </xf>
    <xf numFmtId="170" fontId="2" fillId="0" borderId="2" xfId="6" applyNumberFormat="1" applyFont="1" applyBorder="1" applyAlignment="1">
      <alignment horizontal="center" vertical="center" wrapText="1"/>
    </xf>
    <xf numFmtId="170" fontId="2" fillId="0" borderId="1" xfId="6" applyNumberFormat="1" applyFont="1" applyBorder="1" applyAlignment="1">
      <alignment horizontal="center"/>
    </xf>
    <xf numFmtId="167" fontId="10" fillId="0" borderId="2" xfId="6" applyNumberFormat="1" applyFont="1" applyBorder="1"/>
    <xf numFmtId="167" fontId="2" fillId="0" borderId="2" xfId="6" applyNumberFormat="1" applyFont="1" applyBorder="1" applyAlignment="1">
      <alignment horizontal="center" vertical="center" wrapText="1"/>
    </xf>
    <xf numFmtId="170" fontId="2" fillId="0" borderId="0" xfId="16" applyNumberFormat="1" applyFont="1" applyBorder="1"/>
    <xf numFmtId="167" fontId="2" fillId="0" borderId="0" xfId="6" applyNumberFormat="1" applyFont="1" applyBorder="1" applyAlignment="1">
      <alignment horizontal="right"/>
    </xf>
    <xf numFmtId="0" fontId="2" fillId="0" borderId="0" xfId="16" applyFont="1" applyBorder="1"/>
    <xf numFmtId="170" fontId="10" fillId="0" borderId="0" xfId="16" applyNumberFormat="1" applyFont="1" applyBorder="1"/>
    <xf numFmtId="170" fontId="2" fillId="0" borderId="0" xfId="16" applyNumberFormat="1" applyFont="1" applyBorder="1" applyAlignment="1">
      <alignment horizontal="left" indent="1"/>
    </xf>
    <xf numFmtId="170" fontId="10" fillId="0" borderId="0" xfId="6" applyNumberFormat="1" applyFont="1" applyBorder="1" applyAlignment="1">
      <alignment horizontal="left" indent="2"/>
    </xf>
    <xf numFmtId="167" fontId="4" fillId="0" borderId="0" xfId="6" applyNumberFormat="1" applyFont="1" applyBorder="1" applyAlignment="1">
      <alignment horizontal="right"/>
    </xf>
    <xf numFmtId="170" fontId="10" fillId="0" borderId="0" xfId="6" applyNumberFormat="1" applyFont="1" applyBorder="1" applyAlignment="1">
      <alignment horizontal="left" indent="3"/>
    </xf>
    <xf numFmtId="170" fontId="10" fillId="0" borderId="0" xfId="16" applyNumberFormat="1" applyFont="1" applyAlignment="1">
      <alignment horizontal="left" indent="1"/>
    </xf>
    <xf numFmtId="170" fontId="10" fillId="0" borderId="0" xfId="16" applyNumberFormat="1" applyFont="1" applyBorder="1" applyAlignment="1">
      <alignment horizontal="left" indent="1"/>
    </xf>
    <xf numFmtId="170" fontId="4" fillId="0" borderId="0" xfId="10" applyNumberFormat="1" applyFont="1" applyBorder="1" applyAlignment="1">
      <alignment horizontal="left" indent="2"/>
    </xf>
    <xf numFmtId="170" fontId="4" fillId="0" borderId="0" xfId="10" applyNumberFormat="1" applyFont="1" applyBorder="1" applyAlignment="1">
      <alignment horizontal="left" indent="3"/>
    </xf>
    <xf numFmtId="170" fontId="0" fillId="0" borderId="0" xfId="6" applyNumberFormat="1" applyFont="1" applyBorder="1" applyAlignment="1">
      <alignment horizontal="left" indent="2"/>
    </xf>
    <xf numFmtId="170" fontId="10" fillId="0" borderId="0" xfId="16" applyNumberFormat="1" applyFont="1"/>
    <xf numFmtId="170" fontId="3" fillId="0" borderId="0" xfId="16" applyNumberFormat="1" applyFont="1" applyFill="1" applyBorder="1" applyAlignment="1">
      <alignment horizontal="left" indent="1"/>
    </xf>
    <xf numFmtId="170" fontId="2" fillId="0" borderId="0" xfId="16" applyNumberFormat="1" applyFont="1" applyAlignment="1">
      <alignment horizontal="center"/>
    </xf>
    <xf numFmtId="170" fontId="2" fillId="0" borderId="2" xfId="6" applyNumberFormat="1" applyFont="1" applyBorder="1" applyAlignment="1">
      <alignment horizontal="center"/>
    </xf>
    <xf numFmtId="170" fontId="2" fillId="0" borderId="0" xfId="6" applyNumberFormat="1" applyFont="1" applyBorder="1" applyAlignment="1">
      <alignment horizontal="left" vertical="justify"/>
    </xf>
    <xf numFmtId="170" fontId="2" fillId="0" borderId="0" xfId="6" applyNumberFormat="1" applyFont="1" applyBorder="1"/>
    <xf numFmtId="170" fontId="2" fillId="0" borderId="0" xfId="6" applyNumberFormat="1" applyFont="1" applyBorder="1" applyAlignment="1">
      <alignment horizontal="left" indent="1"/>
    </xf>
    <xf numFmtId="0" fontId="11" fillId="0" borderId="0" xfId="0" applyFont="1" applyAlignment="1"/>
    <xf numFmtId="168" fontId="0" fillId="0" borderId="0" xfId="7" applyNumberFormat="1" applyFont="1" applyFill="1" applyBorder="1" applyAlignment="1">
      <alignment horizontal="left" indent="2"/>
    </xf>
    <xf numFmtId="168" fontId="0" fillId="0" borderId="0" xfId="7" applyNumberFormat="1" applyFont="1" applyFill="1" applyBorder="1" applyAlignment="1">
      <alignment horizontal="left" indent="1"/>
    </xf>
    <xf numFmtId="167" fontId="2" fillId="0" borderId="0" xfId="7" applyNumberFormat="1" applyFont="1" applyFill="1" applyBorder="1"/>
    <xf numFmtId="167" fontId="2" fillId="0" borderId="0" xfId="7" applyNumberFormat="1" applyFont="1" applyFill="1" applyBorder="1" applyAlignment="1">
      <alignment horizontal="left" indent="1"/>
    </xf>
    <xf numFmtId="168" fontId="0" fillId="0" borderId="1" xfId="2" applyNumberFormat="1" applyFont="1" applyFill="1" applyBorder="1" applyAlignment="1">
      <alignment horizontal="left" indent="2"/>
    </xf>
    <xf numFmtId="168" fontId="0" fillId="0" borderId="1" xfId="2" applyNumberFormat="1" applyFont="1" applyFill="1" applyBorder="1"/>
    <xf numFmtId="169" fontId="0" fillId="0" borderId="1" xfId="2" applyNumberFormat="1" applyFont="1" applyFill="1" applyBorder="1"/>
    <xf numFmtId="167" fontId="0" fillId="0" borderId="1" xfId="2" applyNumberFormat="1" applyFont="1" applyFill="1" applyBorder="1"/>
    <xf numFmtId="0" fontId="0" fillId="0" borderId="1" xfId="0" applyFill="1" applyBorder="1"/>
    <xf numFmtId="168" fontId="0" fillId="0" borderId="1" xfId="2" applyNumberFormat="1" applyFont="1" applyFill="1" applyBorder="1" applyAlignment="1">
      <alignment horizontal="left" indent="1"/>
    </xf>
    <xf numFmtId="168" fontId="4" fillId="0" borderId="1" xfId="2" applyNumberFormat="1" applyFont="1" applyFill="1" applyBorder="1"/>
    <xf numFmtId="168" fontId="4" fillId="0" borderId="1" xfId="8" applyNumberFormat="1" applyFont="1" applyFill="1" applyBorder="1" applyAlignment="1">
      <alignment horizontal="left" indent="2"/>
    </xf>
    <xf numFmtId="168" fontId="4" fillId="0" borderId="1" xfId="8" applyNumberFormat="1" applyFont="1" applyFill="1" applyBorder="1" applyAlignment="1">
      <alignment horizontal="left" indent="1"/>
    </xf>
    <xf numFmtId="168" fontId="2" fillId="0" borderId="0" xfId="9" applyNumberFormat="1" applyFont="1" applyFill="1" applyBorder="1"/>
    <xf numFmtId="168" fontId="4" fillId="0" borderId="0" xfId="9" applyNumberFormat="1" applyFont="1" applyFill="1" applyBorder="1" applyAlignment="1">
      <alignment horizontal="left" indent="2"/>
    </xf>
    <xf numFmtId="168" fontId="4" fillId="0" borderId="0" xfId="9" applyNumberFormat="1" applyFont="1" applyFill="1" applyBorder="1" applyAlignment="1">
      <alignment horizontal="left" indent="3"/>
    </xf>
    <xf numFmtId="168" fontId="2" fillId="0" borderId="0" xfId="9" applyNumberFormat="1" applyFont="1" applyFill="1" applyBorder="1" applyAlignment="1">
      <alignment horizontal="left"/>
    </xf>
    <xf numFmtId="168" fontId="2" fillId="0" borderId="0" xfId="9" applyNumberFormat="1" applyFont="1" applyFill="1" applyBorder="1" applyAlignment="1">
      <alignment horizontal="left" indent="1"/>
    </xf>
    <xf numFmtId="168" fontId="10" fillId="0" borderId="0" xfId="9" applyNumberFormat="1" applyFont="1" applyFill="1" applyBorder="1" applyAlignment="1">
      <alignment horizontal="left" indent="2"/>
    </xf>
    <xf numFmtId="168" fontId="10" fillId="0" borderId="0" xfId="9" applyNumberFormat="1" applyFill="1" applyBorder="1" applyAlignment="1">
      <alignment horizontal="left" indent="2"/>
    </xf>
    <xf numFmtId="168" fontId="4" fillId="0" borderId="0" xfId="9" applyNumberFormat="1" applyFont="1" applyFill="1" applyBorder="1" applyAlignment="1">
      <alignment horizontal="left" indent="1"/>
    </xf>
    <xf numFmtId="167" fontId="2" fillId="0" borderId="0" xfId="9" applyNumberFormat="1" applyFont="1" applyFill="1" applyBorder="1" applyAlignment="1">
      <alignment horizontal="left" indent="1"/>
    </xf>
    <xf numFmtId="168" fontId="10" fillId="0" borderId="0" xfId="9" applyNumberFormat="1" applyFont="1" applyFill="1" applyBorder="1" applyAlignment="1">
      <alignment horizontal="left" indent="3"/>
    </xf>
    <xf numFmtId="169" fontId="10" fillId="0" borderId="1" xfId="8" applyNumberFormat="1" applyFont="1" applyFill="1" applyBorder="1"/>
    <xf numFmtId="167" fontId="10" fillId="0" borderId="1" xfId="8" applyNumberFormat="1" applyFont="1" applyFill="1" applyBorder="1"/>
    <xf numFmtId="0" fontId="10" fillId="0" borderId="1" xfId="15" applyFont="1" applyBorder="1"/>
    <xf numFmtId="165" fontId="0" fillId="0" borderId="1" xfId="3" applyFont="1" applyFill="1" applyBorder="1" applyAlignment="1">
      <alignment horizontal="right"/>
    </xf>
    <xf numFmtId="168" fontId="10" fillId="0" borderId="1" xfId="2" applyNumberFormat="1" applyFont="1" applyBorder="1" applyAlignment="1">
      <alignment horizontal="left" indent="2"/>
    </xf>
    <xf numFmtId="170" fontId="0" fillId="0" borderId="1" xfId="2" applyNumberFormat="1" applyFont="1" applyBorder="1" applyAlignment="1">
      <alignment horizontal="left" indent="2"/>
    </xf>
    <xf numFmtId="170" fontId="10" fillId="0" borderId="1" xfId="15" applyNumberFormat="1" applyFont="1" applyBorder="1"/>
    <xf numFmtId="170" fontId="4" fillId="0" borderId="1" xfId="15" applyNumberFormat="1" applyFont="1" applyBorder="1"/>
    <xf numFmtId="168" fontId="0" fillId="0" borderId="1" xfId="6" applyNumberFormat="1" applyFont="1" applyFill="1" applyBorder="1" applyAlignment="1">
      <alignment horizontal="left" indent="2"/>
    </xf>
    <xf numFmtId="168" fontId="0" fillId="0" borderId="1" xfId="6" applyNumberFormat="1" applyFont="1" applyFill="1" applyBorder="1"/>
    <xf numFmtId="169" fontId="0" fillId="0" borderId="1" xfId="6" applyNumberFormat="1" applyFont="1" applyFill="1" applyBorder="1"/>
    <xf numFmtId="167" fontId="0" fillId="0" borderId="1" xfId="6" applyNumberFormat="1" applyFont="1" applyFill="1" applyBorder="1"/>
    <xf numFmtId="168" fontId="0" fillId="0" borderId="1" xfId="6" applyNumberFormat="1" applyFont="1" applyFill="1" applyBorder="1" applyAlignment="1">
      <alignment horizontal="left" indent="1"/>
    </xf>
    <xf numFmtId="168" fontId="4" fillId="0" borderId="1" xfId="6" applyNumberFormat="1" applyFont="1" applyFill="1" applyBorder="1"/>
    <xf numFmtId="168" fontId="4" fillId="0" borderId="1" xfId="10" applyNumberFormat="1" applyFont="1" applyFill="1" applyBorder="1" applyAlignment="1">
      <alignment horizontal="left" indent="2"/>
    </xf>
    <xf numFmtId="168" fontId="4" fillId="0" borderId="1" xfId="10" applyNumberFormat="1" applyFont="1" applyFill="1" applyBorder="1" applyAlignment="1">
      <alignment horizontal="left" indent="1"/>
    </xf>
    <xf numFmtId="169" fontId="10" fillId="0" borderId="1" xfId="10" applyNumberFormat="1" applyFont="1" applyFill="1" applyBorder="1"/>
    <xf numFmtId="167" fontId="10" fillId="0" borderId="1" xfId="10" applyNumberFormat="1" applyFont="1" applyFill="1" applyBorder="1"/>
    <xf numFmtId="0" fontId="10" fillId="0" borderId="1" xfId="16" applyFont="1" applyBorder="1"/>
    <xf numFmtId="165" fontId="0" fillId="0" borderId="1" xfId="4" applyFont="1" applyFill="1" applyBorder="1" applyAlignment="1">
      <alignment horizontal="right"/>
    </xf>
    <xf numFmtId="168" fontId="10" fillId="0" borderId="1" xfId="6" applyNumberFormat="1" applyFont="1" applyBorder="1" applyAlignment="1">
      <alignment horizontal="left" indent="2"/>
    </xf>
    <xf numFmtId="170" fontId="0" fillId="0" borderId="1" xfId="6" applyNumberFormat="1" applyFont="1" applyBorder="1" applyAlignment="1">
      <alignment horizontal="left" indent="2"/>
    </xf>
    <xf numFmtId="170" fontId="10" fillId="0" borderId="1" xfId="16" applyNumberFormat="1" applyFont="1" applyBorder="1"/>
    <xf numFmtId="170" fontId="4" fillId="0" borderId="1" xfId="16" applyNumberFormat="1" applyFont="1" applyBorder="1"/>
    <xf numFmtId="0" fontId="2" fillId="0" borderId="0" xfId="15" applyFont="1" applyAlignment="1"/>
    <xf numFmtId="170" fontId="2" fillId="0" borderId="0" xfId="15" applyNumberFormat="1" applyFont="1" applyAlignment="1"/>
    <xf numFmtId="0" fontId="2" fillId="0" borderId="0" xfId="16" applyFont="1" applyAlignment="1"/>
    <xf numFmtId="170" fontId="2" fillId="0" borderId="0" xfId="16" applyNumberFormat="1" applyFont="1" applyAlignment="1"/>
    <xf numFmtId="168" fontId="2" fillId="0" borderId="0" xfId="2" applyNumberFormat="1" applyFont="1" applyFill="1" applyBorder="1" applyAlignment="1">
      <alignment horizontal="right" vertical="justify"/>
    </xf>
    <xf numFmtId="168" fontId="10" fillId="0" borderId="0" xfId="2" applyNumberFormat="1" applyFont="1" applyFill="1" applyBorder="1" applyAlignment="1">
      <alignment horizontal="right"/>
    </xf>
    <xf numFmtId="168" fontId="10" fillId="0" borderId="0" xfId="2" applyNumberFormat="1" applyFont="1" applyFill="1" applyAlignment="1">
      <alignment horizontal="right"/>
    </xf>
    <xf numFmtId="0" fontId="10" fillId="0" borderId="0" xfId="15" applyFont="1" applyFill="1"/>
    <xf numFmtId="167" fontId="10" fillId="0" borderId="0" xfId="2" applyNumberFormat="1" applyFont="1" applyFill="1" applyBorder="1" applyAlignment="1">
      <alignment horizontal="right"/>
    </xf>
    <xf numFmtId="167" fontId="2" fillId="0" borderId="0" xfId="2" applyNumberFormat="1" applyFont="1" applyFill="1"/>
    <xf numFmtId="168" fontId="2" fillId="0" borderId="0" xfId="6" applyNumberFormat="1" applyFont="1" applyFill="1" applyBorder="1" applyAlignment="1">
      <alignment horizontal="right" vertical="justify"/>
    </xf>
    <xf numFmtId="168" fontId="10" fillId="0" borderId="0" xfId="6" applyNumberFormat="1" applyFont="1" applyFill="1" applyBorder="1" applyAlignment="1">
      <alignment horizontal="right"/>
    </xf>
    <xf numFmtId="168" fontId="10" fillId="0" borderId="0" xfId="6" applyNumberFormat="1" applyFont="1" applyFill="1" applyAlignment="1">
      <alignment horizontal="right"/>
    </xf>
    <xf numFmtId="167" fontId="10" fillId="0" borderId="0" xfId="6" applyNumberFormat="1" applyFont="1" applyFill="1" applyBorder="1" applyAlignment="1">
      <alignment horizontal="right"/>
    </xf>
    <xf numFmtId="0" fontId="10" fillId="0" borderId="0" xfId="16" applyFont="1" applyFill="1"/>
    <xf numFmtId="167" fontId="2" fillId="0" borderId="0" xfId="6" applyNumberFormat="1" applyFont="1" applyFill="1"/>
    <xf numFmtId="167" fontId="10" fillId="0" borderId="0" xfId="6" applyNumberFormat="1" applyFont="1" applyFill="1"/>
    <xf numFmtId="167" fontId="1" fillId="0" borderId="0" xfId="6" applyNumberFormat="1" applyFont="1" applyBorder="1" applyAlignment="1">
      <alignment horizontal="right"/>
    </xf>
    <xf numFmtId="167" fontId="1" fillId="0" borderId="0" xfId="2" applyNumberFormat="1" applyFont="1" applyBorder="1" applyAlignment="1">
      <alignment horizontal="right"/>
    </xf>
    <xf numFmtId="0" fontId="3" fillId="0" borderId="0" xfId="17" applyFont="1" applyFill="1" applyBorder="1" applyAlignment="1">
      <alignment horizontal="left" indent="1"/>
    </xf>
    <xf numFmtId="168" fontId="1" fillId="3" borderId="0" xfId="2" applyNumberFormat="1" applyFont="1" applyFill="1" applyBorder="1" applyAlignment="1">
      <alignment horizontal="right"/>
    </xf>
    <xf numFmtId="167" fontId="1" fillId="3" borderId="0" xfId="2" applyNumberFormat="1" applyFont="1" applyFill="1" applyBorder="1" applyAlignment="1">
      <alignment horizontal="right"/>
    </xf>
    <xf numFmtId="168" fontId="1" fillId="3" borderId="0" xfId="6" applyNumberFormat="1" applyFont="1" applyFill="1" applyBorder="1" applyAlignment="1">
      <alignment horizontal="right"/>
    </xf>
    <xf numFmtId="167" fontId="1" fillId="3" borderId="0" xfId="6" applyNumberFormat="1" applyFont="1" applyFill="1" applyBorder="1" applyAlignment="1">
      <alignment horizontal="right"/>
    </xf>
    <xf numFmtId="0" fontId="1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67" fontId="2" fillId="0" borderId="2" xfId="2" applyNumberFormat="1" applyFont="1" applyFill="1" applyBorder="1" applyAlignment="1">
      <alignment horizontal="center" vertical="center"/>
    </xf>
    <xf numFmtId="167" fontId="2" fillId="0" borderId="0" xfId="2" applyNumberFormat="1" applyFont="1" applyFill="1" applyBorder="1" applyAlignment="1">
      <alignment horizontal="center" vertical="center"/>
    </xf>
    <xf numFmtId="167" fontId="2" fillId="0" borderId="1" xfId="2" applyNumberFormat="1" applyFont="1" applyFill="1" applyBorder="1" applyAlignment="1">
      <alignment horizontal="center" vertical="center"/>
    </xf>
    <xf numFmtId="167" fontId="2" fillId="0" borderId="2" xfId="2" applyNumberFormat="1" applyFont="1" applyBorder="1" applyAlignment="1">
      <alignment horizontal="center" vertical="center"/>
    </xf>
    <xf numFmtId="167" fontId="2" fillId="0" borderId="0" xfId="2" applyNumberFormat="1" applyFont="1" applyBorder="1" applyAlignment="1">
      <alignment horizontal="center" vertical="center"/>
    </xf>
    <xf numFmtId="167" fontId="2" fillId="0" borderId="1" xfId="2" applyNumberFormat="1" applyFont="1" applyBorder="1" applyAlignment="1">
      <alignment horizontal="center" vertical="center"/>
    </xf>
    <xf numFmtId="167" fontId="6" fillId="0" borderId="2" xfId="2" applyNumberFormat="1" applyFont="1" applyBorder="1" applyAlignment="1">
      <alignment horizontal="center"/>
    </xf>
    <xf numFmtId="0" fontId="0" fillId="0" borderId="2" xfId="0" applyBorder="1"/>
    <xf numFmtId="0" fontId="0" fillId="0" borderId="0" xfId="0"/>
    <xf numFmtId="167" fontId="6" fillId="0" borderId="0" xfId="2" applyNumberFormat="1" applyFont="1" applyFill="1" applyBorder="1" applyAlignment="1">
      <alignment horizontal="center"/>
    </xf>
    <xf numFmtId="167" fontId="6" fillId="0" borderId="2" xfId="2" applyNumberFormat="1" applyFont="1" applyBorder="1" applyAlignment="1">
      <alignment horizontal="center" wrapText="1"/>
    </xf>
    <xf numFmtId="167" fontId="2" fillId="0" borderId="3" xfId="2" applyNumberFormat="1" applyFont="1" applyBorder="1" applyAlignment="1">
      <alignment horizontal="center"/>
    </xf>
    <xf numFmtId="167" fontId="6" fillId="0" borderId="2" xfId="2" applyNumberFormat="1" applyFont="1" applyFill="1" applyBorder="1" applyAlignment="1">
      <alignment horizontal="center"/>
    </xf>
    <xf numFmtId="0" fontId="2" fillId="0" borderId="0" xfId="13" applyFont="1" applyFill="1" applyAlignment="1">
      <alignment horizontal="center"/>
    </xf>
    <xf numFmtId="168" fontId="2" fillId="0" borderId="2" xfId="8" applyNumberFormat="1" applyFont="1" applyFill="1" applyBorder="1" applyAlignment="1">
      <alignment horizontal="center" vertical="center"/>
    </xf>
    <xf numFmtId="168" fontId="2" fillId="0" borderId="0" xfId="8" applyNumberFormat="1" applyFont="1" applyFill="1" applyBorder="1" applyAlignment="1">
      <alignment horizontal="center" vertical="center"/>
    </xf>
    <xf numFmtId="168" fontId="2" fillId="0" borderId="1" xfId="8" applyNumberFormat="1" applyFont="1" applyFill="1" applyBorder="1" applyAlignment="1">
      <alignment horizontal="center" vertical="center"/>
    </xf>
    <xf numFmtId="0" fontId="7" fillId="0" borderId="2" xfId="13" applyFont="1" applyFill="1" applyBorder="1" applyAlignment="1">
      <alignment horizontal="center"/>
    </xf>
    <xf numFmtId="0" fontId="7" fillId="0" borderId="0" xfId="13" applyFont="1" applyFill="1" applyBorder="1" applyAlignment="1">
      <alignment horizontal="center"/>
    </xf>
    <xf numFmtId="168" fontId="6" fillId="0" borderId="0" xfId="8" applyNumberFormat="1" applyFont="1" applyFill="1" applyBorder="1" applyAlignment="1">
      <alignment horizontal="center"/>
    </xf>
    <xf numFmtId="168" fontId="6" fillId="0" borderId="2" xfId="8" applyNumberFormat="1" applyFont="1" applyFill="1" applyBorder="1" applyAlignment="1">
      <alignment horizontal="center" wrapText="1"/>
    </xf>
    <xf numFmtId="168" fontId="6" fillId="0" borderId="0" xfId="8" applyNumberFormat="1" applyFont="1" applyFill="1" applyBorder="1" applyAlignment="1">
      <alignment horizontal="center" wrapText="1"/>
    </xf>
    <xf numFmtId="0" fontId="2" fillId="0" borderId="3" xfId="13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1" xfId="13" applyFont="1" applyFill="1" applyBorder="1" applyAlignment="1">
      <alignment horizontal="center"/>
    </xf>
    <xf numFmtId="0" fontId="2" fillId="0" borderId="0" xfId="15" applyFont="1" applyAlignment="1">
      <alignment horizontal="center"/>
    </xf>
    <xf numFmtId="168" fontId="2" fillId="0" borderId="0" xfId="2" applyNumberFormat="1" applyFont="1" applyBorder="1" applyAlignment="1">
      <alignment horizontal="center" vertical="center" wrapText="1"/>
    </xf>
    <xf numFmtId="168" fontId="2" fillId="0" borderId="1" xfId="2" applyNumberFormat="1" applyFont="1" applyBorder="1" applyAlignment="1">
      <alignment horizontal="center" vertical="center" wrapText="1"/>
    </xf>
    <xf numFmtId="168" fontId="2" fillId="0" borderId="3" xfId="2" applyNumberFormat="1" applyFont="1" applyBorder="1" applyAlignment="1">
      <alignment horizontal="center"/>
    </xf>
    <xf numFmtId="168" fontId="2" fillId="0" borderId="2" xfId="2" applyNumberFormat="1" applyFont="1" applyBorder="1" applyAlignment="1">
      <alignment horizontal="center" vertical="center" wrapText="1"/>
    </xf>
    <xf numFmtId="0" fontId="2" fillId="0" borderId="0" xfId="15" applyFont="1" applyBorder="1" applyAlignment="1">
      <alignment horizontal="center" vertical="center" wrapText="1"/>
    </xf>
    <xf numFmtId="170" fontId="2" fillId="0" borderId="2" xfId="2" applyNumberFormat="1" applyFont="1" applyBorder="1" applyAlignment="1">
      <alignment horizontal="center" vertical="center" wrapText="1"/>
    </xf>
    <xf numFmtId="170" fontId="10" fillId="0" borderId="1" xfId="15" applyNumberFormat="1" applyFont="1" applyBorder="1" applyAlignment="1">
      <alignment horizontal="center" vertical="center" wrapText="1"/>
    </xf>
    <xf numFmtId="170" fontId="2" fillId="0" borderId="3" xfId="2" applyNumberFormat="1" applyFont="1" applyBorder="1" applyAlignment="1">
      <alignment horizontal="center"/>
    </xf>
    <xf numFmtId="170" fontId="2" fillId="0" borderId="0" xfId="15" applyNumberFormat="1" applyFont="1" applyAlignment="1">
      <alignment horizontal="center"/>
    </xf>
    <xf numFmtId="167" fontId="2" fillId="0" borderId="2" xfId="6" applyNumberFormat="1" applyFont="1" applyBorder="1" applyAlignment="1">
      <alignment horizontal="center" vertical="center"/>
    </xf>
    <xf numFmtId="167" fontId="2" fillId="0" borderId="0" xfId="6" applyNumberFormat="1" applyFont="1" applyBorder="1" applyAlignment="1">
      <alignment horizontal="center" vertical="center"/>
    </xf>
    <xf numFmtId="167" fontId="2" fillId="0" borderId="1" xfId="6" applyNumberFormat="1" applyFont="1" applyBorder="1" applyAlignment="1">
      <alignment horizontal="center" vertical="center"/>
    </xf>
    <xf numFmtId="167" fontId="6" fillId="0" borderId="2" xfId="6" applyNumberFormat="1" applyFont="1" applyBorder="1" applyAlignment="1">
      <alignment horizontal="center"/>
    </xf>
    <xf numFmtId="167" fontId="6" fillId="0" borderId="0" xfId="6" applyNumberFormat="1" applyFont="1" applyFill="1" applyBorder="1" applyAlignment="1">
      <alignment horizontal="center"/>
    </xf>
    <xf numFmtId="167" fontId="6" fillId="0" borderId="2" xfId="6" applyNumberFormat="1" applyFont="1" applyFill="1" applyBorder="1" applyAlignment="1">
      <alignment horizontal="center"/>
    </xf>
    <xf numFmtId="167" fontId="2" fillId="0" borderId="2" xfId="6" applyNumberFormat="1" applyFont="1" applyFill="1" applyBorder="1" applyAlignment="1">
      <alignment horizontal="center" vertical="center"/>
    </xf>
    <xf numFmtId="167" fontId="2" fillId="0" borderId="0" xfId="6" applyNumberFormat="1" applyFont="1" applyFill="1" applyBorder="1" applyAlignment="1">
      <alignment horizontal="center" vertical="center"/>
    </xf>
    <xf numFmtId="167" fontId="2" fillId="0" borderId="1" xfId="6" applyNumberFormat="1" applyFont="1" applyFill="1" applyBorder="1" applyAlignment="1">
      <alignment horizontal="center" vertical="center"/>
    </xf>
    <xf numFmtId="167" fontId="6" fillId="0" borderId="2" xfId="6" applyNumberFormat="1" applyFont="1" applyBorder="1" applyAlignment="1">
      <alignment horizontal="center" wrapText="1"/>
    </xf>
    <xf numFmtId="167" fontId="2" fillId="0" borderId="3" xfId="6" applyNumberFormat="1" applyFont="1" applyBorder="1" applyAlignment="1">
      <alignment horizontal="center"/>
    </xf>
    <xf numFmtId="0" fontId="2" fillId="0" borderId="0" xfId="14" applyFont="1" applyFill="1" applyAlignment="1">
      <alignment horizontal="center"/>
    </xf>
    <xf numFmtId="168" fontId="2" fillId="0" borderId="2" xfId="10" applyNumberFormat="1" applyFont="1" applyFill="1" applyBorder="1" applyAlignment="1">
      <alignment horizontal="center" vertical="center"/>
    </xf>
    <xf numFmtId="168" fontId="2" fillId="0" borderId="0" xfId="10" applyNumberFormat="1" applyFont="1" applyFill="1" applyBorder="1" applyAlignment="1">
      <alignment horizontal="center" vertical="center"/>
    </xf>
    <xf numFmtId="168" fontId="2" fillId="0" borderId="1" xfId="10" applyNumberFormat="1" applyFont="1" applyFill="1" applyBorder="1" applyAlignment="1">
      <alignment horizontal="center" vertical="center"/>
    </xf>
    <xf numFmtId="0" fontId="7" fillId="0" borderId="2" xfId="14" applyFont="1" applyFill="1" applyBorder="1" applyAlignment="1">
      <alignment horizontal="center"/>
    </xf>
    <xf numFmtId="0" fontId="7" fillId="0" borderId="0" xfId="14" applyFont="1" applyFill="1" applyBorder="1" applyAlignment="1">
      <alignment horizontal="center"/>
    </xf>
    <xf numFmtId="0" fontId="2" fillId="0" borderId="3" xfId="14" applyFont="1" applyFill="1" applyBorder="1" applyAlignment="1">
      <alignment horizontal="center"/>
    </xf>
    <xf numFmtId="168" fontId="6" fillId="0" borderId="2" xfId="10" applyNumberFormat="1" applyFont="1" applyFill="1" applyBorder="1" applyAlignment="1">
      <alignment horizontal="center" wrapText="1"/>
    </xf>
    <xf numFmtId="168" fontId="6" fillId="0" borderId="0" xfId="10" applyNumberFormat="1" applyFont="1" applyFill="1" applyBorder="1" applyAlignment="1">
      <alignment horizontal="center" wrapText="1"/>
    </xf>
    <xf numFmtId="168" fontId="6" fillId="0" borderId="0" xfId="10" applyNumberFormat="1" applyFont="1" applyFill="1" applyBorder="1" applyAlignment="1">
      <alignment horizontal="center"/>
    </xf>
    <xf numFmtId="0" fontId="2" fillId="0" borderId="1" xfId="14" applyFont="1" applyFill="1" applyBorder="1" applyAlignment="1">
      <alignment horizontal="center"/>
    </xf>
    <xf numFmtId="0" fontId="2" fillId="0" borderId="0" xfId="16" applyFont="1" applyAlignment="1">
      <alignment horizontal="center"/>
    </xf>
    <xf numFmtId="168" fontId="2" fillId="0" borderId="2" xfId="6" applyNumberFormat="1" applyFont="1" applyBorder="1" applyAlignment="1">
      <alignment horizontal="center" vertical="center" wrapText="1"/>
    </xf>
    <xf numFmtId="168" fontId="2" fillId="0" borderId="0" xfId="6" applyNumberFormat="1" applyFont="1" applyBorder="1" applyAlignment="1">
      <alignment horizontal="center" vertical="center" wrapText="1"/>
    </xf>
    <xf numFmtId="168" fontId="2" fillId="0" borderId="3" xfId="6" applyNumberFormat="1" applyFont="1" applyBorder="1" applyAlignment="1">
      <alignment horizontal="center"/>
    </xf>
    <xf numFmtId="0" fontId="2" fillId="0" borderId="0" xfId="16" applyFont="1" applyBorder="1" applyAlignment="1">
      <alignment horizontal="center" vertical="center" wrapText="1"/>
    </xf>
    <xf numFmtId="168" fontId="2" fillId="0" borderId="1" xfId="6" applyNumberFormat="1" applyFont="1" applyBorder="1" applyAlignment="1">
      <alignment horizontal="center" vertical="center" wrapText="1"/>
    </xf>
    <xf numFmtId="170" fontId="2" fillId="0" borderId="2" xfId="6" applyNumberFormat="1" applyFont="1" applyBorder="1" applyAlignment="1">
      <alignment horizontal="center" vertical="center" wrapText="1"/>
    </xf>
    <xf numFmtId="170" fontId="10" fillId="0" borderId="1" xfId="16" applyNumberFormat="1" applyFont="1" applyBorder="1" applyAlignment="1">
      <alignment horizontal="center" vertical="center" wrapText="1"/>
    </xf>
    <xf numFmtId="170" fontId="2" fillId="0" borderId="3" xfId="6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70" fontId="2" fillId="0" borderId="0" xfId="16" applyNumberFormat="1" applyFont="1" applyAlignment="1">
      <alignment horizontal="center"/>
    </xf>
  </cellXfs>
  <cellStyles count="18">
    <cellStyle name="Euro" xfId="1"/>
    <cellStyle name="Millares" xfId="2" builtinId="3"/>
    <cellStyle name="Millares [0]" xfId="3" builtinId="6"/>
    <cellStyle name="Millares [0] 2" xfId="4"/>
    <cellStyle name="Millares 2" xfId="5"/>
    <cellStyle name="Millares 3" xfId="6"/>
    <cellStyle name="Millares 6" xfId="7"/>
    <cellStyle name="Millares_05. Mercado Laboral" xfId="8"/>
    <cellStyle name="Millares_05. Mercado Laboral 10" xfId="9"/>
    <cellStyle name="Millares_05. Mercado Laboral 2" xfId="10"/>
    <cellStyle name="Millares_cruces de mercado laboral" xfId="11"/>
    <cellStyle name="Normal" xfId="0" builtinId="0"/>
    <cellStyle name="Normal 2" xfId="12"/>
    <cellStyle name="Normal_05. Mercado Laboral" xfId="13"/>
    <cellStyle name="Normal_05. Mercado Laboral 2" xfId="14"/>
    <cellStyle name="Normal_Mercado Laboral" xfId="15"/>
    <cellStyle name="Normal_Mercado Laboral 17" xfId="17"/>
    <cellStyle name="Normal_Mercado Laboral 2" xfId="1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371475</xdr:colOff>
      <xdr:row>20</xdr:row>
      <xdr:rowOff>38100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8639175" cy="28956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nculos/8.%20Mercado%20Labor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.%20Cuadro%20Resume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rcLab"/>
    </sheetNames>
    <sheetDataSet>
      <sheetData sheetId="0">
        <row r="48">
          <cell r="N48">
            <v>4099703.2088967059</v>
          </cell>
          <cell r="O48">
            <v>6.2458855433054987</v>
          </cell>
          <cell r="P48">
            <v>3192875.4644763572</v>
          </cell>
          <cell r="Q48">
            <v>6.8627232019764728</v>
          </cell>
          <cell r="R48">
            <v>2303155.4909033966</v>
          </cell>
          <cell r="S48">
            <v>6.9605620635003609</v>
          </cell>
          <cell r="T48">
            <v>2227000.1327829161</v>
          </cell>
          <cell r="U48">
            <v>6.8999835265587102</v>
          </cell>
          <cell r="V48">
            <v>76155.358120474077</v>
          </cell>
          <cell r="W48">
            <v>8.5878290339002952</v>
          </cell>
          <cell r="X48">
            <v>1.8661682887912756</v>
          </cell>
          <cell r="Y48">
            <v>4435988.4266515244</v>
          </cell>
          <cell r="Z48">
            <v>6.7325230418447006</v>
          </cell>
          <cell r="AA48">
            <v>3568072.6425327845</v>
          </cell>
          <cell r="AB48">
            <v>7.2953069259563064</v>
          </cell>
          <cell r="AC48">
            <v>1325577.2116350094</v>
          </cell>
          <cell r="AD48">
            <v>8.3546153848990947</v>
          </cell>
          <cell r="AE48">
            <v>1260008.6912590454</v>
          </cell>
          <cell r="AF48">
            <v>8.2569350766924696</v>
          </cell>
          <cell r="AG48">
            <v>65568.520375958586</v>
          </cell>
          <cell r="AH48">
            <v>10.075086785911358</v>
          </cell>
          <cell r="AI48">
            <v>2.0996453822979286</v>
          </cell>
        </row>
        <row r="49">
          <cell r="N49">
            <v>497907.24385564728</v>
          </cell>
          <cell r="O49">
            <v>8.5556844547563777</v>
          </cell>
          <cell r="P49">
            <v>402689.92232150538</v>
          </cell>
          <cell r="Q49">
            <v>9.2219403931515416</v>
          </cell>
          <cell r="R49">
            <v>249697.5072523228</v>
          </cell>
          <cell r="S49">
            <v>9.7141393442623141</v>
          </cell>
          <cell r="T49">
            <v>228372.79461706977</v>
          </cell>
          <cell r="U49">
            <v>9.7379619260918311</v>
          </cell>
          <cell r="V49">
            <v>21324.712635252719</v>
          </cell>
          <cell r="W49">
            <v>9.4578313253011999</v>
          </cell>
          <cell r="X49">
            <v>2.2019815812733441</v>
          </cell>
          <cell r="Y49">
            <v>604034.88348224293</v>
          </cell>
          <cell r="Z49">
            <v>8.8604427333974982</v>
          </cell>
          <cell r="AA49">
            <v>511545.14147121448</v>
          </cell>
          <cell r="AB49">
            <v>9.3598562628336577</v>
          </cell>
          <cell r="AC49">
            <v>246226.04240472347</v>
          </cell>
          <cell r="AD49">
            <v>10.273109243697458</v>
          </cell>
          <cell r="AE49">
            <v>224901.32976947044</v>
          </cell>
          <cell r="AF49">
            <v>10.11072664359863</v>
          </cell>
          <cell r="AG49">
            <v>21324.712635252719</v>
          </cell>
          <cell r="AH49">
            <v>11.929411764705883</v>
          </cell>
          <cell r="AI49">
            <v>2.7952348666228786</v>
          </cell>
        </row>
        <row r="50">
          <cell r="N50">
            <v>309661.74473405496</v>
          </cell>
          <cell r="O50">
            <v>7.7653545505304349</v>
          </cell>
          <cell r="P50">
            <v>240527.62456179675</v>
          </cell>
          <cell r="Q50">
            <v>8.5283343769568098</v>
          </cell>
          <cell r="R50">
            <v>165950.72433425864</v>
          </cell>
          <cell r="S50">
            <v>9.0212958767557723</v>
          </cell>
          <cell r="T50">
            <v>156038.37655147808</v>
          </cell>
          <cell r="U50">
            <v>9.0527202696196287</v>
          </cell>
          <cell r="V50">
            <v>9912.3477827802999</v>
          </cell>
          <cell r="W50">
            <v>8.5192307692307718</v>
          </cell>
          <cell r="X50">
            <v>2.0283272847245133</v>
          </cell>
          <cell r="Y50">
            <v>367297.54147828609</v>
          </cell>
          <cell r="Z50">
            <v>7.9879883381924195</v>
          </cell>
          <cell r="AA50">
            <v>302777.16863765212</v>
          </cell>
          <cell r="AB50">
            <v>8.5539823008849716</v>
          </cell>
          <cell r="AC50">
            <v>138051.97093835988</v>
          </cell>
          <cell r="AD50">
            <v>9.4905349794238703</v>
          </cell>
          <cell r="AE50">
            <v>127923.35374940958</v>
          </cell>
          <cell r="AF50">
            <v>9.4637336504161613</v>
          </cell>
          <cell r="AG50">
            <v>10128.617188950051</v>
          </cell>
          <cell r="AH50">
            <v>9.811387900355875</v>
          </cell>
          <cell r="AI50">
            <v>2.5076453788685598</v>
          </cell>
        </row>
        <row r="51">
          <cell r="N51">
            <v>1023716.4577443559</v>
          </cell>
          <cell r="O51">
            <v>7.1086049464836574</v>
          </cell>
          <cell r="P51">
            <v>814763.17403868341</v>
          </cell>
          <cell r="Q51">
            <v>7.6676601099410613</v>
          </cell>
          <cell r="R51">
            <v>547448.62465250678</v>
          </cell>
          <cell r="S51">
            <v>7.9322787938704789</v>
          </cell>
          <cell r="T51">
            <v>523754.94841469493</v>
          </cell>
          <cell r="U51">
            <v>7.8784901758014163</v>
          </cell>
          <cell r="V51">
            <v>23693.676237808348</v>
          </cell>
          <cell r="W51">
            <v>9.1011235955056176</v>
          </cell>
          <cell r="X51">
            <v>2.0352002965243905</v>
          </cell>
          <cell r="Y51">
            <v>1183736.0648409892</v>
          </cell>
          <cell r="Z51">
            <v>7.3450976351177264</v>
          </cell>
          <cell r="AA51">
            <v>968846.89171994955</v>
          </cell>
          <cell r="AB51">
            <v>7.929367188825454</v>
          </cell>
          <cell r="AC51">
            <v>412718.89935078466</v>
          </cell>
          <cell r="AD51">
            <v>8.8455709432976271</v>
          </cell>
          <cell r="AE51">
            <v>394013.36547883216</v>
          </cell>
          <cell r="AF51">
            <v>8.7883031301482806</v>
          </cell>
          <cell r="AG51">
            <v>18705.533871953983</v>
          </cell>
          <cell r="AH51">
            <v>9.9729729729729737</v>
          </cell>
          <cell r="AI51">
            <v>1.5993015356468012</v>
          </cell>
        </row>
        <row r="52">
          <cell r="N52">
            <v>2268417.762562498</v>
          </cell>
          <cell r="O52">
            <v>4.9872265966754208</v>
          </cell>
          <cell r="P52">
            <v>1734894.7435542715</v>
          </cell>
          <cell r="Q52">
            <v>5.5462369895916677</v>
          </cell>
          <cell r="R52">
            <v>1340058.6346642596</v>
          </cell>
          <cell r="S52">
            <v>5.6186596583442929</v>
          </cell>
          <cell r="T52">
            <v>1318834.0131996272</v>
          </cell>
          <cell r="U52">
            <v>5.5902034261241855</v>
          </cell>
          <cell r="V52">
            <v>21224.621464632444</v>
          </cell>
          <cell r="W52">
            <v>7.1594202898550723</v>
          </cell>
          <cell r="X52">
            <v>1.2849410191211574</v>
          </cell>
          <cell r="Y52">
            <v>2280919.9368498842</v>
          </cell>
          <cell r="Z52">
            <v>5.4926253687315665</v>
          </cell>
          <cell r="AA52">
            <v>1784903.4407038165</v>
          </cell>
          <cell r="AB52">
            <v>6.0143884892086454</v>
          </cell>
          <cell r="AC52">
            <v>528580.29894112039</v>
          </cell>
          <cell r="AD52">
            <v>6.5831702544031296</v>
          </cell>
          <cell r="AE52">
            <v>513170.6422613188</v>
          </cell>
          <cell r="AF52">
            <v>6.5455158462575884</v>
          </cell>
          <cell r="AG52">
            <v>15409.656679801636</v>
          </cell>
          <cell r="AH52">
            <v>7.6999999999999993</v>
          </cell>
          <cell r="AI52">
            <v>1.7801715605410753</v>
          </cell>
        </row>
        <row r="54">
          <cell r="N54">
            <v>916738.40784966922</v>
          </cell>
          <cell r="O54">
            <v>0</v>
          </cell>
          <cell r="P54">
            <v>355109.35876278445</v>
          </cell>
          <cell r="Q54">
            <v>0</v>
          </cell>
          <cell r="R54">
            <v>281716.30481929507</v>
          </cell>
          <cell r="S54">
            <v>0</v>
          </cell>
          <cell r="T54">
            <v>278558.98210156121</v>
          </cell>
          <cell r="U54">
            <v>0</v>
          </cell>
          <cell r="V54">
            <v>3157.3227177338399</v>
          </cell>
          <cell r="W54">
            <v>0</v>
          </cell>
          <cell r="X54">
            <v>1.4184277447264968</v>
          </cell>
          <cell r="Y54">
            <v>960216.20040121209</v>
          </cell>
          <cell r="Z54">
            <v>0</v>
          </cell>
          <cell r="AA54">
            <v>414864.55175837927</v>
          </cell>
          <cell r="AB54">
            <v>0</v>
          </cell>
          <cell r="AC54">
            <v>126708.31729590961</v>
          </cell>
          <cell r="AD54">
            <v>0</v>
          </cell>
          <cell r="AE54">
            <v>125338.70368506375</v>
          </cell>
          <cell r="AF54">
            <v>0</v>
          </cell>
          <cell r="AG54">
            <v>1369.61361084586</v>
          </cell>
          <cell r="AH54">
            <v>0</v>
          </cell>
          <cell r="AI54">
            <v>1.2337901374112805</v>
          </cell>
        </row>
        <row r="55">
          <cell r="N55">
            <v>2093993.3346649047</v>
          </cell>
          <cell r="O55">
            <v>4.0203369436526382</v>
          </cell>
          <cell r="P55">
            <v>1748794.6393314861</v>
          </cell>
          <cell r="Q55">
            <v>4.5781846538297506</v>
          </cell>
          <cell r="R55">
            <v>1308804.7030424303</v>
          </cell>
          <cell r="S55">
            <v>4.6953669037838894</v>
          </cell>
          <cell r="T55">
            <v>1277662.1120940868</v>
          </cell>
          <cell r="U55">
            <v>4.6844921966150732</v>
          </cell>
          <cell r="V55">
            <v>31142.5909483453</v>
          </cell>
          <cell r="W55">
            <v>5.1415147966413501</v>
          </cell>
          <cell r="X55">
            <v>1.2366942409148174</v>
          </cell>
          <cell r="Y55">
            <v>2113437.0229126057</v>
          </cell>
          <cell r="Z55">
            <v>4.1032221496495103</v>
          </cell>
          <cell r="AA55">
            <v>1790872.887436664</v>
          </cell>
          <cell r="AB55">
            <v>4.6181261459900433</v>
          </cell>
          <cell r="AC55">
            <v>590780.95651522873</v>
          </cell>
          <cell r="AD55">
            <v>4.7545099668992723</v>
          </cell>
          <cell r="AE55">
            <v>572181.02057289158</v>
          </cell>
          <cell r="AF55">
            <v>4.7307712296864048</v>
          </cell>
          <cell r="AG55">
            <v>18599.935942337775</v>
          </cell>
          <cell r="AH55">
            <v>5.4847734972512994</v>
          </cell>
          <cell r="AI55">
            <v>1.1641525451054686</v>
          </cell>
        </row>
        <row r="56">
          <cell r="N56">
            <v>868193.9147268919</v>
          </cell>
          <cell r="O56">
            <v>9.4994902859758099</v>
          </cell>
          <cell r="P56">
            <v>868193.9147268919</v>
          </cell>
          <cell r="Q56">
            <v>9.4994902859758099</v>
          </cell>
          <cell r="R56">
            <v>556211.25933254475</v>
          </cell>
          <cell r="S56">
            <v>10.060630015114615</v>
          </cell>
          <cell r="T56">
            <v>522323.39892433624</v>
          </cell>
          <cell r="U56">
            <v>10.030216507423932</v>
          </cell>
          <cell r="V56">
            <v>33887.860408210872</v>
          </cell>
          <cell r="W56">
            <v>10.529402210197256</v>
          </cell>
          <cell r="X56">
            <v>1.906948935953209</v>
          </cell>
          <cell r="Y56">
            <v>1081492.3513954403</v>
          </cell>
          <cell r="Z56">
            <v>9.8218741298037138</v>
          </cell>
          <cell r="AA56">
            <v>1081492.3513954403</v>
          </cell>
          <cell r="AB56">
            <v>9.8218741298037138</v>
          </cell>
          <cell r="AC56">
            <v>433549.36211675877</v>
          </cell>
          <cell r="AD56">
            <v>10.506519478604488</v>
          </cell>
          <cell r="AE56">
            <v>399949.39470579714</v>
          </cell>
          <cell r="AF56">
            <v>10.483410245400632</v>
          </cell>
          <cell r="AG56">
            <v>33599.967410964098</v>
          </cell>
          <cell r="AH56">
            <v>10.781594859451022</v>
          </cell>
          <cell r="AI56">
            <v>2.5020496536693893</v>
          </cell>
        </row>
        <row r="57">
          <cell r="N57">
            <v>210039.81168601123</v>
          </cell>
          <cell r="O57">
            <v>14.984819750105684</v>
          </cell>
          <cell r="P57">
            <v>210039.81168601123</v>
          </cell>
          <cell r="Q57">
            <v>14.984819750105684</v>
          </cell>
          <cell r="R57">
            <v>146944.57361676797</v>
          </cell>
          <cell r="S57">
            <v>15.401876692762849</v>
          </cell>
          <cell r="T57">
            <v>139763.66135948247</v>
          </cell>
          <cell r="U57">
            <v>15.454820959416573</v>
          </cell>
          <cell r="V57">
            <v>7180.9122572851611</v>
          </cell>
          <cell r="W57">
            <v>14.371410884187018</v>
          </cell>
          <cell r="X57">
            <v>4.200717637566953</v>
          </cell>
          <cell r="Y57">
            <v>273150.87464094005</v>
          </cell>
          <cell r="Z57">
            <v>14.844348714934778</v>
          </cell>
          <cell r="AA57">
            <v>273150.87464094005</v>
          </cell>
          <cell r="AB57">
            <v>14.844348714934778</v>
          </cell>
          <cell r="AC57">
            <v>170622.42269267244</v>
          </cell>
          <cell r="AD57">
            <v>15.352037273519803</v>
          </cell>
          <cell r="AE57">
            <v>158623.41928086083</v>
          </cell>
          <cell r="AF57">
            <v>15.362611134772759</v>
          </cell>
          <cell r="AG57">
            <v>11999.003411810581</v>
          </cell>
          <cell r="AH57">
            <v>15.212253829063469</v>
          </cell>
          <cell r="AI57">
            <v>2.3831310234972318</v>
          </cell>
        </row>
        <row r="58">
          <cell r="N58">
            <v>10737.739969056647</v>
          </cell>
          <cell r="O58">
            <v>0</v>
          </cell>
          <cell r="P58">
            <v>10737.739969056647</v>
          </cell>
          <cell r="Q58">
            <v>0</v>
          </cell>
          <cell r="R58">
            <v>9478.6500923108651</v>
          </cell>
          <cell r="S58">
            <v>0</v>
          </cell>
          <cell r="T58">
            <v>8691.9783034122847</v>
          </cell>
          <cell r="U58">
            <v>0</v>
          </cell>
          <cell r="V58">
            <v>786.67178889857996</v>
          </cell>
          <cell r="W58">
            <v>0</v>
          </cell>
          <cell r="X58">
            <v>1.491761256535465</v>
          </cell>
          <cell r="Y58">
            <v>7691.9773012031255</v>
          </cell>
          <cell r="Z58">
            <v>0</v>
          </cell>
          <cell r="AA58">
            <v>7691.9773012031255</v>
          </cell>
          <cell r="AB58">
            <v>0</v>
          </cell>
          <cell r="AC58">
            <v>3916.15301442998</v>
          </cell>
          <cell r="AD58">
            <v>0</v>
          </cell>
          <cell r="AE58">
            <v>3916.15301442998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</row>
        <row r="60">
          <cell r="N60">
            <v>183945.47715070331</v>
          </cell>
          <cell r="O60">
            <v>3.5335715781061112</v>
          </cell>
          <cell r="P60">
            <v>183945.47715070331</v>
          </cell>
          <cell r="Q60">
            <v>3.5335715781061112</v>
          </cell>
          <cell r="R60">
            <v>15657.533503765757</v>
          </cell>
          <cell r="S60">
            <v>3.344320249789325</v>
          </cell>
          <cell r="T60">
            <v>15657.533503765757</v>
          </cell>
          <cell r="U60">
            <v>3.344320249789325</v>
          </cell>
          <cell r="V60">
            <v>0</v>
          </cell>
          <cell r="W60">
            <v>0</v>
          </cell>
          <cell r="X60">
            <v>0</v>
          </cell>
          <cell r="Y60">
            <v>198106.07037793702</v>
          </cell>
          <cell r="Z60">
            <v>3.7544866974922981</v>
          </cell>
          <cell r="AA60">
            <v>198106.07037793702</v>
          </cell>
          <cell r="AB60">
            <v>3.7544866974922981</v>
          </cell>
          <cell r="AC60">
            <v>4320.3156746999994</v>
          </cell>
          <cell r="AD60">
            <v>3.807555322974483</v>
          </cell>
          <cell r="AE60">
            <v>4320.3156746999994</v>
          </cell>
          <cell r="AF60">
            <v>3.807555322974483</v>
          </cell>
          <cell r="AG60">
            <v>0</v>
          </cell>
          <cell r="AH60">
            <v>0</v>
          </cell>
          <cell r="AI60">
            <v>0</v>
          </cell>
        </row>
        <row r="61">
          <cell r="N61">
            <v>362356.09970581048</v>
          </cell>
          <cell r="O61">
            <v>5.5499619713535244</v>
          </cell>
          <cell r="P61">
            <v>362356.09970581048</v>
          </cell>
          <cell r="Q61">
            <v>5.5499619713535244</v>
          </cell>
          <cell r="R61">
            <v>102205.80490261044</v>
          </cell>
          <cell r="S61">
            <v>5.3416488878406492</v>
          </cell>
          <cell r="T61">
            <v>101333.56018488582</v>
          </cell>
          <cell r="U61">
            <v>5.3507340834258335</v>
          </cell>
          <cell r="V61">
            <v>872.24471772461993</v>
          </cell>
          <cell r="W61">
            <v>4.333333333333333</v>
          </cell>
          <cell r="X61">
            <v>0.94245573518090831</v>
          </cell>
          <cell r="Y61">
            <v>366161.65307074197</v>
          </cell>
          <cell r="Z61">
            <v>5.9928011360632585</v>
          </cell>
          <cell r="AA61">
            <v>366161.65307074197</v>
          </cell>
          <cell r="AB61">
            <v>5.9928011360632585</v>
          </cell>
          <cell r="AC61">
            <v>25026.093069002265</v>
          </cell>
          <cell r="AD61">
            <v>5.9561950073191641</v>
          </cell>
          <cell r="AE61">
            <v>25026.093069002265</v>
          </cell>
          <cell r="AF61">
            <v>5.9561950073191641</v>
          </cell>
          <cell r="AG61">
            <v>0</v>
          </cell>
          <cell r="AH61">
            <v>0</v>
          </cell>
          <cell r="AI61">
            <v>2.0461893764434178</v>
          </cell>
        </row>
        <row r="62">
          <cell r="N62">
            <v>432972.50585845578</v>
          </cell>
          <cell r="O62">
            <v>7.4113697877984785</v>
          </cell>
          <cell r="P62">
            <v>432972.50585845578</v>
          </cell>
          <cell r="Q62">
            <v>7.4113697877984785</v>
          </cell>
          <cell r="R62">
            <v>246439.65609747029</v>
          </cell>
          <cell r="S62">
            <v>6.5602819178646961</v>
          </cell>
          <cell r="T62">
            <v>238108.45088116042</v>
          </cell>
          <cell r="U62">
            <v>6.5111986256386629</v>
          </cell>
          <cell r="V62">
            <v>8331.2052163098069</v>
          </cell>
          <cell r="W62">
            <v>7.9152562378289888</v>
          </cell>
          <cell r="X62">
            <v>1.5603522747500167</v>
          </cell>
          <cell r="Y62">
            <v>432226.35609835183</v>
          </cell>
          <cell r="Z62">
            <v>8.0010466804761258</v>
          </cell>
          <cell r="AA62">
            <v>432226.35609835183</v>
          </cell>
          <cell r="AB62">
            <v>8.0010466804761258</v>
          </cell>
          <cell r="AC62">
            <v>81767.482401982226</v>
          </cell>
          <cell r="AD62">
            <v>7.8161065747610392</v>
          </cell>
          <cell r="AE62">
            <v>71139.748009135423</v>
          </cell>
          <cell r="AF62">
            <v>7.6240584092473931</v>
          </cell>
          <cell r="AG62">
            <v>10627.734392846687</v>
          </cell>
          <cell r="AH62">
            <v>9.1575054550678932</v>
          </cell>
          <cell r="AI62">
            <v>1.4938935043118702</v>
          </cell>
        </row>
        <row r="63">
          <cell r="N63">
            <v>485838.41063916037</v>
          </cell>
          <cell r="O63">
            <v>8.5750579739178985</v>
          </cell>
          <cell r="P63">
            <v>485838.41063916037</v>
          </cell>
          <cell r="Q63">
            <v>8.5750579739178985</v>
          </cell>
          <cell r="R63">
            <v>407409.27572341578</v>
          </cell>
          <cell r="S63">
            <v>8.0361606734973687</v>
          </cell>
          <cell r="T63">
            <v>380539.52969880245</v>
          </cell>
          <cell r="U63">
            <v>7.9504256083437195</v>
          </cell>
          <cell r="V63">
            <v>26869.746024612228</v>
          </cell>
          <cell r="W63">
            <v>9.2525943931351673</v>
          </cell>
          <cell r="X63">
            <v>2.1212256005418872</v>
          </cell>
          <cell r="Y63">
            <v>474419.38013128494</v>
          </cell>
          <cell r="Z63">
            <v>9.5623451142591129</v>
          </cell>
          <cell r="AA63">
            <v>474419.38013128494</v>
          </cell>
          <cell r="AB63">
            <v>9.5623451142591129</v>
          </cell>
          <cell r="AC63">
            <v>205904.81931951252</v>
          </cell>
          <cell r="AD63">
            <v>9.9154284238648049</v>
          </cell>
          <cell r="AE63">
            <v>184898.95417416259</v>
          </cell>
          <cell r="AF63">
            <v>9.8660611630803015</v>
          </cell>
          <cell r="AG63">
            <v>21005.865145350304</v>
          </cell>
          <cell r="AH63">
            <v>10.346433182912312</v>
          </cell>
          <cell r="AI63">
            <v>2.0181505493747274</v>
          </cell>
        </row>
        <row r="64">
          <cell r="N64">
            <v>287360.19296434161</v>
          </cell>
          <cell r="O64">
            <v>8.1844148603574798</v>
          </cell>
          <cell r="P64">
            <v>287360.19296434161</v>
          </cell>
          <cell r="Q64">
            <v>8.1844148603574798</v>
          </cell>
          <cell r="R64">
            <v>265205.37926898268</v>
          </cell>
          <cell r="S64">
            <v>8.0261137279043897</v>
          </cell>
          <cell r="T64">
            <v>252779.11432179669</v>
          </cell>
          <cell r="U64">
            <v>7.9444320919157096</v>
          </cell>
          <cell r="V64">
            <v>12426.264947186264</v>
          </cell>
          <cell r="W64">
            <v>9.6162677515779702</v>
          </cell>
          <cell r="X64">
            <v>1.4857832716642958</v>
          </cell>
          <cell r="Y64">
            <v>326590.47141732095</v>
          </cell>
          <cell r="Z64">
            <v>8.6552531732217179</v>
          </cell>
          <cell r="AA64">
            <v>326590.47141732095</v>
          </cell>
          <cell r="AB64">
            <v>8.6552531732217179</v>
          </cell>
          <cell r="AC64">
            <v>153984.46392138285</v>
          </cell>
          <cell r="AD64">
            <v>9.6538044919164854</v>
          </cell>
          <cell r="AE64">
            <v>142257.33433291514</v>
          </cell>
          <cell r="AF64">
            <v>9.5791639424881811</v>
          </cell>
          <cell r="AG64">
            <v>11727.129588468046</v>
          </cell>
          <cell r="AH64">
            <v>10.520817137898451</v>
          </cell>
          <cell r="AI64">
            <v>2.212459703352891</v>
          </cell>
        </row>
        <row r="65">
          <cell r="N65">
            <v>274262.79687591444</v>
          </cell>
          <cell r="O65">
            <v>7.7120777181078912</v>
          </cell>
          <cell r="P65">
            <v>274262.79687591444</v>
          </cell>
          <cell r="Q65">
            <v>7.7120777181078912</v>
          </cell>
          <cell r="R65">
            <v>260625.40434051739</v>
          </cell>
          <cell r="S65">
            <v>7.6512646102484227</v>
          </cell>
          <cell r="T65">
            <v>252323.65586160275</v>
          </cell>
          <cell r="U65">
            <v>7.6392307578926513</v>
          </cell>
          <cell r="V65">
            <v>8301.7484789143637</v>
          </cell>
          <cell r="W65">
            <v>7.9953697786989606</v>
          </cell>
          <cell r="X65">
            <v>1.5926801958630556</v>
          </cell>
          <cell r="Y65">
            <v>342098.69001020322</v>
          </cell>
          <cell r="Z65">
            <v>7.9970508834936371</v>
          </cell>
          <cell r="AA65">
            <v>342098.69001020322</v>
          </cell>
          <cell r="AB65">
            <v>7.9970508834936371</v>
          </cell>
          <cell r="AC65">
            <v>181665.81038089181</v>
          </cell>
          <cell r="AD65">
            <v>9.1261151609363402</v>
          </cell>
          <cell r="AE65">
            <v>169798.30255883638</v>
          </cell>
          <cell r="AF65">
            <v>8.9904243930293628</v>
          </cell>
          <cell r="AG65">
            <v>11867.507822055657</v>
          </cell>
          <cell r="AH65">
            <v>11.023167889601282</v>
          </cell>
          <cell r="AI65">
            <v>1.791476848162586</v>
          </cell>
        </row>
        <row r="66">
          <cell r="N66">
            <v>339396.69587107986</v>
          </cell>
          <cell r="O66">
            <v>6.7595838583695853</v>
          </cell>
          <cell r="P66">
            <v>339396.69587107986</v>
          </cell>
          <cell r="Q66">
            <v>6.7595838583695853</v>
          </cell>
          <cell r="R66">
            <v>326093.65365372563</v>
          </cell>
          <cell r="S66">
            <v>6.7936856834276176</v>
          </cell>
          <cell r="T66">
            <v>319375.88431474747</v>
          </cell>
          <cell r="U66">
            <v>6.7306912310647125</v>
          </cell>
          <cell r="V66">
            <v>6717.7693389776832</v>
          </cell>
          <cell r="W66">
            <v>9.3740281837352484</v>
          </cell>
          <cell r="X66">
            <v>2.0579080996791315</v>
          </cell>
          <cell r="Y66">
            <v>443961.56359246746</v>
          </cell>
          <cell r="Z66">
            <v>7.3119780427056753</v>
          </cell>
          <cell r="AA66">
            <v>443961.56359246746</v>
          </cell>
          <cell r="AB66">
            <v>7.3119780427056753</v>
          </cell>
          <cell r="AC66">
            <v>259538.0682440621</v>
          </cell>
          <cell r="AD66">
            <v>8.1032753747215214</v>
          </cell>
          <cell r="AE66">
            <v>251990.84065177233</v>
          </cell>
          <cell r="AF66">
            <v>8.0694495185391411</v>
          </cell>
          <cell r="AG66">
            <v>7547.2275922892841</v>
          </cell>
          <cell r="AH66">
            <v>9.1603119135093554</v>
          </cell>
          <cell r="AI66">
            <v>2.5119747859726802</v>
          </cell>
        </row>
        <row r="67">
          <cell r="N67">
            <v>450863.67330146197</v>
          </cell>
          <cell r="O67">
            <v>6.5125800728319057</v>
          </cell>
          <cell r="P67">
            <v>450863.67330146197</v>
          </cell>
          <cell r="Q67">
            <v>6.5125800728319057</v>
          </cell>
          <cell r="R67">
            <v>423764.64095488901</v>
          </cell>
          <cell r="S67">
            <v>6.4637479063233867</v>
          </cell>
          <cell r="T67">
            <v>412995.76221999672</v>
          </cell>
          <cell r="U67">
            <v>6.4375517483822415</v>
          </cell>
          <cell r="V67">
            <v>10768.878734891665</v>
          </cell>
          <cell r="W67">
            <v>7.3884846615267721</v>
          </cell>
          <cell r="X67">
            <v>2.356772323098371</v>
          </cell>
          <cell r="Y67">
            <v>548053.92653109028</v>
          </cell>
          <cell r="Z67">
            <v>6.6216582949137113</v>
          </cell>
          <cell r="AA67">
            <v>548053.92653109028</v>
          </cell>
          <cell r="AB67">
            <v>6.6216582949137113</v>
          </cell>
          <cell r="AC67">
            <v>291696.22660345992</v>
          </cell>
          <cell r="AD67">
            <v>7.3322655870796538</v>
          </cell>
          <cell r="AE67">
            <v>289083.39527365274</v>
          </cell>
          <cell r="AF67">
            <v>7.3287846453690051</v>
          </cell>
          <cell r="AG67">
            <v>2612.8313298069802</v>
          </cell>
          <cell r="AH67">
            <v>7.657328208439532</v>
          </cell>
          <cell r="AI67">
            <v>4.116389910705184</v>
          </cell>
        </row>
        <row r="68">
          <cell r="N68">
            <v>375879.61210931634</v>
          </cell>
          <cell r="O68">
            <v>5.4808613058505564</v>
          </cell>
          <cell r="P68">
            <v>375879.61210931634</v>
          </cell>
          <cell r="Q68">
            <v>5.4808613058505564</v>
          </cell>
          <cell r="R68">
            <v>255754.14245797755</v>
          </cell>
          <cell r="S68">
            <v>5.2019568787449018</v>
          </cell>
          <cell r="T68">
            <v>253886.64179612038</v>
          </cell>
          <cell r="U68">
            <v>5.2139948267238632</v>
          </cell>
          <cell r="V68">
            <v>1867.5006618572199</v>
          </cell>
          <cell r="W68">
            <v>4.1055597905439631</v>
          </cell>
          <cell r="X68">
            <v>1.172551686705029</v>
          </cell>
          <cell r="Y68">
            <v>436454.53130323219</v>
          </cell>
          <cell r="Z68">
            <v>5.313698847920616</v>
          </cell>
          <cell r="AA68">
            <v>436454.53130323219</v>
          </cell>
          <cell r="AB68">
            <v>5.313698847920616</v>
          </cell>
          <cell r="AC68">
            <v>121673.93201999643</v>
          </cell>
          <cell r="AD68">
            <v>5.7623281481524451</v>
          </cell>
          <cell r="AE68">
            <v>121493.70751485496</v>
          </cell>
          <cell r="AF68">
            <v>5.7482167767821046</v>
          </cell>
          <cell r="AG68">
            <v>180.22450514145999</v>
          </cell>
          <cell r="AH68">
            <v>12</v>
          </cell>
          <cell r="AI68">
            <v>2</v>
          </cell>
        </row>
        <row r="73">
          <cell r="N73">
            <v>1160077.0308734393</v>
          </cell>
          <cell r="O73">
            <v>5.2940106424655449</v>
          </cell>
          <cell r="P73">
            <v>1156297.3037632992</v>
          </cell>
          <cell r="Q73">
            <v>5.306042764180841</v>
          </cell>
          <cell r="R73">
            <v>1134113.6741612449</v>
          </cell>
          <cell r="S73">
            <v>5.2914825248056694</v>
          </cell>
          <cell r="T73">
            <v>1125561.012449051</v>
          </cell>
          <cell r="U73">
            <v>5.2867734536246083</v>
          </cell>
          <cell r="V73">
            <v>8552.6617121939271</v>
          </cell>
          <cell r="W73">
            <v>5.8394175578492273</v>
          </cell>
          <cell r="X73">
            <v>1.0746775266061386</v>
          </cell>
          <cell r="Y73">
            <v>176700.32462169332</v>
          </cell>
          <cell r="Z73">
            <v>5.2672759518429837</v>
          </cell>
          <cell r="AA73">
            <v>175537.33166472716</v>
          </cell>
          <cell r="AB73">
            <v>5.3004357097086894</v>
          </cell>
          <cell r="AC73">
            <v>134913.90002020934</v>
          </cell>
          <cell r="AD73">
            <v>5.268486432249607</v>
          </cell>
          <cell r="AE73">
            <v>131548.94451215732</v>
          </cell>
          <cell r="AF73">
            <v>5.2567068937824706</v>
          </cell>
          <cell r="AG73">
            <v>3364.9555080520199</v>
          </cell>
          <cell r="AH73">
            <v>5.7019739843972248</v>
          </cell>
          <cell r="AI73">
            <v>0.99977607839781002</v>
          </cell>
        </row>
        <row r="74">
          <cell r="N74">
            <v>231321.07699978221</v>
          </cell>
          <cell r="O74">
            <v>8.0680696540113956</v>
          </cell>
          <cell r="P74">
            <v>230531.51452395521</v>
          </cell>
          <cell r="Q74">
            <v>8.0788318906351204</v>
          </cell>
          <cell r="R74">
            <v>221928.92702187097</v>
          </cell>
          <cell r="S74">
            <v>8.0534834348509783</v>
          </cell>
          <cell r="T74">
            <v>209570.69680086913</v>
          </cell>
          <cell r="U74">
            <v>8.0162998873405176</v>
          </cell>
          <cell r="V74">
            <v>12358.230221001188</v>
          </cell>
          <cell r="W74">
            <v>8.7057286647104242</v>
          </cell>
          <cell r="X74">
            <v>2.2585984707866555</v>
          </cell>
          <cell r="Y74">
            <v>260340.46879887753</v>
          </cell>
          <cell r="Z74">
            <v>7.0947362262872185</v>
          </cell>
          <cell r="AA74">
            <v>259081.3789221317</v>
          </cell>
          <cell r="AB74">
            <v>7.1197807561561879</v>
          </cell>
          <cell r="AC74">
            <v>242646.89197789156</v>
          </cell>
          <cell r="AD74">
            <v>7.1274430552206445</v>
          </cell>
          <cell r="AE74">
            <v>233835.20216268324</v>
          </cell>
          <cell r="AF74">
            <v>7.0499497197823482</v>
          </cell>
          <cell r="AG74">
            <v>8811.6898152079048</v>
          </cell>
          <cell r="AH74">
            <v>9.0157063245495159</v>
          </cell>
          <cell r="AI74">
            <v>1.5750628475098549</v>
          </cell>
        </row>
        <row r="75">
          <cell r="N75">
            <v>972543.12484091753</v>
          </cell>
          <cell r="O75">
            <v>8.3664793391180368</v>
          </cell>
          <cell r="P75">
            <v>972045.75594779616</v>
          </cell>
          <cell r="Q75">
            <v>8.3696552779560331</v>
          </cell>
          <cell r="R75">
            <v>934422.16111136368</v>
          </cell>
          <cell r="S75">
            <v>8.3524399612919531</v>
          </cell>
          <cell r="T75">
            <v>890830.89928230096</v>
          </cell>
          <cell r="U75">
            <v>8.3539479640619589</v>
          </cell>
          <cell r="V75">
            <v>43591.26182905872</v>
          </cell>
          <cell r="W75">
            <v>8.3220003074205398</v>
          </cell>
          <cell r="X75">
            <v>1.7551519245105518</v>
          </cell>
          <cell r="Y75">
            <v>1002554.2032126518</v>
          </cell>
          <cell r="Z75">
            <v>8.9745407760263411</v>
          </cell>
          <cell r="AA75">
            <v>1002263.4549734102</v>
          </cell>
          <cell r="AB75">
            <v>8.9761068253531171</v>
          </cell>
          <cell r="AC75">
            <v>930873.91520848882</v>
          </cell>
          <cell r="AD75">
            <v>8.9893962100393026</v>
          </cell>
          <cell r="AE75">
            <v>893585.5749900646</v>
          </cell>
          <cell r="AF75">
            <v>8.9374815401216061</v>
          </cell>
          <cell r="AG75">
            <v>37288.340218421305</v>
          </cell>
          <cell r="AH75">
            <v>10.138245323034161</v>
          </cell>
          <cell r="AI75">
            <v>2.2339831462341708</v>
          </cell>
        </row>
        <row r="76">
          <cell r="N76">
            <v>1037.5242506555001</v>
          </cell>
          <cell r="O76">
            <v>10.791100730424214</v>
          </cell>
          <cell r="P76">
            <v>1037.5242506555001</v>
          </cell>
          <cell r="Q76">
            <v>10.791100730424214</v>
          </cell>
          <cell r="R76">
            <v>1037.5242506555001</v>
          </cell>
          <cell r="S76">
            <v>10.791100730424214</v>
          </cell>
          <cell r="T76">
            <v>1037.5242506555001</v>
          </cell>
          <cell r="U76">
            <v>10.791100730424214</v>
          </cell>
          <cell r="V76">
            <v>0</v>
          </cell>
          <cell r="W76">
            <v>0</v>
          </cell>
          <cell r="X76">
            <v>0</v>
          </cell>
          <cell r="Y76">
            <v>1329.7178333612401</v>
          </cell>
          <cell r="Z76">
            <v>7.8445492723658576</v>
          </cell>
          <cell r="AA76">
            <v>1329.7178333612401</v>
          </cell>
          <cell r="AB76">
            <v>7.8445492723658576</v>
          </cell>
          <cell r="AC76">
            <v>1038.9695941197001</v>
          </cell>
          <cell r="AD76">
            <v>8.3607332455734991</v>
          </cell>
          <cell r="AE76">
            <v>1038.9695941197001</v>
          </cell>
          <cell r="AF76">
            <v>8.3607332455734991</v>
          </cell>
          <cell r="AG76">
            <v>0</v>
          </cell>
          <cell r="AH76">
            <v>0</v>
          </cell>
          <cell r="AI76">
            <v>0</v>
          </cell>
        </row>
        <row r="77">
          <cell r="N77">
            <v>31681.242631872483</v>
          </cell>
          <cell r="O77">
            <v>9.8221569158984536</v>
          </cell>
          <cell r="P77">
            <v>31681.242631872483</v>
          </cell>
          <cell r="Q77">
            <v>9.8221569158984536</v>
          </cell>
          <cell r="R77">
            <v>11653.204358220008</v>
          </cell>
          <cell r="S77">
            <v>11.287374852730318</v>
          </cell>
          <cell r="T77">
            <v>0</v>
          </cell>
          <cell r="U77">
            <v>0</v>
          </cell>
          <cell r="V77">
            <v>11653.204358220008</v>
          </cell>
          <cell r="W77">
            <v>11.287374852730318</v>
          </cell>
          <cell r="X77">
            <v>2.4743836853323198</v>
          </cell>
          <cell r="Y77">
            <v>83125.654808159685</v>
          </cell>
          <cell r="Z77">
            <v>9.2807032071489015</v>
          </cell>
          <cell r="AA77">
            <v>83125.654808159685</v>
          </cell>
          <cell r="AB77">
            <v>9.2807032071489015</v>
          </cell>
          <cell r="AC77">
            <v>16103.534834277107</v>
          </cell>
          <cell r="AD77">
            <v>11.264572301873214</v>
          </cell>
          <cell r="AE77">
            <v>0</v>
          </cell>
          <cell r="AF77">
            <v>0</v>
          </cell>
          <cell r="AG77">
            <v>16103.534834277107</v>
          </cell>
          <cell r="AH77">
            <v>11.264572301873214</v>
          </cell>
          <cell r="AI77">
            <v>2.2653552583093455</v>
          </cell>
        </row>
        <row r="79">
          <cell r="R79">
            <v>1126179.5140180902</v>
          </cell>
          <cell r="S79">
            <v>5.2865590900475192</v>
          </cell>
          <cell r="T79">
            <v>1117874.8140807247</v>
          </cell>
          <cell r="U79">
            <v>5.2811408342602251</v>
          </cell>
          <cell r="V79">
            <v>8304.6999373654053</v>
          </cell>
          <cell r="W79">
            <v>5.9336222946440769</v>
          </cell>
          <cell r="X79">
            <v>1.0662408066945552</v>
          </cell>
          <cell r="AC79">
            <v>133169.4105847601</v>
          </cell>
          <cell r="AD79">
            <v>5.2582375911062389</v>
          </cell>
          <cell r="AE79">
            <v>129804.45507670808</v>
          </cell>
          <cell r="AF79">
            <v>5.2460059563865054</v>
          </cell>
          <cell r="AG79">
            <v>3364.9555080520199</v>
          </cell>
          <cell r="AH79">
            <v>5.7019739843972248</v>
          </cell>
          <cell r="AI79">
            <v>0.99977607839781002</v>
          </cell>
        </row>
        <row r="80">
          <cell r="R80">
            <v>7934.160143154626</v>
          </cell>
          <cell r="S80">
            <v>6.0073795769594911</v>
          </cell>
          <cell r="T80">
            <v>7686.1983683261042</v>
          </cell>
          <cell r="U80">
            <v>6.1328847449019506</v>
          </cell>
          <cell r="V80">
            <v>247.96177482851999</v>
          </cell>
          <cell r="W80">
            <v>3</v>
          </cell>
          <cell r="X80">
            <v>1.5</v>
          </cell>
          <cell r="AC80">
            <v>1744.4894354492399</v>
          </cell>
          <cell r="AD80">
            <v>6</v>
          </cell>
          <cell r="AE80">
            <v>1744.4894354492399</v>
          </cell>
          <cell r="AF80">
            <v>6</v>
          </cell>
          <cell r="AG80">
            <v>0</v>
          </cell>
          <cell r="AH80">
            <v>0</v>
          </cell>
          <cell r="AI80">
            <v>0</v>
          </cell>
        </row>
        <row r="81">
          <cell r="R81">
            <v>221928.92702187097</v>
          </cell>
          <cell r="S81">
            <v>8.0534834348509783</v>
          </cell>
          <cell r="T81">
            <v>209570.69680086913</v>
          </cell>
          <cell r="U81">
            <v>8.0162998873405176</v>
          </cell>
          <cell r="V81">
            <v>12358.230221001188</v>
          </cell>
          <cell r="W81">
            <v>8.7057286647104242</v>
          </cell>
          <cell r="X81">
            <v>2.2585984707866555</v>
          </cell>
          <cell r="AC81">
            <v>242646.89197789156</v>
          </cell>
          <cell r="AD81">
            <v>7.1274430552206445</v>
          </cell>
          <cell r="AE81">
            <v>233835.20216268324</v>
          </cell>
          <cell r="AF81">
            <v>7.0499497197823482</v>
          </cell>
          <cell r="AG81">
            <v>8811.6898152079048</v>
          </cell>
          <cell r="AH81">
            <v>9.0157063245495159</v>
          </cell>
          <cell r="AI81">
            <v>1.5750628475098549</v>
          </cell>
        </row>
        <row r="82">
          <cell r="R82">
            <v>13088.615916740366</v>
          </cell>
          <cell r="S82">
            <v>10.178991598541721</v>
          </cell>
          <cell r="T82">
            <v>12409.577175013466</v>
          </cell>
          <cell r="U82">
            <v>10.183470915239278</v>
          </cell>
          <cell r="V82">
            <v>679.03874172690007</v>
          </cell>
          <cell r="W82">
            <v>10.101883160562117</v>
          </cell>
          <cell r="X82">
            <v>2.4289392920217256</v>
          </cell>
          <cell r="AC82">
            <v>4189.5837524226608</v>
          </cell>
          <cell r="AD82">
            <v>12.867796964948498</v>
          </cell>
          <cell r="AE82">
            <v>4189.5837524226608</v>
          </cell>
          <cell r="AF82">
            <v>12.867796964948498</v>
          </cell>
          <cell r="AG82">
            <v>0</v>
          </cell>
          <cell r="AH82">
            <v>0</v>
          </cell>
          <cell r="AI82">
            <v>3</v>
          </cell>
        </row>
        <row r="83">
          <cell r="R83">
            <v>198628.74885055906</v>
          </cell>
          <cell r="S83">
            <v>6.5546567659737134</v>
          </cell>
          <cell r="T83">
            <v>180389.54339141925</v>
          </cell>
          <cell r="U83">
            <v>6.5636572287287072</v>
          </cell>
          <cell r="V83">
            <v>18239.205459140107</v>
          </cell>
          <cell r="W83">
            <v>6.4676831598762865</v>
          </cell>
          <cell r="X83">
            <v>1.5115383399773279</v>
          </cell>
          <cell r="AC83">
            <v>5434.6558425319417</v>
          </cell>
          <cell r="AD83">
            <v>10.906854567440668</v>
          </cell>
          <cell r="AE83">
            <v>4261.1388946122006</v>
          </cell>
          <cell r="AF83">
            <v>9.4362171347627797</v>
          </cell>
          <cell r="AG83">
            <v>1173.51694791974</v>
          </cell>
          <cell r="AH83">
            <v>15.936120234870959</v>
          </cell>
          <cell r="AI83">
            <v>2.2854255584103149</v>
          </cell>
        </row>
        <row r="84">
          <cell r="R84">
            <v>364588.56464699266</v>
          </cell>
          <cell r="S84">
            <v>8.0344817551038386</v>
          </cell>
          <cell r="T84">
            <v>353047.84996520722</v>
          </cell>
          <cell r="U84">
            <v>7.9782109901767537</v>
          </cell>
          <cell r="V84">
            <v>11540.714681785825</v>
          </cell>
          <cell r="W84">
            <v>9.6854351295600818</v>
          </cell>
          <cell r="X84">
            <v>2.27889638621479</v>
          </cell>
          <cell r="AC84">
            <v>506419.10832555383</v>
          </cell>
          <cell r="AD84">
            <v>8.0538805354217864</v>
          </cell>
          <cell r="AE84">
            <v>488607.98001617886</v>
          </cell>
          <cell r="AF84">
            <v>7.9847074145860182</v>
          </cell>
          <cell r="AG84">
            <v>17811.128309376283</v>
          </cell>
          <cell r="AH84">
            <v>9.8155181352062257</v>
          </cell>
          <cell r="AI84">
            <v>2.098622591892612</v>
          </cell>
        </row>
        <row r="85">
          <cell r="R85">
            <v>111141.34009469676</v>
          </cell>
          <cell r="S85">
            <v>7.9182522125240995</v>
          </cell>
          <cell r="T85">
            <v>106618.22163861965</v>
          </cell>
          <cell r="U85">
            <v>7.9193129514006193</v>
          </cell>
          <cell r="V85">
            <v>4523.1184560772199</v>
          </cell>
          <cell r="W85">
            <v>7.8931915898733855</v>
          </cell>
          <cell r="X85">
            <v>1.5330717454744514</v>
          </cell>
          <cell r="AC85">
            <v>12969.011094171125</v>
          </cell>
          <cell r="AD85">
            <v>11.807253212086247</v>
          </cell>
          <cell r="AE85">
            <v>11367.307866281406</v>
          </cell>
          <cell r="AF85">
            <v>11.863411977969017</v>
          </cell>
          <cell r="AG85">
            <v>1601.70322788972</v>
          </cell>
          <cell r="AH85">
            <v>11.408693747346341</v>
          </cell>
          <cell r="AI85">
            <v>12.484487951864923</v>
          </cell>
        </row>
        <row r="86">
          <cell r="R86">
            <v>69583.195819195738</v>
          </cell>
          <cell r="S86">
            <v>10.588227288120789</v>
          </cell>
          <cell r="T86">
            <v>66474.959097621861</v>
          </cell>
          <cell r="U86">
            <v>10.542979547514483</v>
          </cell>
          <cell r="V86">
            <v>3108.2367215739</v>
          </cell>
          <cell r="W86">
            <v>11.530379246322603</v>
          </cell>
          <cell r="X86">
            <v>1.2218944267481584</v>
          </cell>
          <cell r="AC86">
            <v>39820.80744747867</v>
          </cell>
          <cell r="AD86">
            <v>12.415978792622095</v>
          </cell>
          <cell r="AE86">
            <v>38468.511337881646</v>
          </cell>
          <cell r="AF86">
            <v>12.453778609320018</v>
          </cell>
          <cell r="AG86">
            <v>1352.2961095969999</v>
          </cell>
          <cell r="AH86">
            <v>11.3828201588622</v>
          </cell>
          <cell r="AI86">
            <v>2.3134795933065124</v>
          </cell>
        </row>
        <row r="87">
          <cell r="R87">
            <v>177391.69578318184</v>
          </cell>
          <cell r="S87">
            <v>10.195268436938898</v>
          </cell>
          <cell r="T87">
            <v>171890.74801442714</v>
          </cell>
          <cell r="U87">
            <v>10.207799394812861</v>
          </cell>
          <cell r="V87">
            <v>5500.9477687548024</v>
          </cell>
          <cell r="W87">
            <v>9.783374034669583</v>
          </cell>
          <cell r="X87">
            <v>1.8230463613096477</v>
          </cell>
          <cell r="AC87">
            <v>362040.74874634307</v>
          </cell>
          <cell r="AD87">
            <v>9.716419894983316</v>
          </cell>
          <cell r="AE87">
            <v>346691.05312270386</v>
          </cell>
          <cell r="AF87">
            <v>9.7112890647490211</v>
          </cell>
          <cell r="AG87">
            <v>15349.695623638641</v>
          </cell>
          <cell r="AH87">
            <v>9.8220061775003682</v>
          </cell>
          <cell r="AI87">
            <v>1.6604846963160307</v>
          </cell>
        </row>
        <row r="88">
          <cell r="R88">
            <v>1037.5242506555001</v>
          </cell>
          <cell r="S88">
            <v>10.791100730424214</v>
          </cell>
          <cell r="T88">
            <v>1037.5242506555001</v>
          </cell>
          <cell r="U88">
            <v>10.791100730424214</v>
          </cell>
          <cell r="V88">
            <v>0</v>
          </cell>
          <cell r="W88">
            <v>0</v>
          </cell>
          <cell r="X88">
            <v>0</v>
          </cell>
          <cell r="AC88">
            <v>1038.9695941197001</v>
          </cell>
          <cell r="AD88">
            <v>8.3607332455734991</v>
          </cell>
          <cell r="AE88">
            <v>1038.9695941197001</v>
          </cell>
          <cell r="AF88">
            <v>8.3607332455734991</v>
          </cell>
          <cell r="AG88">
            <v>0</v>
          </cell>
          <cell r="AH88">
            <v>0</v>
          </cell>
          <cell r="AI88">
            <v>0</v>
          </cell>
        </row>
        <row r="89">
          <cell r="R89">
            <v>11653.204358220008</v>
          </cell>
          <cell r="S89">
            <v>11.287374852730318</v>
          </cell>
          <cell r="T89">
            <v>0</v>
          </cell>
          <cell r="U89">
            <v>0</v>
          </cell>
          <cell r="V89">
            <v>11653.204358220008</v>
          </cell>
          <cell r="W89">
            <v>11.287374852730318</v>
          </cell>
          <cell r="X89">
            <v>2.4743836853323198</v>
          </cell>
          <cell r="AC89">
            <v>16103.534834277107</v>
          </cell>
          <cell r="AD89">
            <v>11.264572301873214</v>
          </cell>
          <cell r="AE89">
            <v>0</v>
          </cell>
          <cell r="AF89">
            <v>0</v>
          </cell>
          <cell r="AG89">
            <v>16103.534834277107</v>
          </cell>
          <cell r="AH89">
            <v>11.264572301873214</v>
          </cell>
          <cell r="AI89">
            <v>2.2653552583093455</v>
          </cell>
        </row>
        <row r="91">
          <cell r="R91">
            <v>131024.82938108276</v>
          </cell>
          <cell r="S91">
            <v>12.859320684679881</v>
          </cell>
          <cell r="T91">
            <v>127209.19426768947</v>
          </cell>
          <cell r="U91">
            <v>12.86460752439678</v>
          </cell>
          <cell r="V91">
            <v>3815.6351133933599</v>
          </cell>
          <cell r="W91">
            <v>12.67223535269339</v>
          </cell>
          <cell r="X91">
            <v>2.7734919577550214</v>
          </cell>
          <cell r="AC91">
            <v>155318.50189452991</v>
          </cell>
          <cell r="AD91">
            <v>13.57415901575183</v>
          </cell>
          <cell r="AE91">
            <v>147971.22184162325</v>
          </cell>
          <cell r="AF91">
            <v>13.547484115415946</v>
          </cell>
          <cell r="AG91">
            <v>7347.2800529068336</v>
          </cell>
          <cell r="AH91">
            <v>14.108213866803521</v>
          </cell>
          <cell r="AI91">
            <v>3.5876715261261936</v>
          </cell>
        </row>
        <row r="92">
          <cell r="R92">
            <v>84690.056246851454</v>
          </cell>
          <cell r="S92">
            <v>11.237510082285663</v>
          </cell>
          <cell r="T92">
            <v>80941.231217571141</v>
          </cell>
          <cell r="U92">
            <v>11.197413644647241</v>
          </cell>
          <cell r="V92">
            <v>3748.82502928038</v>
          </cell>
          <cell r="W92">
            <v>12.070355105850167</v>
          </cell>
          <cell r="X92">
            <v>3.786591523249577</v>
          </cell>
          <cell r="AC92">
            <v>47188.466884024143</v>
          </cell>
          <cell r="AD92">
            <v>12.731895637896903</v>
          </cell>
          <cell r="AE92">
            <v>45766.988161275855</v>
          </cell>
          <cell r="AF92">
            <v>12.612888304758512</v>
          </cell>
          <cell r="AG92">
            <v>1421.47872274826</v>
          </cell>
          <cell r="AH92">
            <v>16.476682054693477</v>
          </cell>
          <cell r="AI92">
            <v>3.7583480346872182</v>
          </cell>
        </row>
        <row r="93">
          <cell r="R93">
            <v>36057.946885651945</v>
          </cell>
          <cell r="S93">
            <v>10.847377414440114</v>
          </cell>
          <cell r="T93">
            <v>33641.730376661195</v>
          </cell>
          <cell r="U93">
            <v>10.863242169118424</v>
          </cell>
          <cell r="V93">
            <v>2416.2165089907398</v>
          </cell>
          <cell r="W93">
            <v>10.603040834284112</v>
          </cell>
          <cell r="X93">
            <v>2.0554985552617389</v>
          </cell>
          <cell r="AC93">
            <v>59114.85221754347</v>
          </cell>
          <cell r="AD93">
            <v>12.259464860910114</v>
          </cell>
          <cell r="AE93">
            <v>53561.521178996176</v>
          </cell>
          <cell r="AF93">
            <v>12.323081099938927</v>
          </cell>
          <cell r="AG93">
            <v>5553.3310385473214</v>
          </cell>
          <cell r="AH93">
            <v>11.645890321517795</v>
          </cell>
          <cell r="AI93">
            <v>1.8736757071005432</v>
          </cell>
        </row>
        <row r="94">
          <cell r="R94">
            <v>208551.26617787115</v>
          </cell>
          <cell r="S94">
            <v>8.0032704162678581</v>
          </cell>
          <cell r="T94">
            <v>201698.94948509289</v>
          </cell>
          <cell r="U94">
            <v>7.9342215218551972</v>
          </cell>
          <cell r="V94">
            <v>6852.316692777722</v>
          </cell>
          <cell r="W94">
            <v>9.9007238558786295</v>
          </cell>
          <cell r="X94">
            <v>1.9098844036597089</v>
          </cell>
          <cell r="AC94">
            <v>383553.70343435416</v>
          </cell>
          <cell r="AD94">
            <v>7.7988157564662144</v>
          </cell>
          <cell r="AE94">
            <v>373475.80859626469</v>
          </cell>
          <cell r="AF94">
            <v>7.7167573461700929</v>
          </cell>
          <cell r="AG94">
            <v>10077.894838088745</v>
          </cell>
          <cell r="AH94">
            <v>10.557237498817855</v>
          </cell>
          <cell r="AI94">
            <v>2.1164333266472704</v>
          </cell>
        </row>
        <row r="95">
          <cell r="R95">
            <v>1093692.0005296203</v>
          </cell>
          <cell r="S95">
            <v>5.2211853436522109</v>
          </cell>
          <cell r="T95">
            <v>1086218.2041890309</v>
          </cell>
          <cell r="U95">
            <v>5.2208686787112999</v>
          </cell>
          <cell r="V95">
            <v>7473.7963405896044</v>
          </cell>
          <cell r="W95">
            <v>5.2623667515751009</v>
          </cell>
          <cell r="X95">
            <v>0.94929777611794552</v>
          </cell>
          <cell r="AC95">
            <v>126439.49956865604</v>
          </cell>
          <cell r="AD95">
            <v>4.9551675900922127</v>
          </cell>
          <cell r="AE95">
            <v>123822.76541548218</v>
          </cell>
          <cell r="AF95">
            <v>4.9572613088716553</v>
          </cell>
          <cell r="AG95">
            <v>2616.7341531738598</v>
          </cell>
          <cell r="AH95">
            <v>4.8571428571428577</v>
          </cell>
          <cell r="AI95">
            <v>0.96904127435305265</v>
          </cell>
        </row>
        <row r="96">
          <cell r="R96">
            <v>106287.39236543511</v>
          </cell>
          <cell r="S96">
            <v>7.2205870221608572</v>
          </cell>
          <cell r="T96">
            <v>102660.02408889245</v>
          </cell>
          <cell r="U96">
            <v>7.234551869546836</v>
          </cell>
          <cell r="V96">
            <v>3627.3682765427598</v>
          </cell>
          <cell r="W96">
            <v>6.8182102304135572</v>
          </cell>
          <cell r="X96">
            <v>2.2706364466217304</v>
          </cell>
          <cell r="AC96">
            <v>581.49647848307995</v>
          </cell>
          <cell r="AD96">
            <v>11.5</v>
          </cell>
          <cell r="AE96">
            <v>581.49647848307995</v>
          </cell>
          <cell r="AF96">
            <v>11.5</v>
          </cell>
          <cell r="AG96">
            <v>0</v>
          </cell>
          <cell r="AH96">
            <v>0</v>
          </cell>
          <cell r="AI96">
            <v>0</v>
          </cell>
        </row>
        <row r="97">
          <cell r="R97">
            <v>389550.88198881381</v>
          </cell>
          <cell r="S97">
            <v>6.9094385970885472</v>
          </cell>
          <cell r="T97">
            <v>362342.85864344874</v>
          </cell>
          <cell r="U97">
            <v>6.8996355967573662</v>
          </cell>
          <cell r="V97">
            <v>27208.023345363552</v>
          </cell>
          <cell r="W97">
            <v>7.0407949558173133</v>
          </cell>
          <cell r="X97">
            <v>1.4837198174962882</v>
          </cell>
          <cell r="AC97">
            <v>80551.041463020912</v>
          </cell>
          <cell r="AD97">
            <v>7.0927683780589694</v>
          </cell>
          <cell r="AE97">
            <v>75666.02865319651</v>
          </cell>
          <cell r="AF97">
            <v>6.9992454666439432</v>
          </cell>
          <cell r="AG97">
            <v>4885.0128098243404</v>
          </cell>
          <cell r="AH97">
            <v>8.5267512012670679</v>
          </cell>
          <cell r="AI97">
            <v>1.6739501965751595</v>
          </cell>
        </row>
        <row r="98">
          <cell r="R98">
            <v>39021.988909036809</v>
          </cell>
          <cell r="S98">
            <v>7.0380166711865773</v>
          </cell>
          <cell r="T98">
            <v>37736.502883552792</v>
          </cell>
          <cell r="U98">
            <v>7.0479637378501261</v>
          </cell>
          <cell r="V98">
            <v>1285.48602548402</v>
          </cell>
          <cell r="W98">
            <v>6.7253395617454723</v>
          </cell>
          <cell r="X98">
            <v>0.77483298863993399</v>
          </cell>
          <cell r="AC98">
            <v>119133.57942972599</v>
          </cell>
          <cell r="AD98">
            <v>6.1093357080885351</v>
          </cell>
          <cell r="AE98">
            <v>117917.27601739325</v>
          </cell>
          <cell r="AF98">
            <v>6.1081977706917758</v>
          </cell>
          <cell r="AG98">
            <v>1216.30341233276</v>
          </cell>
          <cell r="AH98">
            <v>6.202676757184725</v>
          </cell>
          <cell r="AI98">
            <v>1.3031862108183021</v>
          </cell>
        </row>
        <row r="99">
          <cell r="R99">
            <v>59626.017731023501</v>
          </cell>
          <cell r="S99">
            <v>7.3566871363004802</v>
          </cell>
          <cell r="T99">
            <v>56793.066118590395</v>
          </cell>
          <cell r="U99">
            <v>7.3169963730397463</v>
          </cell>
          <cell r="V99">
            <v>2832.9516124330598</v>
          </cell>
          <cell r="W99">
            <v>8.0893461852643078</v>
          </cell>
          <cell r="X99">
            <v>1.4595246227170204</v>
          </cell>
          <cell r="AC99">
            <v>23674.542977658668</v>
          </cell>
          <cell r="AD99">
            <v>8.677514474406804</v>
          </cell>
          <cell r="AE99">
            <v>21890.242715589207</v>
          </cell>
          <cell r="AF99">
            <v>8.8326591613346697</v>
          </cell>
          <cell r="AG99">
            <v>1784.3002620694601</v>
          </cell>
          <cell r="AH99">
            <v>7.0206916629878204</v>
          </cell>
          <cell r="AI99">
            <v>1.2820315108400755</v>
          </cell>
        </row>
        <row r="100">
          <cell r="R100">
            <v>117285.64751285025</v>
          </cell>
          <cell r="S100">
            <v>6.6106653235744552</v>
          </cell>
          <cell r="T100">
            <v>113258.97076432027</v>
          </cell>
          <cell r="U100">
            <v>6.5640367228715695</v>
          </cell>
          <cell r="V100">
            <v>4026.6767485300597</v>
          </cell>
          <cell r="W100">
            <v>7.8760567674144086</v>
          </cell>
          <cell r="X100">
            <v>1.5875303140662422</v>
          </cell>
          <cell r="AC100">
            <v>312021.20495520096</v>
          </cell>
          <cell r="AD100">
            <v>6.7057284448911396</v>
          </cell>
          <cell r="AE100">
            <v>297707.96182150341</v>
          </cell>
          <cell r="AF100">
            <v>6.6917768576692334</v>
          </cell>
          <cell r="AG100">
            <v>14313.243133697011</v>
          </cell>
          <cell r="AH100">
            <v>6.9634634420440076</v>
          </cell>
          <cell r="AI100">
            <v>1.5449629286109456</v>
          </cell>
        </row>
        <row r="101">
          <cell r="R101">
            <v>25714.258816902049</v>
          </cell>
          <cell r="S101">
            <v>7.5156295812603284</v>
          </cell>
          <cell r="T101">
            <v>24499.400748033495</v>
          </cell>
          <cell r="U101">
            <v>7.3840387894960475</v>
          </cell>
          <cell r="V101">
            <v>1214.8580688685599</v>
          </cell>
          <cell r="W101">
            <v>9.9354181490813573</v>
          </cell>
          <cell r="X101">
            <v>2.2614358080201056</v>
          </cell>
          <cell r="AC101">
            <v>1896.7874975238601</v>
          </cell>
          <cell r="AD101">
            <v>10.493507662438093</v>
          </cell>
          <cell r="AE101">
            <v>1647.3803792311401</v>
          </cell>
          <cell r="AF101">
            <v>10.265430457332167</v>
          </cell>
          <cell r="AG101">
            <v>249.40711829272001</v>
          </cell>
          <cell r="AH101">
            <v>12</v>
          </cell>
          <cell r="AI101">
            <v>2</v>
          </cell>
        </row>
        <row r="102">
          <cell r="R102">
            <v>11653.204358220008</v>
          </cell>
          <cell r="S102">
            <v>11.287374852730318</v>
          </cell>
          <cell r="T102">
            <v>0</v>
          </cell>
          <cell r="U102">
            <v>0</v>
          </cell>
          <cell r="V102">
            <v>11653.204358220008</v>
          </cell>
          <cell r="W102">
            <v>11.287374852730318</v>
          </cell>
          <cell r="X102">
            <v>2.4743836853323198</v>
          </cell>
          <cell r="AC102">
            <v>16103.534834277107</v>
          </cell>
          <cell r="AD102">
            <v>11.264572301873214</v>
          </cell>
          <cell r="AE102">
            <v>0</v>
          </cell>
          <cell r="AF102">
            <v>0</v>
          </cell>
          <cell r="AG102">
            <v>16103.534834277107</v>
          </cell>
          <cell r="AH102">
            <v>11.264572301873214</v>
          </cell>
          <cell r="AI102">
            <v>2.2653552583093455</v>
          </cell>
        </row>
        <row r="114">
          <cell r="J114">
            <v>2227000.1327829161</v>
          </cell>
          <cell r="K114">
            <v>80648.308278848475</v>
          </cell>
          <cell r="L114">
            <v>901247.64451961371</v>
          </cell>
          <cell r="M114">
            <v>5035.8413490930016</v>
          </cell>
          <cell r="N114">
            <v>960378.108103215</v>
          </cell>
          <cell r="O114">
            <v>279690.23053210403</v>
          </cell>
          <cell r="Q114">
            <v>1260008.6912590454</v>
          </cell>
          <cell r="R114">
            <v>104002.13450561198</v>
          </cell>
          <cell r="S114">
            <v>313908.56826342479</v>
          </cell>
          <cell r="T114">
            <v>87966.988830168397</v>
          </cell>
          <cell r="U114">
            <v>594168.71987161075</v>
          </cell>
        </row>
        <row r="115">
          <cell r="J115">
            <v>228372.79461706977</v>
          </cell>
          <cell r="K115">
            <v>22068.597959738279</v>
          </cell>
          <cell r="L115">
            <v>115798.14884492006</v>
          </cell>
          <cell r="M115">
            <v>991.84709931407997</v>
          </cell>
          <cell r="N115">
            <v>79099.806170298558</v>
          </cell>
          <cell r="O115">
            <v>10414.39454279784</v>
          </cell>
          <cell r="Q115">
            <v>224901.32976947044</v>
          </cell>
          <cell r="R115">
            <v>30003.374754250919</v>
          </cell>
          <cell r="S115">
            <v>77364.073746498892</v>
          </cell>
          <cell r="T115">
            <v>17109.362463167879</v>
          </cell>
          <cell r="U115">
            <v>78355.920845812987</v>
          </cell>
          <cell r="V115">
            <v>22068.597959738279</v>
          </cell>
        </row>
        <row r="116">
          <cell r="J116">
            <v>156038.37655147808</v>
          </cell>
          <cell r="K116">
            <v>5046.2861439608832</v>
          </cell>
          <cell r="L116">
            <v>91878.452721116628</v>
          </cell>
          <cell r="M116">
            <v>180.22450514145999</v>
          </cell>
          <cell r="N116">
            <v>52084.881985881744</v>
          </cell>
          <cell r="O116">
            <v>6848.5311953754854</v>
          </cell>
          <cell r="Q116">
            <v>127923.35374940958</v>
          </cell>
          <cell r="R116">
            <v>7749.6537210827864</v>
          </cell>
          <cell r="S116">
            <v>53995.261740381196</v>
          </cell>
          <cell r="T116">
            <v>8470.5517416486255</v>
          </cell>
          <cell r="U116">
            <v>47074.640742949232</v>
          </cell>
          <cell r="V116">
            <v>10633.245803346137</v>
          </cell>
        </row>
        <row r="117">
          <cell r="J117">
            <v>523754.94841469493</v>
          </cell>
          <cell r="K117">
            <v>35216.285102931965</v>
          </cell>
          <cell r="L117">
            <v>239131.54501906259</v>
          </cell>
          <cell r="M117">
            <v>1247.0355914636</v>
          </cell>
          <cell r="N117">
            <v>208155.18092710563</v>
          </cell>
          <cell r="O117">
            <v>40004.901774152233</v>
          </cell>
          <cell r="Q117">
            <v>394013.36547883216</v>
          </cell>
          <cell r="R117">
            <v>42698.49865171362</v>
          </cell>
          <cell r="S117">
            <v>97069.250439526062</v>
          </cell>
          <cell r="T117">
            <v>33021.502461956021</v>
          </cell>
          <cell r="U117">
            <v>173337.94721344064</v>
          </cell>
          <cell r="V117">
            <v>47886.166712202234</v>
          </cell>
        </row>
        <row r="118">
          <cell r="J118">
            <v>1318834.0131996272</v>
          </cell>
          <cell r="K118">
            <v>18317.13907221704</v>
          </cell>
          <cell r="L118">
            <v>454439.49793452764</v>
          </cell>
          <cell r="M118">
            <v>2616.7341531738598</v>
          </cell>
          <cell r="N118">
            <v>621038.23901993025</v>
          </cell>
          <cell r="O118">
            <v>222422.4030197784</v>
          </cell>
          <cell r="Q118">
            <v>513170.6422613188</v>
          </cell>
          <cell r="R118">
            <v>23550.607378564768</v>
          </cell>
          <cell r="S118">
            <v>85479.982337012872</v>
          </cell>
          <cell r="T118">
            <v>29365.572163395576</v>
          </cell>
          <cell r="U118">
            <v>295400.21106940502</v>
          </cell>
          <cell r="V118">
            <v>79374.269312940523</v>
          </cell>
        </row>
        <row r="120">
          <cell r="J120">
            <v>278558.98210156121</v>
          </cell>
          <cell r="K120">
            <v>1286.9313689482201</v>
          </cell>
          <cell r="L120">
            <v>83007.257514314988</v>
          </cell>
          <cell r="M120">
            <v>968.34163750424</v>
          </cell>
          <cell r="N120">
            <v>171712.91140020691</v>
          </cell>
          <cell r="O120">
            <v>21583.540180586766</v>
          </cell>
          <cell r="Q120">
            <v>125338.70368506375</v>
          </cell>
          <cell r="R120">
            <v>996.18312970668012</v>
          </cell>
          <cell r="S120">
            <v>13013.306114550771</v>
          </cell>
          <cell r="T120">
            <v>7125.7498717501821</v>
          </cell>
          <cell r="U120">
            <v>95093.739025762959</v>
          </cell>
          <cell r="V120">
            <v>9109.725543293087</v>
          </cell>
        </row>
        <row r="121">
          <cell r="J121">
            <v>1277662.1120940868</v>
          </cell>
          <cell r="K121">
            <v>17979.578239823833</v>
          </cell>
          <cell r="L121">
            <v>496291.46737116907</v>
          </cell>
          <cell r="M121">
            <v>2655.09963632988</v>
          </cell>
          <cell r="N121">
            <v>585522.11569394881</v>
          </cell>
          <cell r="O121">
            <v>175213.85115281955</v>
          </cell>
          <cell r="Q121">
            <v>572181.02057289158</v>
          </cell>
          <cell r="R121">
            <v>8039.3357104236238</v>
          </cell>
          <cell r="S121">
            <v>94343.925343618073</v>
          </cell>
          <cell r="T121">
            <v>56523.293112376727</v>
          </cell>
          <cell r="U121">
            <v>342260.30224557203</v>
          </cell>
          <cell r="V121">
            <v>71014.16416089471</v>
          </cell>
        </row>
        <row r="122">
          <cell r="J122">
            <v>522323.39892433624</v>
          </cell>
          <cell r="K122">
            <v>30325.750183090579</v>
          </cell>
          <cell r="L122">
            <v>251035.33432725622</v>
          </cell>
          <cell r="M122">
            <v>1121.65183601734</v>
          </cell>
          <cell r="N122">
            <v>164062.83255113021</v>
          </cell>
          <cell r="O122">
            <v>75777.830026840878</v>
          </cell>
          <cell r="Q122">
            <v>399949.39470579714</v>
          </cell>
          <cell r="R122">
            <v>43088.982858091593</v>
          </cell>
          <cell r="S122">
            <v>130193.71135608719</v>
          </cell>
          <cell r="T122">
            <v>23640.352447778536</v>
          </cell>
          <cell r="U122">
            <v>133115.32415609233</v>
          </cell>
          <cell r="V122">
            <v>69911.023887741409</v>
          </cell>
        </row>
        <row r="123">
          <cell r="J123">
            <v>139763.66135948247</v>
          </cell>
          <cell r="K123">
            <v>31056.048486985525</v>
          </cell>
          <cell r="L123">
            <v>66069.504590324985</v>
          </cell>
          <cell r="M123">
            <v>290.74823924153998</v>
          </cell>
          <cell r="N123">
            <v>35481.757989366837</v>
          </cell>
          <cell r="O123">
            <v>6865.6020535640055</v>
          </cell>
          <cell r="Q123">
            <v>158623.41928086083</v>
          </cell>
          <cell r="R123">
            <v>51877.632807390095</v>
          </cell>
          <cell r="S123">
            <v>73743.348775891063</v>
          </cell>
          <cell r="T123">
            <v>677.59339826270002</v>
          </cell>
          <cell r="U123">
            <v>22577.702608160569</v>
          </cell>
          <cell r="V123">
            <v>9747.1416911564229</v>
          </cell>
        </row>
        <row r="124">
          <cell r="J124">
            <v>8691.9783034122847</v>
          </cell>
          <cell r="K124">
            <v>0</v>
          </cell>
          <cell r="L124">
            <v>4844.0807165594815</v>
          </cell>
          <cell r="M124">
            <v>0</v>
          </cell>
          <cell r="N124">
            <v>3598.49046856008</v>
          </cell>
          <cell r="O124">
            <v>249.40711829272001</v>
          </cell>
          <cell r="Q124">
            <v>3916.15301442998</v>
          </cell>
          <cell r="R124">
            <v>0</v>
          </cell>
          <cell r="S124">
            <v>2614.2766732711802</v>
          </cell>
          <cell r="T124">
            <v>0</v>
          </cell>
          <cell r="U124">
            <v>1121.65183601734</v>
          </cell>
          <cell r="V124">
            <v>180.22450514145999</v>
          </cell>
        </row>
        <row r="126">
          <cell r="J126">
            <v>15657.533503765757</v>
          </cell>
          <cell r="K126">
            <v>0</v>
          </cell>
          <cell r="L126">
            <v>540.15535753426002</v>
          </cell>
          <cell r="M126">
            <v>0</v>
          </cell>
          <cell r="N126">
            <v>830.9035967758</v>
          </cell>
          <cell r="O126">
            <v>14286.474549455696</v>
          </cell>
          <cell r="Q126">
            <v>4320.3156746999994</v>
          </cell>
          <cell r="R126">
            <v>0</v>
          </cell>
          <cell r="S126">
            <v>290.74823924153998</v>
          </cell>
          <cell r="T126">
            <v>0</v>
          </cell>
          <cell r="U126">
            <v>428.18627996997998</v>
          </cell>
          <cell r="V126">
            <v>3601.3811554884801</v>
          </cell>
        </row>
        <row r="127">
          <cell r="J127">
            <v>101333.56018488582</v>
          </cell>
          <cell r="K127">
            <v>0</v>
          </cell>
          <cell r="L127">
            <v>21712.247829987144</v>
          </cell>
          <cell r="M127">
            <v>290.74823924153998</v>
          </cell>
          <cell r="N127">
            <v>6561.7407962447633</v>
          </cell>
          <cell r="O127">
            <v>72768.82331941236</v>
          </cell>
          <cell r="Q127">
            <v>25026.093069002265</v>
          </cell>
          <cell r="R127">
            <v>0</v>
          </cell>
          <cell r="S127">
            <v>2156.2853997444399</v>
          </cell>
          <cell r="T127">
            <v>3170.3041885900998</v>
          </cell>
          <cell r="U127">
            <v>1301.8763411588</v>
          </cell>
          <cell r="V127">
            <v>18397.627139508917</v>
          </cell>
        </row>
        <row r="128">
          <cell r="J128">
            <v>238108.45088116042</v>
          </cell>
          <cell r="K128">
            <v>581.49647848307995</v>
          </cell>
          <cell r="L128">
            <v>109344.38055097038</v>
          </cell>
          <cell r="M128">
            <v>290.74823924153998</v>
          </cell>
          <cell r="N128">
            <v>30350.455850685576</v>
          </cell>
          <cell r="O128">
            <v>97541.369761779657</v>
          </cell>
          <cell r="Q128">
            <v>71139.748009135423</v>
          </cell>
          <cell r="R128">
            <v>581.49647848307995</v>
          </cell>
          <cell r="S128">
            <v>14822.06320334591</v>
          </cell>
          <cell r="T128">
            <v>12152.018594805448</v>
          </cell>
          <cell r="U128">
            <v>7611.7525392081643</v>
          </cell>
          <cell r="V128">
            <v>35972.417193292924</v>
          </cell>
        </row>
        <row r="129">
          <cell r="J129">
            <v>380539.52969880245</v>
          </cell>
          <cell r="K129">
            <v>9882.2096438263652</v>
          </cell>
          <cell r="L129">
            <v>222419.85371585743</v>
          </cell>
          <cell r="M129">
            <v>1121.65183601734</v>
          </cell>
          <cell r="N129">
            <v>91962.29429887727</v>
          </cell>
          <cell r="O129">
            <v>55153.520204223605</v>
          </cell>
          <cell r="Q129">
            <v>184898.95417416259</v>
          </cell>
          <cell r="R129">
            <v>8660.727966391325</v>
          </cell>
          <cell r="S129">
            <v>87324.342566977881</v>
          </cell>
          <cell r="T129">
            <v>21221.330202723795</v>
          </cell>
          <cell r="U129">
            <v>32964.068643679588</v>
          </cell>
          <cell r="V129">
            <v>34728.484794391334</v>
          </cell>
        </row>
        <row r="130">
          <cell r="J130">
            <v>252779.11432179669</v>
          </cell>
          <cell r="K130">
            <v>9283.998772848945</v>
          </cell>
          <cell r="L130">
            <v>143477.41930079271</v>
          </cell>
          <cell r="M130">
            <v>0</v>
          </cell>
          <cell r="N130">
            <v>85055.158594766312</v>
          </cell>
          <cell r="O130">
            <v>14962.537653389796</v>
          </cell>
          <cell r="Q130">
            <v>142257.33433291514</v>
          </cell>
          <cell r="R130">
            <v>10491.138586827925</v>
          </cell>
          <cell r="S130">
            <v>59279.220083598033</v>
          </cell>
          <cell r="T130">
            <v>10247.466035180931</v>
          </cell>
          <cell r="U130">
            <v>47666.359563707148</v>
          </cell>
          <cell r="V130">
            <v>14573.150063601552</v>
          </cell>
        </row>
        <row r="131">
          <cell r="J131">
            <v>252323.65586160275</v>
          </cell>
          <cell r="K131">
            <v>13339.850785859706</v>
          </cell>
          <cell r="L131">
            <v>115134.25750110096</v>
          </cell>
          <cell r="M131">
            <v>290.74823924153998</v>
          </cell>
          <cell r="N131">
            <v>116020.17659894349</v>
          </cell>
          <cell r="O131">
            <v>7538.6227364587285</v>
          </cell>
          <cell r="Q131">
            <v>169798.30255883638</v>
          </cell>
          <cell r="R131">
            <v>16878.626129552333</v>
          </cell>
          <cell r="S131">
            <v>56095.089748462276</v>
          </cell>
          <cell r="T131">
            <v>9810.6545016368254</v>
          </cell>
          <cell r="U131">
            <v>73270.240368896164</v>
          </cell>
          <cell r="V131">
            <v>13743.691810289951</v>
          </cell>
        </row>
        <row r="132">
          <cell r="J132">
            <v>319375.88431474747</v>
          </cell>
          <cell r="K132">
            <v>13429.759745078347</v>
          </cell>
          <cell r="L132">
            <v>129307.83538319341</v>
          </cell>
          <cell r="M132">
            <v>1036.0789071913</v>
          </cell>
          <cell r="N132">
            <v>169984.87245171011</v>
          </cell>
          <cell r="O132">
            <v>5617.3378275760824</v>
          </cell>
          <cell r="Q132">
            <v>251990.84065177233</v>
          </cell>
          <cell r="R132">
            <v>31242.98155155787</v>
          </cell>
          <cell r="S132">
            <v>55516.315202426005</v>
          </cell>
          <cell r="T132">
            <v>11622.472179089167</v>
          </cell>
          <cell r="U132">
            <v>138214.59068436013</v>
          </cell>
          <cell r="V132">
            <v>15394.481034339611</v>
          </cell>
        </row>
        <row r="133">
          <cell r="J133">
            <v>412995.76221999672</v>
          </cell>
          <cell r="K133">
            <v>24212.922012883177</v>
          </cell>
          <cell r="L133">
            <v>116553.37455617785</v>
          </cell>
          <cell r="M133">
            <v>540.15535753426002</v>
          </cell>
          <cell r="N133">
            <v>266469.83559434669</v>
          </cell>
          <cell r="O133">
            <v>5219.4746990529802</v>
          </cell>
          <cell r="Q133">
            <v>289083.39527365274</v>
          </cell>
          <cell r="R133">
            <v>30255.034834630897</v>
          </cell>
          <cell r="S133">
            <v>32515.52601216545</v>
          </cell>
          <cell r="T133">
            <v>16522.01917111365</v>
          </cell>
          <cell r="U133">
            <v>192258.81166637025</v>
          </cell>
          <cell r="V133">
            <v>17532.003589370994</v>
          </cell>
        </row>
        <row r="134">
          <cell r="J134">
            <v>253886.64179612038</v>
          </cell>
          <cell r="K134">
            <v>9918.0708398686256</v>
          </cell>
          <cell r="L134">
            <v>42758.120324007992</v>
          </cell>
          <cell r="M134">
            <v>1465.71053062548</v>
          </cell>
          <cell r="N134">
            <v>193142.67032086375</v>
          </cell>
          <cell r="O134">
            <v>6602.0697807551023</v>
          </cell>
          <cell r="Q134">
            <v>121493.70751485496</v>
          </cell>
          <cell r="R134">
            <v>5892.1289581685614</v>
          </cell>
          <cell r="S134">
            <v>5908.9778074580754</v>
          </cell>
          <cell r="T134">
            <v>3220.7239570283</v>
          </cell>
          <cell r="U134">
            <v>100452.83378425638</v>
          </cell>
          <cell r="V134">
            <v>6019.0430079434227</v>
          </cell>
        </row>
        <row r="138">
          <cell r="J138">
            <v>1852857.5549451478</v>
          </cell>
          <cell r="K138">
            <v>77333.450903394842</v>
          </cell>
          <cell r="L138">
            <v>896245.51098744466</v>
          </cell>
          <cell r="M138">
            <v>5035.8413490930016</v>
          </cell>
          <cell r="N138">
            <v>874242.75170518586</v>
          </cell>
          <cell r="O138">
            <v>0</v>
          </cell>
        </row>
        <row r="139">
          <cell r="J139">
            <v>628951.63322758337</v>
          </cell>
          <cell r="K139">
            <v>5692.3018145841415</v>
          </cell>
          <cell r="L139">
            <v>223613.51397646122</v>
          </cell>
          <cell r="M139">
            <v>1368.1682673816599</v>
          </cell>
          <cell r="N139">
            <v>398277.64916915592</v>
          </cell>
          <cell r="O139">
            <v>0</v>
          </cell>
          <cell r="Q139">
            <v>441074.2039364528</v>
          </cell>
          <cell r="R139">
            <v>13101.573208254869</v>
          </cell>
          <cell r="S139">
            <v>57226.050032401072</v>
          </cell>
          <cell r="T139">
            <v>18958.725341196397</v>
          </cell>
          <cell r="U139">
            <v>351787.85535459686</v>
          </cell>
          <cell r="V139">
            <v>0</v>
          </cell>
        </row>
        <row r="140">
          <cell r="J140">
            <v>808804.96395982301</v>
          </cell>
          <cell r="K140">
            <v>17698.967591721226</v>
          </cell>
          <cell r="L140">
            <v>461541.88167580869</v>
          </cell>
          <cell r="M140">
            <v>2838.2148283997403</v>
          </cell>
          <cell r="N140">
            <v>326725.89986389619</v>
          </cell>
          <cell r="O140">
            <v>0</v>
          </cell>
          <cell r="Q140">
            <v>414679.24510182074</v>
          </cell>
          <cell r="R140">
            <v>16022.90348557797</v>
          </cell>
          <cell r="S140">
            <v>157538.5141655695</v>
          </cell>
          <cell r="T140">
            <v>65648.137989860741</v>
          </cell>
          <cell r="U140">
            <v>175469.68946080518</v>
          </cell>
          <cell r="V140">
            <v>0</v>
          </cell>
        </row>
        <row r="141">
          <cell r="J141">
            <v>247.96177482851999</v>
          </cell>
          <cell r="K141">
            <v>0</v>
          </cell>
          <cell r="L141">
            <v>0</v>
          </cell>
          <cell r="M141">
            <v>0</v>
          </cell>
          <cell r="N141">
            <v>247.96177482851999</v>
          </cell>
          <cell r="O141">
            <v>0</v>
          </cell>
          <cell r="Q141">
            <v>498.81423658544003</v>
          </cell>
          <cell r="R141">
            <v>0</v>
          </cell>
          <cell r="S141">
            <v>249.40711829272001</v>
          </cell>
          <cell r="T141">
            <v>0</v>
          </cell>
          <cell r="U141">
            <v>249.40711829272001</v>
          </cell>
          <cell r="V141">
            <v>0</v>
          </cell>
        </row>
        <row r="142">
          <cell r="J142">
            <v>304212.90279648954</v>
          </cell>
          <cell r="K142">
            <v>36232.198376845816</v>
          </cell>
          <cell r="L142">
            <v>171721.40865717069</v>
          </cell>
          <cell r="M142">
            <v>829.45825331159995</v>
          </cell>
          <cell r="N142">
            <v>95429.837509155725</v>
          </cell>
          <cell r="O142">
            <v>0</v>
          </cell>
          <cell r="Q142">
            <v>165954.92940787095</v>
          </cell>
          <cell r="R142">
            <v>47733.4731160421</v>
          </cell>
          <cell r="S142">
            <v>77605.188541521755</v>
          </cell>
          <cell r="T142">
            <v>2864.20194945402</v>
          </cell>
          <cell r="U142">
            <v>37752.065800853838</v>
          </cell>
          <cell r="V142">
            <v>0</v>
          </cell>
        </row>
        <row r="143">
          <cell r="J143">
            <v>65182.467945716315</v>
          </cell>
          <cell r="K143">
            <v>11961.073576660065</v>
          </cell>
          <cell r="L143">
            <v>26156.587997297898</v>
          </cell>
          <cell r="M143">
            <v>0</v>
          </cell>
          <cell r="N143">
            <v>27064.806371758124</v>
          </cell>
          <cell r="O143">
            <v>0</v>
          </cell>
          <cell r="Q143">
            <v>39813.887061067406</v>
          </cell>
          <cell r="R143">
            <v>18813.779110232212</v>
          </cell>
          <cell r="S143">
            <v>13057.881296629736</v>
          </cell>
          <cell r="T143">
            <v>0</v>
          </cell>
          <cell r="U143">
            <v>7942.2266542055222</v>
          </cell>
          <cell r="V143">
            <v>0</v>
          </cell>
        </row>
        <row r="144">
          <cell r="J144">
            <v>16501.18545716659</v>
          </cell>
          <cell r="K144">
            <v>3334.1383780567799</v>
          </cell>
          <cell r="L144">
            <v>6245.8694090206027</v>
          </cell>
          <cell r="M144">
            <v>0</v>
          </cell>
          <cell r="N144">
            <v>6921.1776700892042</v>
          </cell>
          <cell r="O144">
            <v>0</v>
          </cell>
          <cell r="Q144">
            <v>7692.2989370429023</v>
          </cell>
          <cell r="R144">
            <v>3384.5581464949801</v>
          </cell>
          <cell r="S144">
            <v>2456.6304443654799</v>
          </cell>
          <cell r="T144">
            <v>0</v>
          </cell>
          <cell r="U144">
            <v>1851.11034618244</v>
          </cell>
          <cell r="V144">
            <v>0</v>
          </cell>
        </row>
        <row r="145">
          <cell r="J145">
            <v>28956.439783521426</v>
          </cell>
          <cell r="K145">
            <v>2414.7711655265398</v>
          </cell>
          <cell r="L145">
            <v>6966.2492716963225</v>
          </cell>
          <cell r="M145">
            <v>0</v>
          </cell>
          <cell r="N145">
            <v>19575.419346298615</v>
          </cell>
          <cell r="O145">
            <v>0</v>
          </cell>
          <cell r="Q145">
            <v>9380.0932516487828</v>
          </cell>
          <cell r="R145">
            <v>2168.2547341622198</v>
          </cell>
          <cell r="S145">
            <v>2749.3421849613405</v>
          </cell>
          <cell r="T145">
            <v>0</v>
          </cell>
          <cell r="U145">
            <v>4462.4963325252211</v>
          </cell>
          <cell r="V145">
            <v>0</v>
          </cell>
        </row>
        <row r="147">
          <cell r="J147">
            <v>1125561.012449051</v>
          </cell>
          <cell r="K147">
            <v>249.40711829272001</v>
          </cell>
          <cell r="L147">
            <v>319827.54701906751</v>
          </cell>
          <cell r="M147">
            <v>0</v>
          </cell>
          <cell r="N147">
            <v>588284.32540832704</v>
          </cell>
          <cell r="O147">
            <v>217199.73290336467</v>
          </cell>
          <cell r="Q147">
            <v>131548.94451215732</v>
          </cell>
          <cell r="R147">
            <v>0</v>
          </cell>
          <cell r="S147">
            <v>24424.212488889189</v>
          </cell>
          <cell r="T147">
            <v>0</v>
          </cell>
          <cell r="U147">
            <v>80333.192499497789</v>
          </cell>
          <cell r="V147">
            <v>26791.539523770334</v>
          </cell>
        </row>
        <row r="148">
          <cell r="J148">
            <v>209570.69680086913</v>
          </cell>
          <cell r="K148">
            <v>247.96177482851999</v>
          </cell>
          <cell r="L148">
            <v>138121.06771325649</v>
          </cell>
          <cell r="M148">
            <v>0</v>
          </cell>
          <cell r="N148">
            <v>56963.582247166429</v>
          </cell>
          <cell r="O148">
            <v>14238.085065618388</v>
          </cell>
          <cell r="Q148">
            <v>233835.20216268324</v>
          </cell>
          <cell r="R148">
            <v>249.40711829272001</v>
          </cell>
          <cell r="S148">
            <v>68947.726302509924</v>
          </cell>
          <cell r="T148">
            <v>0</v>
          </cell>
          <cell r="U148">
            <v>132433.40932431153</v>
          </cell>
          <cell r="V148">
            <v>32204.65941757067</v>
          </cell>
        </row>
        <row r="149">
          <cell r="J149">
            <v>890830.89928230096</v>
          </cell>
          <cell r="K149">
            <v>80150.939385727223</v>
          </cell>
          <cell r="L149">
            <v>442261.50553664501</v>
          </cell>
          <cell r="M149">
            <v>5035.8413490930016</v>
          </cell>
          <cell r="N149">
            <v>315130.20044772519</v>
          </cell>
          <cell r="O149">
            <v>48252.412563120837</v>
          </cell>
          <cell r="Q149">
            <v>893585.5749900646</v>
          </cell>
          <cell r="R149">
            <v>103752.72738731926</v>
          </cell>
          <cell r="S149">
            <v>219497.65987790306</v>
          </cell>
          <cell r="T149">
            <v>87966.988830168397</v>
          </cell>
          <cell r="U149">
            <v>381402.11804780137</v>
          </cell>
          <cell r="V149">
            <v>100966.08084688637</v>
          </cell>
        </row>
        <row r="150">
          <cell r="J150">
            <v>1037.5242506555001</v>
          </cell>
          <cell r="K150">
            <v>0</v>
          </cell>
          <cell r="L150">
            <v>1037.5242506555001</v>
          </cell>
          <cell r="M150">
            <v>0</v>
          </cell>
          <cell r="N150">
            <v>0</v>
          </cell>
          <cell r="O150">
            <v>0</v>
          </cell>
          <cell r="Q150">
            <v>1038.9695941197001</v>
          </cell>
          <cell r="R150">
            <v>0</v>
          </cell>
          <cell r="S150">
            <v>1038.9695941197001</v>
          </cell>
          <cell r="T150">
            <v>0</v>
          </cell>
          <cell r="U150">
            <v>0</v>
          </cell>
          <cell r="V150">
            <v>0</v>
          </cell>
        </row>
        <row r="151"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</row>
        <row r="153">
          <cell r="J153">
            <v>1117874.8140807247</v>
          </cell>
          <cell r="K153">
            <v>249.40711829272001</v>
          </cell>
          <cell r="L153">
            <v>317957.67382817203</v>
          </cell>
          <cell r="M153">
            <v>0</v>
          </cell>
          <cell r="N153">
            <v>582758.74847013806</v>
          </cell>
          <cell r="O153">
            <v>216908.98466412313</v>
          </cell>
          <cell r="Q153">
            <v>129804.45507670808</v>
          </cell>
          <cell r="R153">
            <v>0</v>
          </cell>
          <cell r="S153">
            <v>23551.967771164567</v>
          </cell>
          <cell r="T153">
            <v>0</v>
          </cell>
          <cell r="U153">
            <v>79751.696021014708</v>
          </cell>
          <cell r="V153">
            <v>26500.791284528794</v>
          </cell>
        </row>
        <row r="154">
          <cell r="J154">
            <v>7686.1983683261042</v>
          </cell>
          <cell r="K154">
            <v>0</v>
          </cell>
          <cell r="L154">
            <v>1869.8731908955001</v>
          </cell>
          <cell r="M154">
            <v>0</v>
          </cell>
          <cell r="N154">
            <v>5525.5769381890623</v>
          </cell>
          <cell r="O154">
            <v>290.74823924153998</v>
          </cell>
          <cell r="Q154">
            <v>1744.4894354492399</v>
          </cell>
          <cell r="R154">
            <v>0</v>
          </cell>
          <cell r="S154">
            <v>872.24471772461993</v>
          </cell>
          <cell r="T154">
            <v>0</v>
          </cell>
          <cell r="U154">
            <v>581.49647848307995</v>
          </cell>
          <cell r="V154">
            <v>290.74823924153998</v>
          </cell>
        </row>
        <row r="155">
          <cell r="J155">
            <v>209570.69680086913</v>
          </cell>
          <cell r="K155">
            <v>247.96177482851999</v>
          </cell>
          <cell r="L155">
            <v>138121.06771325649</v>
          </cell>
          <cell r="M155">
            <v>0</v>
          </cell>
          <cell r="N155">
            <v>56963.582247166429</v>
          </cell>
          <cell r="O155">
            <v>14238.085065618388</v>
          </cell>
          <cell r="Q155">
            <v>233835.20216268324</v>
          </cell>
          <cell r="R155">
            <v>249.40711829272001</v>
          </cell>
          <cell r="S155">
            <v>68947.726302509924</v>
          </cell>
          <cell r="T155">
            <v>0</v>
          </cell>
          <cell r="U155">
            <v>132433.40932431153</v>
          </cell>
          <cell r="V155">
            <v>32204.65941757067</v>
          </cell>
        </row>
        <row r="156">
          <cell r="J156">
            <v>12409.577175013466</v>
          </cell>
          <cell r="K156">
            <v>5957.4936988173413</v>
          </cell>
          <cell r="L156">
            <v>6023.8971962261421</v>
          </cell>
          <cell r="M156">
            <v>0</v>
          </cell>
          <cell r="N156">
            <v>247.96177482851999</v>
          </cell>
          <cell r="O156">
            <v>180.22450514145999</v>
          </cell>
          <cell r="Q156">
            <v>4189.5837524226608</v>
          </cell>
          <cell r="R156">
            <v>2680.56859949404</v>
          </cell>
          <cell r="S156">
            <v>1328.79064778716</v>
          </cell>
          <cell r="T156">
            <v>0</v>
          </cell>
          <cell r="U156">
            <v>180.22450514145999</v>
          </cell>
          <cell r="V156">
            <v>0</v>
          </cell>
        </row>
        <row r="157">
          <cell r="J157">
            <v>180389.54339141925</v>
          </cell>
          <cell r="K157">
            <v>0</v>
          </cell>
          <cell r="L157">
            <v>124150.25202605494</v>
          </cell>
          <cell r="M157">
            <v>0</v>
          </cell>
          <cell r="N157">
            <v>50386.046048242955</v>
          </cell>
          <cell r="O157">
            <v>5853.2453171224224</v>
          </cell>
          <cell r="Q157">
            <v>4261.1388946122006</v>
          </cell>
          <cell r="R157">
            <v>0</v>
          </cell>
          <cell r="S157">
            <v>3043.3901388152399</v>
          </cell>
          <cell r="T157">
            <v>0</v>
          </cell>
          <cell r="U157">
            <v>927.00051655542006</v>
          </cell>
          <cell r="V157">
            <v>290.74823924153998</v>
          </cell>
        </row>
        <row r="158">
          <cell r="J158">
            <v>353047.84996520722</v>
          </cell>
          <cell r="K158">
            <v>247.96177482851999</v>
          </cell>
          <cell r="L158">
            <v>160832.66116476417</v>
          </cell>
          <cell r="M158">
            <v>0</v>
          </cell>
          <cell r="N158">
            <v>154298.72607513762</v>
          </cell>
          <cell r="O158">
            <v>37668.500950467474</v>
          </cell>
          <cell r="Q158">
            <v>488607.98001617886</v>
          </cell>
          <cell r="R158">
            <v>0</v>
          </cell>
          <cell r="S158">
            <v>104693.5164084721</v>
          </cell>
          <cell r="T158">
            <v>0</v>
          </cell>
          <cell r="U158">
            <v>293091.21157350799</v>
          </cell>
          <cell r="V158">
            <v>90823.252034194709</v>
          </cell>
        </row>
        <row r="159">
          <cell r="J159">
            <v>106618.22163861965</v>
          </cell>
          <cell r="K159">
            <v>3096.7005941818402</v>
          </cell>
          <cell r="L159">
            <v>45182.222176728857</v>
          </cell>
          <cell r="M159">
            <v>0</v>
          </cell>
          <cell r="N159">
            <v>57121.550111911951</v>
          </cell>
          <cell r="O159">
            <v>1217.74875579696</v>
          </cell>
          <cell r="Q159">
            <v>11367.307866281406</v>
          </cell>
          <cell r="R159">
            <v>1669.44049757678</v>
          </cell>
          <cell r="S159">
            <v>8480.118612907665</v>
          </cell>
          <cell r="T159">
            <v>0</v>
          </cell>
          <cell r="U159">
            <v>968.34163750424</v>
          </cell>
          <cell r="V159">
            <v>249.40711829272001</v>
          </cell>
        </row>
        <row r="160">
          <cell r="J160">
            <v>66474.959097621861</v>
          </cell>
          <cell r="K160">
            <v>676.14805479849997</v>
          </cell>
          <cell r="L160">
            <v>48126.651068504056</v>
          </cell>
          <cell r="M160">
            <v>0</v>
          </cell>
          <cell r="N160">
            <v>17174.791081198</v>
          </cell>
          <cell r="O160">
            <v>497.36889312124003</v>
          </cell>
          <cell r="Q160">
            <v>38468.511337881646</v>
          </cell>
          <cell r="R160">
            <v>745.33066794976003</v>
          </cell>
          <cell r="S160">
            <v>30044.269790449409</v>
          </cell>
          <cell r="T160">
            <v>0</v>
          </cell>
          <cell r="U160">
            <v>6932.1348680685023</v>
          </cell>
          <cell r="V160">
            <v>746.77601141396008</v>
          </cell>
        </row>
        <row r="161">
          <cell r="J161">
            <v>171890.74801442714</v>
          </cell>
          <cell r="K161">
            <v>70172.635263100907</v>
          </cell>
          <cell r="L161">
            <v>57945.821904362849</v>
          </cell>
          <cell r="M161">
            <v>5035.8413490930016</v>
          </cell>
          <cell r="N161">
            <v>35901.125356400247</v>
          </cell>
          <cell r="O161">
            <v>2835.3241414713402</v>
          </cell>
          <cell r="Q161">
            <v>346691.05312270386</v>
          </cell>
          <cell r="R161">
            <v>98657.387622298862</v>
          </cell>
          <cell r="S161">
            <v>71907.574279468434</v>
          </cell>
          <cell r="T161">
            <v>87966.988830168397</v>
          </cell>
          <cell r="U161">
            <v>79303.20494702</v>
          </cell>
          <cell r="V161">
            <v>8855.8974437433662</v>
          </cell>
        </row>
        <row r="162">
          <cell r="J162">
            <v>1037.5242506555001</v>
          </cell>
          <cell r="K162">
            <v>0</v>
          </cell>
          <cell r="L162">
            <v>1037.5242506555001</v>
          </cell>
          <cell r="M162">
            <v>0</v>
          </cell>
          <cell r="N162">
            <v>0</v>
          </cell>
          <cell r="O162">
            <v>0</v>
          </cell>
          <cell r="Q162">
            <v>1038.9695941197001</v>
          </cell>
          <cell r="R162">
            <v>0</v>
          </cell>
          <cell r="S162">
            <v>1038.9695941197001</v>
          </cell>
          <cell r="T162">
            <v>0</v>
          </cell>
          <cell r="U162">
            <v>0</v>
          </cell>
          <cell r="V162">
            <v>0</v>
          </cell>
        </row>
        <row r="163"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</row>
        <row r="165">
          <cell r="J165">
            <v>127209.19426768947</v>
          </cell>
          <cell r="K165">
            <v>45715.204686438803</v>
          </cell>
          <cell r="L165">
            <v>58686.482493241223</v>
          </cell>
          <cell r="M165">
            <v>0</v>
          </cell>
          <cell r="N165">
            <v>21880.506571454942</v>
          </cell>
          <cell r="O165">
            <v>927.00051655542006</v>
          </cell>
          <cell r="Q165">
            <v>147971.22184162325</v>
          </cell>
          <cell r="R165">
            <v>76131.598484724309</v>
          </cell>
          <cell r="S165">
            <v>56984.457886365155</v>
          </cell>
          <cell r="T165">
            <v>0</v>
          </cell>
          <cell r="U165">
            <v>11686.306625409345</v>
          </cell>
          <cell r="V165">
            <v>3168.8588451258997</v>
          </cell>
        </row>
        <row r="166">
          <cell r="J166">
            <v>80941.231217571141</v>
          </cell>
          <cell r="K166">
            <v>7291.0294046810614</v>
          </cell>
          <cell r="L166">
            <v>40410.70629781764</v>
          </cell>
          <cell r="M166">
            <v>0</v>
          </cell>
          <cell r="N166">
            <v>32560.456773345049</v>
          </cell>
          <cell r="O166">
            <v>679.03874172690007</v>
          </cell>
          <cell r="Q166">
            <v>45766.988161275855</v>
          </cell>
          <cell r="R166">
            <v>8129.6512563464439</v>
          </cell>
          <cell r="S166">
            <v>20855.663894177891</v>
          </cell>
          <cell r="T166">
            <v>0</v>
          </cell>
          <cell r="U166">
            <v>14390.407307034766</v>
          </cell>
          <cell r="V166">
            <v>2391.2657037167</v>
          </cell>
        </row>
        <row r="167">
          <cell r="J167">
            <v>33641.730376661195</v>
          </cell>
          <cell r="K167">
            <v>3273.5162545047801</v>
          </cell>
          <cell r="L167">
            <v>27421.848088694911</v>
          </cell>
          <cell r="M167">
            <v>0</v>
          </cell>
          <cell r="N167">
            <v>2020.8108603703199</v>
          </cell>
          <cell r="O167">
            <v>925.55517309122001</v>
          </cell>
          <cell r="Q167">
            <v>53561.521178996176</v>
          </cell>
          <cell r="R167">
            <v>11121.582869963466</v>
          </cell>
          <cell r="S167">
            <v>40004.440797438663</v>
          </cell>
          <cell r="T167">
            <v>0</v>
          </cell>
          <cell r="U167">
            <v>789.56247582698006</v>
          </cell>
          <cell r="V167">
            <v>1645.93503576694</v>
          </cell>
        </row>
        <row r="168">
          <cell r="J168">
            <v>201698.94948509289</v>
          </cell>
          <cell r="K168">
            <v>0</v>
          </cell>
          <cell r="L168">
            <v>65651.898404639636</v>
          </cell>
          <cell r="M168">
            <v>0</v>
          </cell>
          <cell r="N168">
            <v>99430.636945490885</v>
          </cell>
          <cell r="O168">
            <v>36616.414134963823</v>
          </cell>
          <cell r="Q168">
            <v>373475.80859626469</v>
          </cell>
          <cell r="R168">
            <v>0</v>
          </cell>
          <cell r="S168">
            <v>51316.470764346654</v>
          </cell>
          <cell r="T168">
            <v>0</v>
          </cell>
          <cell r="U168">
            <v>239711.7595068815</v>
          </cell>
          <cell r="V168">
            <v>82447.578325032169</v>
          </cell>
        </row>
        <row r="169">
          <cell r="J169">
            <v>1086218.2041890309</v>
          </cell>
          <cell r="K169">
            <v>249.40711829272001</v>
          </cell>
          <cell r="L169">
            <v>286521.18421910395</v>
          </cell>
          <cell r="M169">
            <v>0</v>
          </cell>
          <cell r="N169">
            <v>581749.06571168499</v>
          </cell>
          <cell r="O169">
            <v>217698.5471399501</v>
          </cell>
          <cell r="Q169">
            <v>123822.76541548218</v>
          </cell>
          <cell r="R169">
            <v>0</v>
          </cell>
          <cell r="S169">
            <v>17570.278109938678</v>
          </cell>
          <cell r="T169">
            <v>0</v>
          </cell>
          <cell r="U169">
            <v>79460.947781773168</v>
          </cell>
          <cell r="V169">
            <v>26791.539523770334</v>
          </cell>
        </row>
        <row r="170">
          <cell r="J170">
            <v>102660.02408889245</v>
          </cell>
          <cell r="K170">
            <v>4311.0405051602802</v>
          </cell>
          <cell r="L170">
            <v>43054.52019830246</v>
          </cell>
          <cell r="M170">
            <v>0</v>
          </cell>
          <cell r="N170">
            <v>54506.346253066673</v>
          </cell>
          <cell r="O170">
            <v>788.11713236278001</v>
          </cell>
          <cell r="Q170">
            <v>581.49647848307995</v>
          </cell>
          <cell r="R170">
            <v>0</v>
          </cell>
          <cell r="S170">
            <v>290.74823924153998</v>
          </cell>
          <cell r="T170">
            <v>0</v>
          </cell>
          <cell r="U170">
            <v>290.74823924153998</v>
          </cell>
          <cell r="V170">
            <v>0</v>
          </cell>
        </row>
        <row r="171">
          <cell r="J171">
            <v>362342.85864344874</v>
          </cell>
          <cell r="K171">
            <v>4829.6539022390207</v>
          </cell>
          <cell r="L171">
            <v>230802.80166052174</v>
          </cell>
          <cell r="M171">
            <v>0</v>
          </cell>
          <cell r="N171">
            <v>114846.15708732541</v>
          </cell>
          <cell r="O171">
            <v>11864.245993356708</v>
          </cell>
          <cell r="Q171">
            <v>75666.02865319651</v>
          </cell>
          <cell r="R171">
            <v>0</v>
          </cell>
          <cell r="S171">
            <v>35591.537517339726</v>
          </cell>
          <cell r="T171">
            <v>0</v>
          </cell>
          <cell r="U171">
            <v>36877.272640638286</v>
          </cell>
          <cell r="V171">
            <v>3197.2184952184602</v>
          </cell>
        </row>
        <row r="172">
          <cell r="J172">
            <v>37736.502883552792</v>
          </cell>
          <cell r="K172">
            <v>0</v>
          </cell>
          <cell r="L172">
            <v>16515.690838719143</v>
          </cell>
          <cell r="M172">
            <v>0</v>
          </cell>
          <cell r="N172">
            <v>16276.816535992095</v>
          </cell>
          <cell r="O172">
            <v>4943.9955088415809</v>
          </cell>
          <cell r="Q172">
            <v>117917.27601739325</v>
          </cell>
          <cell r="R172">
            <v>0</v>
          </cell>
          <cell r="S172">
            <v>14199.225603914008</v>
          </cell>
          <cell r="T172">
            <v>0</v>
          </cell>
          <cell r="U172">
            <v>81630.750845435745</v>
          </cell>
          <cell r="V172">
            <v>22087.299568043254</v>
          </cell>
        </row>
        <row r="173">
          <cell r="J173">
            <v>56793.066118590395</v>
          </cell>
          <cell r="K173">
            <v>788.11713236278001</v>
          </cell>
          <cell r="L173">
            <v>40967.10153064823</v>
          </cell>
          <cell r="M173">
            <v>0</v>
          </cell>
          <cell r="N173">
            <v>12698.446863765088</v>
          </cell>
          <cell r="O173">
            <v>2339.4005918142998</v>
          </cell>
          <cell r="Q173">
            <v>21890.242715589207</v>
          </cell>
          <cell r="R173">
            <v>498.81423658544003</v>
          </cell>
          <cell r="S173">
            <v>9200.0322646038185</v>
          </cell>
          <cell r="T173">
            <v>0</v>
          </cell>
          <cell r="U173">
            <v>9536.2965780700652</v>
          </cell>
          <cell r="V173">
            <v>2655.09963632988</v>
          </cell>
        </row>
        <row r="174">
          <cell r="J174">
            <v>113258.97076432027</v>
          </cell>
          <cell r="K174">
            <v>13692.970382047472</v>
          </cell>
          <cell r="L174">
            <v>74689.571981989866</v>
          </cell>
          <cell r="M174">
            <v>5035.8413490930016</v>
          </cell>
          <cell r="N174">
            <v>17472.82680928319</v>
          </cell>
          <cell r="O174">
            <v>2367.7602419068603</v>
          </cell>
          <cell r="Q174">
            <v>297707.96182150341</v>
          </cell>
          <cell r="R174">
            <v>8120.487657992664</v>
          </cell>
          <cell r="S174">
            <v>66927.371548548937</v>
          </cell>
          <cell r="T174">
            <v>87966.988830168397</v>
          </cell>
          <cell r="U174">
            <v>119365.03624786026</v>
          </cell>
          <cell r="V174">
            <v>15328.07753693081</v>
          </cell>
        </row>
        <row r="175">
          <cell r="J175">
            <v>24499.400748033495</v>
          </cell>
          <cell r="K175">
            <v>497.36889312124003</v>
          </cell>
          <cell r="L175">
            <v>16525.838805942611</v>
          </cell>
          <cell r="M175">
            <v>0</v>
          </cell>
          <cell r="N175">
            <v>6936.0376914353837</v>
          </cell>
          <cell r="O175">
            <v>540.15535753426002</v>
          </cell>
          <cell r="Q175">
            <v>1647.3803792311401</v>
          </cell>
          <cell r="R175">
            <v>0</v>
          </cell>
          <cell r="S175">
            <v>968.34163750424</v>
          </cell>
          <cell r="T175">
            <v>0</v>
          </cell>
          <cell r="U175">
            <v>429.63162343418003</v>
          </cell>
          <cell r="V175">
            <v>249.40711829272001</v>
          </cell>
        </row>
        <row r="176">
          <cell r="Q176">
            <v>0</v>
          </cell>
        </row>
        <row r="260">
          <cell r="J260">
            <v>4972.5526798971177</v>
          </cell>
          <cell r="K260">
            <v>11139.786219120802</v>
          </cell>
          <cell r="L260">
            <v>5069.7961058864048</v>
          </cell>
          <cell r="M260">
            <v>3654.0568147698141</v>
          </cell>
          <cell r="N260">
            <v>4331.2413500902639</v>
          </cell>
          <cell r="Q260">
            <v>4626.5970352140303</v>
          </cell>
          <cell r="R260">
            <v>11263.949619802783</v>
          </cell>
          <cell r="S260">
            <v>6306.0837245002949</v>
          </cell>
          <cell r="T260">
            <v>2820.324076623157</v>
          </cell>
          <cell r="U260">
            <v>2835.900607784833</v>
          </cell>
        </row>
        <row r="262">
          <cell r="J262">
            <v>8830.4234175792681</v>
          </cell>
          <cell r="K262">
            <v>14262.530120481926</v>
          </cell>
          <cell r="L262">
            <v>8728.0348583877967</v>
          </cell>
          <cell r="M262">
            <v>3575</v>
          </cell>
          <cell r="N262">
            <v>7595.433694993043</v>
          </cell>
          <cell r="Q262">
            <v>7055.0690954773945</v>
          </cell>
          <cell r="R262">
            <v>13096.801724137928</v>
          </cell>
          <cell r="S262">
            <v>8318.5882352941189</v>
          </cell>
          <cell r="T262">
            <v>3714.4776119402982</v>
          </cell>
          <cell r="U262">
            <v>4241.8501628664526</v>
          </cell>
        </row>
        <row r="263">
          <cell r="J263">
            <v>8422.320824403696</v>
          </cell>
          <cell r="K263">
            <v>12282.142857142859</v>
          </cell>
          <cell r="L263">
            <v>8166.8435534591208</v>
          </cell>
          <cell r="M263">
            <v>2200</v>
          </cell>
          <cell r="N263">
            <v>8520.0088083075298</v>
          </cell>
          <cell r="Q263">
            <v>6686.4182544560581</v>
          </cell>
          <cell r="R263">
            <v>12239.999999999998</v>
          </cell>
          <cell r="S263">
            <v>8534.1989319092136</v>
          </cell>
          <cell r="T263">
            <v>4044.4680851063827</v>
          </cell>
          <cell r="U263">
            <v>4128.1202143951004</v>
          </cell>
        </row>
        <row r="264">
          <cell r="J264">
            <v>6205.6165085705143</v>
          </cell>
          <cell r="K264">
            <v>10036.519536903035</v>
          </cell>
          <cell r="L264">
            <v>5401.4689265536626</v>
          </cell>
          <cell r="M264">
            <v>3840</v>
          </cell>
          <cell r="N264">
            <v>6532.3563457470664</v>
          </cell>
          <cell r="Q264">
            <v>4727.5740015448837</v>
          </cell>
          <cell r="R264">
            <v>11112.436823104692</v>
          </cell>
          <cell r="S264">
            <v>5294.8786157024761</v>
          </cell>
          <cell r="T264">
            <v>2402.0845921450136</v>
          </cell>
          <cell r="U264">
            <v>3294.6877721774058</v>
          </cell>
        </row>
        <row r="265">
          <cell r="J265">
            <v>3118.1261839077183</v>
          </cell>
          <cell r="K265">
            <v>9335.1803278688512</v>
          </cell>
          <cell r="L265">
            <v>3352.4759769378611</v>
          </cell>
          <cell r="M265">
            <v>3695.5555555555557</v>
          </cell>
          <cell r="N265">
            <v>2724.2903865079716</v>
          </cell>
          <cell r="Q265">
            <v>2849.7432645368017</v>
          </cell>
          <cell r="R265">
            <v>8942.2250000000004</v>
          </cell>
          <cell r="S265">
            <v>4254.6496598639487</v>
          </cell>
          <cell r="T265">
            <v>2431.6633663366351</v>
          </cell>
          <cell r="U265">
            <v>1980.2245721912832</v>
          </cell>
        </row>
        <row r="267">
          <cell r="J267">
            <v>1852.0652676284358</v>
          </cell>
          <cell r="K267">
            <v>5782.1147033503648</v>
          </cell>
          <cell r="L267">
            <v>2718.0126731473542</v>
          </cell>
          <cell r="M267">
            <v>1970.460241097652</v>
          </cell>
          <cell r="N267">
            <v>1358.210559332621</v>
          </cell>
          <cell r="Q267">
            <v>1659.6979721261619</v>
          </cell>
          <cell r="R267">
            <v>3283.1565237836771</v>
          </cell>
          <cell r="S267">
            <v>2653.3317728969619</v>
          </cell>
          <cell r="T267">
            <v>2797.2837938906246</v>
          </cell>
          <cell r="U267">
            <v>1417.2377770174826</v>
          </cell>
        </row>
        <row r="268">
          <cell r="J268">
            <v>3893.0245032011194</v>
          </cell>
          <cell r="K268">
            <v>7628.1919810722811</v>
          </cell>
          <cell r="L268">
            <v>3775.7914849389649</v>
          </cell>
          <cell r="M268">
            <v>4737.1870610443466</v>
          </cell>
          <cell r="N268">
            <v>3871.7706756522134</v>
          </cell>
          <cell r="Q268">
            <v>2851.2782252690099</v>
          </cell>
          <cell r="R268">
            <v>4915.7379683599438</v>
          </cell>
          <cell r="S268">
            <v>4205.1983606008025</v>
          </cell>
          <cell r="T268">
            <v>2834.883254693812</v>
          </cell>
          <cell r="U268">
            <v>2420.3399266019392</v>
          </cell>
        </row>
        <row r="269">
          <cell r="J269">
            <v>6492.6322636589821</v>
          </cell>
          <cell r="K269">
            <v>9047.9506803267614</v>
          </cell>
          <cell r="L269">
            <v>6250.9134541334815</v>
          </cell>
          <cell r="M269">
            <v>2402.1049749254034</v>
          </cell>
          <cell r="N269">
            <v>6423.5673746694829</v>
          </cell>
          <cell r="Q269">
            <v>5194.8249793324294</v>
          </cell>
          <cell r="R269">
            <v>9285.8003600004286</v>
          </cell>
          <cell r="S269">
            <v>5855.8407989449934</v>
          </cell>
          <cell r="T269">
            <v>2798.1646717922358</v>
          </cell>
          <cell r="U269">
            <v>3648.9070189285362</v>
          </cell>
        </row>
        <row r="270">
          <cell r="J270">
            <v>14567.050809345239</v>
          </cell>
          <cell r="K270">
            <v>15691.242578466781</v>
          </cell>
          <cell r="L270">
            <v>13421.686440407364</v>
          </cell>
          <cell r="M270">
            <v>4200</v>
          </cell>
          <cell r="N270">
            <v>15903.722642652066</v>
          </cell>
          <cell r="Q270">
            <v>11728.0096146373</v>
          </cell>
          <cell r="R270">
            <v>14099.54404132454</v>
          </cell>
          <cell r="S270">
            <v>10588.514379526958</v>
          </cell>
          <cell r="T270">
            <v>2631.8968890807405</v>
          </cell>
          <cell r="U270">
            <v>10350.861002129437</v>
          </cell>
        </row>
        <row r="271">
          <cell r="J271">
            <v>5086.1585559414425</v>
          </cell>
          <cell r="K271">
            <v>0</v>
          </cell>
          <cell r="L271">
            <v>5933.0122764639882</v>
          </cell>
          <cell r="M271">
            <v>0</v>
          </cell>
          <cell r="N271">
            <v>3763.3378675105409</v>
          </cell>
          <cell r="Q271">
            <v>3622.9780152995654</v>
          </cell>
          <cell r="R271">
            <v>0</v>
          </cell>
          <cell r="S271">
            <v>4285.8457745164023</v>
          </cell>
          <cell r="T271">
            <v>0</v>
          </cell>
          <cell r="U271">
            <v>2078.0068711901699</v>
          </cell>
        </row>
        <row r="273">
          <cell r="J273">
            <v>346.75265909727079</v>
          </cell>
          <cell r="K273">
            <v>0</v>
          </cell>
          <cell r="L273">
            <v>530.86609696072583</v>
          </cell>
          <cell r="M273">
            <v>0</v>
          </cell>
          <cell r="N273">
            <v>227.06385254751345</v>
          </cell>
          <cell r="Q273">
            <v>430.43812189152794</v>
          </cell>
          <cell r="R273">
            <v>0</v>
          </cell>
          <cell r="S273">
            <v>325</v>
          </cell>
          <cell r="T273">
            <v>0</v>
          </cell>
          <cell r="U273">
            <v>502.03300879693256</v>
          </cell>
        </row>
        <row r="274">
          <cell r="J274">
            <v>1312.0993807605209</v>
          </cell>
          <cell r="K274">
            <v>0</v>
          </cell>
          <cell r="L274">
            <v>1521.8892382611862</v>
          </cell>
          <cell r="M274">
            <v>720</v>
          </cell>
          <cell r="N274">
            <v>402.27400574911849</v>
          </cell>
          <cell r="Q274">
            <v>1015.0848002067316</v>
          </cell>
          <cell r="R274">
            <v>0</v>
          </cell>
          <cell r="S274">
            <v>1000.4325474256049</v>
          </cell>
          <cell r="T274">
            <v>1115.6430276701171</v>
          </cell>
          <cell r="U274">
            <v>794.47572859289778</v>
          </cell>
        </row>
        <row r="275">
          <cell r="J275">
            <v>2199.0831628953756</v>
          </cell>
          <cell r="K275">
            <v>2200</v>
          </cell>
          <cell r="L275">
            <v>2399.3792002534947</v>
          </cell>
          <cell r="M275">
            <v>1400</v>
          </cell>
          <cell r="N275">
            <v>1368.8589796439503</v>
          </cell>
          <cell r="Q275">
            <v>2017.1886221079399</v>
          </cell>
          <cell r="R275">
            <v>3050</v>
          </cell>
          <cell r="S275">
            <v>2317.3295137878836</v>
          </cell>
          <cell r="T275">
            <v>2327.1042557820597</v>
          </cell>
          <cell r="U275">
            <v>868.83803194164113</v>
          </cell>
        </row>
        <row r="276">
          <cell r="J276">
            <v>3992.9894483691705</v>
          </cell>
          <cell r="K276">
            <v>7619.4849269427423</v>
          </cell>
          <cell r="L276">
            <v>4338.8906965614542</v>
          </cell>
          <cell r="M276">
            <v>3314.5394481431681</v>
          </cell>
          <cell r="N276">
            <v>2672.8010075060979</v>
          </cell>
          <cell r="Q276">
            <v>4513.6871008219914</v>
          </cell>
          <cell r="R276">
            <v>6421.6496827302071</v>
          </cell>
          <cell r="S276">
            <v>5638.2495424675599</v>
          </cell>
          <cell r="T276">
            <v>2688.0508462721373</v>
          </cell>
          <cell r="U276">
            <v>2130.6509837885683</v>
          </cell>
        </row>
        <row r="277">
          <cell r="J277">
            <v>5037.5830278501062</v>
          </cell>
          <cell r="K277">
            <v>9575.865701151768</v>
          </cell>
          <cell r="L277">
            <v>5489.942483476545</v>
          </cell>
          <cell r="M277">
            <v>0</v>
          </cell>
          <cell r="N277">
            <v>3683.5896590058314</v>
          </cell>
          <cell r="Q277">
            <v>5243.7488011416508</v>
          </cell>
          <cell r="R277">
            <v>9585.7161039419552</v>
          </cell>
          <cell r="S277">
            <v>6723.1012935736599</v>
          </cell>
          <cell r="T277">
            <v>2734.8098574572959</v>
          </cell>
          <cell r="U277">
            <v>2987.0320552332755</v>
          </cell>
        </row>
        <row r="278">
          <cell r="J278">
            <v>6123.1944171397199</v>
          </cell>
          <cell r="K278">
            <v>11557.131028569129</v>
          </cell>
          <cell r="L278">
            <v>7096.1530491993553</v>
          </cell>
          <cell r="M278">
            <v>4000</v>
          </cell>
          <cell r="N278">
            <v>4456.102064541552</v>
          </cell>
          <cell r="Q278">
            <v>5280.1172856041048</v>
          </cell>
          <cell r="R278">
            <v>10088.941358198001</v>
          </cell>
          <cell r="S278">
            <v>7361.3366505223039</v>
          </cell>
          <cell r="T278">
            <v>3552.8817007340817</v>
          </cell>
          <cell r="U278">
            <v>2776.5786877611276</v>
          </cell>
        </row>
        <row r="279">
          <cell r="J279">
            <v>5518.4397624429439</v>
          </cell>
          <cell r="K279">
            <v>11577.571782497824</v>
          </cell>
          <cell r="L279">
            <v>5900.0624518046197</v>
          </cell>
          <cell r="M279">
            <v>5621.6739699980626</v>
          </cell>
          <cell r="N279">
            <v>4690.1179346466579</v>
          </cell>
          <cell r="Q279">
            <v>5061.6495048296274</v>
          </cell>
          <cell r="R279">
            <v>10943.553095077023</v>
          </cell>
          <cell r="S279">
            <v>7030.2519625554241</v>
          </cell>
          <cell r="T279">
            <v>3205.6702118073495</v>
          </cell>
          <cell r="U279">
            <v>3099.6246469338234</v>
          </cell>
        </row>
        <row r="280">
          <cell r="J280">
            <v>6073.040586741904</v>
          </cell>
          <cell r="K280">
            <v>12341.988739500161</v>
          </cell>
          <cell r="L280">
            <v>6197.3345907205667</v>
          </cell>
          <cell r="M280">
            <v>3000</v>
          </cell>
          <cell r="N280">
            <v>5445.0271121962887</v>
          </cell>
          <cell r="Q280">
            <v>4679.0473511404034</v>
          </cell>
          <cell r="R280">
            <v>14086.055702764164</v>
          </cell>
          <cell r="S280">
            <v>6536.8817238827405</v>
          </cell>
          <cell r="T280">
            <v>3161.4176460722638</v>
          </cell>
          <cell r="U280">
            <v>3018.096879812048</v>
          </cell>
        </row>
        <row r="281">
          <cell r="J281">
            <v>4615.2556115602265</v>
          </cell>
          <cell r="K281">
            <v>12698.811713613277</v>
          </cell>
          <cell r="L281">
            <v>5125.4751102322953</v>
          </cell>
          <cell r="M281">
            <v>3724.5744694753503</v>
          </cell>
          <cell r="N281">
            <v>4028.4632820521397</v>
          </cell>
          <cell r="Q281">
            <v>3234.1122550181349</v>
          </cell>
          <cell r="R281">
            <v>12815.071659796517</v>
          </cell>
          <cell r="S281">
            <v>6155.379408603053</v>
          </cell>
          <cell r="T281">
            <v>2134.7122753305184</v>
          </cell>
          <cell r="U281">
            <v>2516.520741809572</v>
          </cell>
        </row>
        <row r="286">
          <cell r="J286">
            <v>1487.2498817665416</v>
          </cell>
          <cell r="K286">
            <v>4619.9390830970706</v>
          </cell>
          <cell r="L286">
            <v>1814.87837086268</v>
          </cell>
          <cell r="M286">
            <v>1705.5302898737968</v>
          </cell>
          <cell r="N286">
            <v>1257.779273337306</v>
          </cell>
          <cell r="Q286">
            <v>1611.9752486635873</v>
          </cell>
          <cell r="R286">
            <v>4446.2321940237471</v>
          </cell>
          <cell r="S286">
            <v>2599.2855362189366</v>
          </cell>
          <cell r="T286">
            <v>1693.0165746854652</v>
          </cell>
          <cell r="U286">
            <v>1341.4442125105718</v>
          </cell>
        </row>
        <row r="287">
          <cell r="J287">
            <v>3226.6128599063727</v>
          </cell>
          <cell r="K287">
            <v>5452.7937060556551</v>
          </cell>
          <cell r="L287">
            <v>3894.3555555324469</v>
          </cell>
          <cell r="M287">
            <v>3289.514977344239</v>
          </cell>
          <cell r="N287">
            <v>2162.2012147592973</v>
          </cell>
          <cell r="Q287">
            <v>3610.5187749682445</v>
          </cell>
          <cell r="R287">
            <v>5398.6842698868986</v>
          </cell>
          <cell r="S287">
            <v>4659.7641423040177</v>
          </cell>
          <cell r="T287">
            <v>2921.3061721850418</v>
          </cell>
          <cell r="U287">
            <v>2763.0639483734449</v>
          </cell>
        </row>
        <row r="288">
          <cell r="J288">
            <v>2000</v>
          </cell>
          <cell r="K288">
            <v>0</v>
          </cell>
          <cell r="L288">
            <v>0</v>
          </cell>
          <cell r="M288">
            <v>0</v>
          </cell>
          <cell r="N288">
            <v>2000</v>
          </cell>
          <cell r="Q288">
            <v>3250</v>
          </cell>
          <cell r="R288">
            <v>0</v>
          </cell>
          <cell r="S288">
            <v>6000</v>
          </cell>
          <cell r="T288">
            <v>0</v>
          </cell>
          <cell r="U288">
            <v>500</v>
          </cell>
        </row>
        <row r="289">
          <cell r="J289">
            <v>8714.9292725131545</v>
          </cell>
          <cell r="K289">
            <v>9775.7305112454342</v>
          </cell>
          <cell r="L289">
            <v>8597.6807699907058</v>
          </cell>
          <cell r="M289">
            <v>8115.4750878331233</v>
          </cell>
          <cell r="N289">
            <v>8528.3643453604509</v>
          </cell>
          <cell r="Q289">
            <v>9336.0289077943526</v>
          </cell>
          <cell r="R289">
            <v>10325.110066567846</v>
          </cell>
          <cell r="S289">
            <v>8872.7957717357313</v>
          </cell>
          <cell r="T289">
            <v>7967.6659961288442</v>
          </cell>
          <cell r="U289">
            <v>9141.504021157034</v>
          </cell>
        </row>
        <row r="290">
          <cell r="J290">
            <v>16268.180521093136</v>
          </cell>
          <cell r="K290">
            <v>17371.838169391813</v>
          </cell>
          <cell r="L290">
            <v>16655.883681927116</v>
          </cell>
          <cell r="M290">
            <v>0</v>
          </cell>
          <cell r="N290">
            <v>15405.734957755029</v>
          </cell>
          <cell r="Q290">
            <v>17031.126960975704</v>
          </cell>
          <cell r="R290">
            <v>17623.095287125219</v>
          </cell>
          <cell r="S290">
            <v>17113.904144651242</v>
          </cell>
          <cell r="T290">
            <v>0</v>
          </cell>
          <cell r="U290">
            <v>15492.76039214129</v>
          </cell>
        </row>
        <row r="291">
          <cell r="J291">
            <v>22443.557839009431</v>
          </cell>
          <cell r="K291">
            <v>24487.600292264175</v>
          </cell>
          <cell r="L291">
            <v>24070.750309512056</v>
          </cell>
          <cell r="M291">
            <v>0</v>
          </cell>
          <cell r="N291">
            <v>19990.456232147175</v>
          </cell>
          <cell r="Q291">
            <v>24122.897706866614</v>
          </cell>
          <cell r="R291">
            <v>24809.923677183702</v>
          </cell>
          <cell r="S291">
            <v>24620.38654690998</v>
          </cell>
          <cell r="T291">
            <v>0</v>
          </cell>
          <cell r="U291">
            <v>22206.520553992472</v>
          </cell>
        </row>
        <row r="292">
          <cell r="J292">
            <v>54608.798529133201</v>
          </cell>
          <cell r="K292">
            <v>39904.083371827626</v>
          </cell>
          <cell r="L292">
            <v>39536.396031935721</v>
          </cell>
          <cell r="M292">
            <v>0</v>
          </cell>
          <cell r="N292">
            <v>61786.506071042204</v>
          </cell>
          <cell r="Q292">
            <v>39249.794759204917</v>
          </cell>
          <cell r="R292">
            <v>40148.368692430769</v>
          </cell>
          <cell r="S292">
            <v>37752.732859251431</v>
          </cell>
          <cell r="T292">
            <v>0</v>
          </cell>
          <cell r="U292">
            <v>39735.531460998944</v>
          </cell>
        </row>
        <row r="294">
          <cell r="J294">
            <v>2811.2941217034095</v>
          </cell>
          <cell r="K294">
            <v>7000</v>
          </cell>
          <cell r="L294">
            <v>2788.5570373311607</v>
          </cell>
          <cell r="M294">
            <v>0</v>
          </cell>
          <cell r="N294">
            <v>2823.550211944344</v>
          </cell>
          <cell r="Q294">
            <v>2407.4960929693175</v>
          </cell>
          <cell r="R294">
            <v>0</v>
          </cell>
          <cell r="S294">
            <v>3745.9608213758788</v>
          </cell>
          <cell r="T294">
            <v>0</v>
          </cell>
          <cell r="U294">
            <v>1955.9661261520787</v>
          </cell>
        </row>
        <row r="295">
          <cell r="J295">
            <v>6039.2740468080292</v>
          </cell>
          <cell r="K295">
            <v>2400</v>
          </cell>
          <cell r="L295">
            <v>6234.6810746890178</v>
          </cell>
          <cell r="M295">
            <v>0</v>
          </cell>
          <cell r="N295">
            <v>5577.2734108827572</v>
          </cell>
          <cell r="Q295">
            <v>3307.1709161018448</v>
          </cell>
          <cell r="R295">
            <v>1800</v>
          </cell>
          <cell r="S295">
            <v>6189.3818132339429</v>
          </cell>
          <cell r="T295">
            <v>0</v>
          </cell>
          <cell r="U295">
            <v>1790.9645707696689</v>
          </cell>
        </row>
        <row r="296">
          <cell r="J296">
            <v>6869.8601060429983</v>
          </cell>
          <cell r="K296">
            <v>11181.16061812145</v>
          </cell>
          <cell r="L296">
            <v>6358.4080139846519</v>
          </cell>
          <cell r="M296">
            <v>3654.0568147698141</v>
          </cell>
          <cell r="N296">
            <v>6571.182982261038</v>
          </cell>
          <cell r="Q296">
            <v>5236.6656101315066</v>
          </cell>
          <cell r="R296">
            <v>11287.325438114554</v>
          </cell>
          <cell r="S296">
            <v>6631.4984178059576</v>
          </cell>
          <cell r="T296">
            <v>2820.324076623157</v>
          </cell>
          <cell r="U296">
            <v>3368.467160536738</v>
          </cell>
        </row>
        <row r="297">
          <cell r="J297">
            <v>7256.2616608397639</v>
          </cell>
          <cell r="K297">
            <v>0</v>
          </cell>
          <cell r="L297">
            <v>7256.2616608397639</v>
          </cell>
          <cell r="M297">
            <v>0</v>
          </cell>
          <cell r="N297">
            <v>0</v>
          </cell>
          <cell r="Q297">
            <v>6107.8271635433894</v>
          </cell>
          <cell r="R297">
            <v>0</v>
          </cell>
          <cell r="S297">
            <v>6107.8271635433894</v>
          </cell>
          <cell r="T297">
            <v>0</v>
          </cell>
          <cell r="U297">
            <v>0</v>
          </cell>
        </row>
        <row r="300">
          <cell r="J300">
            <v>2815.7148319274124</v>
          </cell>
          <cell r="K300">
            <v>7000</v>
          </cell>
          <cell r="L300">
            <v>2789.1987289395784</v>
          </cell>
          <cell r="M300">
            <v>0</v>
          </cell>
          <cell r="N300">
            <v>2830.4145595134978</v>
          </cell>
          <cell r="Q300">
            <v>2402.7325857054198</v>
          </cell>
          <cell r="R300">
            <v>0</v>
          </cell>
          <cell r="S300">
            <v>3762.4769347867291</v>
          </cell>
          <cell r="T300">
            <v>0</v>
          </cell>
          <cell r="U300">
            <v>1956.824102706938</v>
          </cell>
        </row>
        <row r="301">
          <cell r="J301">
            <v>2321.1625787647822</v>
          </cell>
          <cell r="K301">
            <v>0</v>
          </cell>
          <cell r="L301">
            <v>2679.5420509595046</v>
          </cell>
          <cell r="M301">
            <v>0</v>
          </cell>
          <cell r="N301">
            <v>2199.8858008426896</v>
          </cell>
          <cell r="Q301">
            <v>2720</v>
          </cell>
          <cell r="R301">
            <v>0</v>
          </cell>
          <cell r="S301">
            <v>3300</v>
          </cell>
          <cell r="T301">
            <v>0</v>
          </cell>
          <cell r="U301">
            <v>1850</v>
          </cell>
        </row>
        <row r="302">
          <cell r="J302">
            <v>6039.2740468080292</v>
          </cell>
          <cell r="K302">
            <v>2400</v>
          </cell>
          <cell r="L302">
            <v>6234.6810746890178</v>
          </cell>
          <cell r="M302">
            <v>0</v>
          </cell>
          <cell r="N302">
            <v>5577.2734108827572</v>
          </cell>
          <cell r="Q302">
            <v>3307.1709161018448</v>
          </cell>
          <cell r="R302">
            <v>1800</v>
          </cell>
          <cell r="S302">
            <v>6189.3818132339429</v>
          </cell>
          <cell r="T302">
            <v>0</v>
          </cell>
          <cell r="U302">
            <v>1790.9645707696689</v>
          </cell>
        </row>
        <row r="303">
          <cell r="J303">
            <v>9905.5813219876181</v>
          </cell>
          <cell r="K303">
            <v>11072.602841338108</v>
          </cell>
          <cell r="L303">
            <v>9122.1211688314761</v>
          </cell>
          <cell r="M303">
            <v>0</v>
          </cell>
          <cell r="N303">
            <v>900</v>
          </cell>
          <cell r="Q303">
            <v>11064.324768409995</v>
          </cell>
          <cell r="R303">
            <v>13169.063963725233</v>
          </cell>
          <cell r="S303">
            <v>8169.901705577794</v>
          </cell>
          <cell r="T303">
            <v>0</v>
          </cell>
          <cell r="U303">
            <v>1100</v>
          </cell>
        </row>
        <row r="304">
          <cell r="J304">
            <v>4735.1885082462495</v>
          </cell>
          <cell r="K304">
            <v>0</v>
          </cell>
          <cell r="L304">
            <v>4152.569839371663</v>
          </cell>
          <cell r="M304">
            <v>0</v>
          </cell>
          <cell r="N304">
            <v>6167.8825392001136</v>
          </cell>
          <cell r="Q304">
            <v>8808.3676381626647</v>
          </cell>
          <cell r="R304">
            <v>0</v>
          </cell>
          <cell r="S304">
            <v>8037.7067219614373</v>
          </cell>
          <cell r="T304">
            <v>0</v>
          </cell>
          <cell r="U304">
            <v>11338.486867709953</v>
          </cell>
        </row>
        <row r="305">
          <cell r="J305">
            <v>6705.9585511854493</v>
          </cell>
          <cell r="K305">
            <v>10000</v>
          </cell>
          <cell r="L305">
            <v>6685.5234822974617</v>
          </cell>
          <cell r="M305">
            <v>0</v>
          </cell>
          <cell r="N305">
            <v>6722.2745670477252</v>
          </cell>
          <cell r="Q305">
            <v>4215.5032734384495</v>
          </cell>
          <cell r="R305">
            <v>0</v>
          </cell>
          <cell r="S305">
            <v>6260.7949219007833</v>
          </cell>
          <cell r="T305">
            <v>0</v>
          </cell>
          <cell r="U305">
            <v>3478.1436898534735</v>
          </cell>
        </row>
        <row r="306">
          <cell r="J306">
            <v>6541.7861169921543</v>
          </cell>
          <cell r="K306">
            <v>10747.037679980316</v>
          </cell>
          <cell r="L306">
            <v>7041.9037733184341</v>
          </cell>
          <cell r="M306">
            <v>0</v>
          </cell>
          <cell r="N306">
            <v>5915.4894768176273</v>
          </cell>
          <cell r="Q306">
            <v>8669.4304777894704</v>
          </cell>
          <cell r="R306">
            <v>11478.82228550951</v>
          </cell>
          <cell r="S306">
            <v>8183.8800914880649</v>
          </cell>
          <cell r="T306">
            <v>0</v>
          </cell>
          <cell r="U306">
            <v>8797.5197647083296</v>
          </cell>
        </row>
        <row r="307">
          <cell r="J307">
            <v>9942.1150689894148</v>
          </cell>
          <cell r="K307">
            <v>11920.036224080315</v>
          </cell>
          <cell r="L307">
            <v>8531.4222473221944</v>
          </cell>
          <cell r="M307">
            <v>0</v>
          </cell>
          <cell r="N307">
            <v>13976.615913028012</v>
          </cell>
          <cell r="Q307">
            <v>9776.8386774303835</v>
          </cell>
          <cell r="R307">
            <v>7549.2243209483513</v>
          </cell>
          <cell r="S307">
            <v>9247.2440642264446</v>
          </cell>
          <cell r="T307">
            <v>0</v>
          </cell>
          <cell r="U307">
            <v>12254.700109013145</v>
          </cell>
        </row>
        <row r="308">
          <cell r="J308">
            <v>8240.8799033570376</v>
          </cell>
          <cell r="K308">
            <v>11207.652645775428</v>
          </cell>
          <cell r="L308">
            <v>7624.8108350241801</v>
          </cell>
          <cell r="M308">
            <v>3654.0568147698141</v>
          </cell>
          <cell r="N308">
            <v>4263.0500117827887</v>
          </cell>
          <cell r="Q308">
            <v>5710.3606968468002</v>
          </cell>
          <cell r="R308">
            <v>11261.004044764722</v>
          </cell>
          <cell r="S308">
            <v>5823.4800823627247</v>
          </cell>
          <cell r="T308">
            <v>2820.324076623157</v>
          </cell>
          <cell r="U308">
            <v>2020.0313205085649</v>
          </cell>
        </row>
        <row r="309">
          <cell r="J309">
            <v>7256.2616608397639</v>
          </cell>
          <cell r="K309">
            <v>0</v>
          </cell>
          <cell r="L309">
            <v>7256.2616608397639</v>
          </cell>
          <cell r="M309">
            <v>0</v>
          </cell>
          <cell r="N309">
            <v>0</v>
          </cell>
          <cell r="Q309">
            <v>6107.8271635433894</v>
          </cell>
          <cell r="R309">
            <v>0</v>
          </cell>
          <cell r="S309">
            <v>6107.8271635433894</v>
          </cell>
          <cell r="T309">
            <v>0</v>
          </cell>
          <cell r="U309">
            <v>0</v>
          </cell>
        </row>
        <row r="310"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</row>
        <row r="312">
          <cell r="J312">
            <v>11620.446327518011</v>
          </cell>
          <cell r="K312">
            <v>12599.838867834351</v>
          </cell>
          <cell r="L312">
            <v>10912.5293415793</v>
          </cell>
          <cell r="M312">
            <v>0</v>
          </cell>
          <cell r="N312">
            <v>11502.280712781872</v>
          </cell>
          <cell r="Q312">
            <v>10410.225103869972</v>
          </cell>
          <cell r="R312">
            <v>12141.945607404503</v>
          </cell>
          <cell r="S312">
            <v>8110.7534633744053</v>
          </cell>
          <cell r="T312">
            <v>0</v>
          </cell>
          <cell r="U312">
            <v>10398.294539082273</v>
          </cell>
        </row>
        <row r="313">
          <cell r="J313">
            <v>12858.214824549807</v>
          </cell>
          <cell r="K313">
            <v>12128.057728748496</v>
          </cell>
          <cell r="L313">
            <v>11541.151771255081</v>
          </cell>
          <cell r="M313">
            <v>0</v>
          </cell>
          <cell r="N313">
            <v>14746.189347850248</v>
          </cell>
          <cell r="Q313">
            <v>11492.999543832062</v>
          </cell>
          <cell r="R313">
            <v>12724.581636326053</v>
          </cell>
          <cell r="S313">
            <v>13472.218653396114</v>
          </cell>
          <cell r="T313">
            <v>0</v>
          </cell>
          <cell r="U313">
            <v>7792.2805990407505</v>
          </cell>
        </row>
        <row r="314">
          <cell r="J314">
            <v>7999.5553096485983</v>
          </cell>
          <cell r="K314">
            <v>7462.1299845471294</v>
          </cell>
          <cell r="L314">
            <v>8207.5827913284902</v>
          </cell>
          <cell r="M314">
            <v>0</v>
          </cell>
          <cell r="N314">
            <v>6116.8605156301137</v>
          </cell>
          <cell r="Q314">
            <v>8336.2758204006495</v>
          </cell>
          <cell r="R314">
            <v>8748.4152313598661</v>
          </cell>
          <cell r="S314">
            <v>8332.1727602621486</v>
          </cell>
          <cell r="T314">
            <v>0</v>
          </cell>
          <cell r="U314">
            <v>533.86007993597718</v>
          </cell>
        </row>
        <row r="315">
          <cell r="J315">
            <v>6570.1881444963119</v>
          </cell>
          <cell r="K315">
            <v>0</v>
          </cell>
          <cell r="L315">
            <v>6639.671871604246</v>
          </cell>
          <cell r="M315">
            <v>0</v>
          </cell>
          <cell r="N315">
            <v>6523.6105760922446</v>
          </cell>
          <cell r="Q315">
            <v>3773.7900614516466</v>
          </cell>
          <cell r="R315">
            <v>0</v>
          </cell>
          <cell r="S315">
            <v>5845.1074643230968</v>
          </cell>
          <cell r="T315">
            <v>0</v>
          </cell>
          <cell r="U315">
            <v>3328.9571969625331</v>
          </cell>
        </row>
        <row r="316">
          <cell r="J316">
            <v>2661.2947616814549</v>
          </cell>
          <cell r="K316">
            <v>7000</v>
          </cell>
          <cell r="L316">
            <v>2397.4721643103098</v>
          </cell>
          <cell r="M316">
            <v>0</v>
          </cell>
          <cell r="N316">
            <v>2809.8556273128884</v>
          </cell>
          <cell r="Q316">
            <v>2124.950547183902</v>
          </cell>
          <cell r="R316">
            <v>0</v>
          </cell>
          <cell r="S316">
            <v>2812.850343459957</v>
          </cell>
          <cell r="T316">
            <v>0</v>
          </cell>
          <cell r="U316">
            <v>1955.9738426973659</v>
          </cell>
        </row>
        <row r="317">
          <cell r="J317">
            <v>6403.9842412205417</v>
          </cell>
          <cell r="K317">
            <v>8644.0675779435642</v>
          </cell>
          <cell r="L317">
            <v>6833.9855579963723</v>
          </cell>
          <cell r="M317">
            <v>0</v>
          </cell>
          <cell r="N317">
            <v>5884.777097817293</v>
          </cell>
          <cell r="Q317">
            <v>2250</v>
          </cell>
          <cell r="R317">
            <v>0</v>
          </cell>
          <cell r="S317">
            <v>1500</v>
          </cell>
          <cell r="T317">
            <v>0</v>
          </cell>
          <cell r="U317">
            <v>3000</v>
          </cell>
        </row>
        <row r="318">
          <cell r="J318">
            <v>4563.4481193358715</v>
          </cell>
          <cell r="K318">
            <v>9108.2099547888629</v>
          </cell>
          <cell r="L318">
            <v>4361.8568720494168</v>
          </cell>
          <cell r="M318">
            <v>0</v>
          </cell>
          <cell r="N318">
            <v>4777.9515818953514</v>
          </cell>
          <cell r="Q318">
            <v>3290.9808477197721</v>
          </cell>
          <cell r="R318">
            <v>0</v>
          </cell>
          <cell r="S318">
            <v>5188.2210257286943</v>
          </cell>
          <cell r="T318">
            <v>0</v>
          </cell>
          <cell r="U318">
            <v>1459.8884121963163</v>
          </cell>
        </row>
        <row r="319">
          <cell r="J319">
            <v>3842.7393787294081</v>
          </cell>
          <cell r="K319">
            <v>0</v>
          </cell>
          <cell r="L319">
            <v>4579.7735514828883</v>
          </cell>
          <cell r="M319">
            <v>0</v>
          </cell>
          <cell r="N319">
            <v>3074.6137714411643</v>
          </cell>
          <cell r="Q319">
            <v>2259.6265897776316</v>
          </cell>
          <cell r="R319">
            <v>0</v>
          </cell>
          <cell r="S319">
            <v>3549.429779984283</v>
          </cell>
          <cell r="T319">
            <v>0</v>
          </cell>
          <cell r="U319">
            <v>2031.4479554235452</v>
          </cell>
        </row>
        <row r="320">
          <cell r="J320">
            <v>4698.1827239495406</v>
          </cell>
          <cell r="K320">
            <v>8511.6697062231269</v>
          </cell>
          <cell r="L320">
            <v>5268.8888555219373</v>
          </cell>
          <cell r="M320">
            <v>0</v>
          </cell>
          <cell r="N320">
            <v>2631.5274415401868</v>
          </cell>
          <cell r="Q320">
            <v>3422.9636637146905</v>
          </cell>
          <cell r="R320">
            <v>3900</v>
          </cell>
          <cell r="S320">
            <v>5307.0845163530885</v>
          </cell>
          <cell r="T320">
            <v>0</v>
          </cell>
          <cell r="U320">
            <v>1580.3274781955988</v>
          </cell>
        </row>
        <row r="321">
          <cell r="J321">
            <v>5700.0103760505481</v>
          </cell>
          <cell r="K321">
            <v>8597.7078746905554</v>
          </cell>
          <cell r="L321">
            <v>5871.8644102325397</v>
          </cell>
          <cell r="M321">
            <v>3654.0568147698141</v>
          </cell>
          <cell r="N321">
            <v>3366.463735034296</v>
          </cell>
          <cell r="Q321">
            <v>2897.9144018324187</v>
          </cell>
          <cell r="R321">
            <v>5578.0411480478733</v>
          </cell>
          <cell r="S321">
            <v>3994.6199035106911</v>
          </cell>
          <cell r="T321">
            <v>2820.324076623157</v>
          </cell>
          <cell r="U321">
            <v>2149.4643595794937</v>
          </cell>
        </row>
        <row r="322">
          <cell r="J322">
            <v>5197.9154492855432</v>
          </cell>
          <cell r="K322">
            <v>4000</v>
          </cell>
          <cell r="L322">
            <v>5857.8312385739409</v>
          </cell>
          <cell r="M322">
            <v>0</v>
          </cell>
          <cell r="N322">
            <v>3611.6317144378031</v>
          </cell>
          <cell r="Q322">
            <v>4882.4830777789875</v>
          </cell>
          <cell r="R322">
            <v>0</v>
          </cell>
          <cell r="S322">
            <v>5999.8761191438289</v>
          </cell>
          <cell r="T322">
            <v>0</v>
          </cell>
          <cell r="U322">
            <v>2364.0041102342757</v>
          </cell>
        </row>
        <row r="335">
          <cell r="J335">
            <v>6.9831618324702633</v>
          </cell>
          <cell r="K335">
            <v>11.605519426354324</v>
          </cell>
          <cell r="L335">
            <v>7.3061340044973191</v>
          </cell>
          <cell r="M335">
            <v>6.1240763606863329</v>
          </cell>
          <cell r="N335">
            <v>6.1279860822974017</v>
          </cell>
          <cell r="O335">
            <v>0</v>
          </cell>
          <cell r="P335">
            <v>0</v>
          </cell>
          <cell r="Q335">
            <v>8.3108214220231993</v>
          </cell>
          <cell r="R335">
            <v>13.155271413725483</v>
          </cell>
          <cell r="S335">
            <v>10.035918821819214</v>
          </cell>
          <cell r="T335">
            <v>6.5095309090983884</v>
          </cell>
          <cell r="U335">
            <v>6.5540517305690544</v>
          </cell>
          <cell r="V335">
            <v>0</v>
          </cell>
          <cell r="W335">
            <v>0</v>
          </cell>
        </row>
        <row r="336">
          <cell r="O336">
            <v>0</v>
          </cell>
          <cell r="P336">
            <v>0</v>
          </cell>
          <cell r="V336">
            <v>0</v>
          </cell>
          <cell r="W336">
            <v>0</v>
          </cell>
        </row>
        <row r="337">
          <cell r="J337">
            <v>9.6377858002406835</v>
          </cell>
          <cell r="K337">
            <v>12.634146341463412</v>
          </cell>
          <cell r="L337">
            <v>9.7422222222222175</v>
          </cell>
          <cell r="M337">
            <v>4.333333333333333</v>
          </cell>
          <cell r="N337">
            <v>8.7027027027027106</v>
          </cell>
          <cell r="O337">
            <v>0</v>
          </cell>
          <cell r="P337">
            <v>0</v>
          </cell>
          <cell r="Q337">
            <v>10.133069828722009</v>
          </cell>
          <cell r="R337">
            <v>13.921739130434784</v>
          </cell>
          <cell r="S337">
            <v>11.351170568561876</v>
          </cell>
          <cell r="T337">
            <v>5.9508196721311482</v>
          </cell>
          <cell r="U337">
            <v>8.2147887323943731</v>
          </cell>
          <cell r="V337">
            <v>0</v>
          </cell>
          <cell r="W337">
            <v>0</v>
          </cell>
        </row>
        <row r="338">
          <cell r="J338">
            <v>9.1145307769929378</v>
          </cell>
          <cell r="K338">
            <v>12.285714285714286</v>
          </cell>
          <cell r="L338">
            <v>9.2008856682769711</v>
          </cell>
          <cell r="M338">
            <v>0</v>
          </cell>
          <cell r="N338">
            <v>8.6231343283582085</v>
          </cell>
          <cell r="O338">
            <v>0</v>
          </cell>
          <cell r="P338">
            <v>0</v>
          </cell>
          <cell r="Q338">
            <v>9.5591467356173183</v>
          </cell>
          <cell r="R338">
            <v>12.465116279069768</v>
          </cell>
          <cell r="S338">
            <v>10.881749829118245</v>
          </cell>
          <cell r="T338">
            <v>5.9777777777777779</v>
          </cell>
          <cell r="U338">
            <v>8.0864819479428984</v>
          </cell>
          <cell r="V338">
            <v>0</v>
          </cell>
          <cell r="W338">
            <v>0</v>
          </cell>
        </row>
        <row r="339">
          <cell r="J339">
            <v>7.8461448870254111</v>
          </cell>
          <cell r="K339">
            <v>11.498520710059168</v>
          </cell>
          <cell r="L339">
            <v>7.84206989247311</v>
          </cell>
          <cell r="M339">
            <v>6</v>
          </cell>
          <cell r="N339">
            <v>7.1415645067133662</v>
          </cell>
          <cell r="O339">
            <v>0</v>
          </cell>
          <cell r="P339">
            <v>0</v>
          </cell>
          <cell r="Q339">
            <v>8.7994875080076866</v>
          </cell>
          <cell r="R339">
            <v>13.095588235294114</v>
          </cell>
          <cell r="S339">
            <v>10.069880823401959</v>
          </cell>
          <cell r="T339">
            <v>6.849246231155778</v>
          </cell>
          <cell r="U339">
            <v>7.2294807370184229</v>
          </cell>
          <cell r="V339">
            <v>0</v>
          </cell>
          <cell r="W339">
            <v>0</v>
          </cell>
        </row>
        <row r="340">
          <cell r="J340">
            <v>5.5105189340813565</v>
          </cell>
          <cell r="K340">
            <v>10.41666666666667</v>
          </cell>
          <cell r="L340">
            <v>5.8547780285929276</v>
          </cell>
          <cell r="M340">
            <v>6.75</v>
          </cell>
          <cell r="N340">
            <v>4.98694158075602</v>
          </cell>
          <cell r="O340">
            <v>0</v>
          </cell>
          <cell r="P340">
            <v>0</v>
          </cell>
          <cell r="Q340">
            <v>6.501658374792715</v>
          </cell>
          <cell r="R340">
            <v>12.55</v>
          </cell>
          <cell r="S340">
            <v>8.1578947368421062</v>
          </cell>
          <cell r="T340">
            <v>6.6063829787234063</v>
          </cell>
          <cell r="U340">
            <v>5.2819843342036545</v>
          </cell>
          <cell r="V340">
            <v>0</v>
          </cell>
          <cell r="W340">
            <v>0</v>
          </cell>
        </row>
        <row r="342"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</row>
        <row r="343">
          <cell r="J343">
            <v>4.6199347997903928</v>
          </cell>
          <cell r="K343">
            <v>4.9507203095816239</v>
          </cell>
          <cell r="L343">
            <v>4.8636714779863377</v>
          </cell>
          <cell r="M343">
            <v>4.4379903451417118</v>
          </cell>
          <cell r="N343">
            <v>4.380364835042986</v>
          </cell>
          <cell r="O343">
            <v>0</v>
          </cell>
          <cell r="P343">
            <v>0</v>
          </cell>
          <cell r="Q343">
            <v>4.6967208761865953</v>
          </cell>
          <cell r="R343">
            <v>5.3591328136266627</v>
          </cell>
          <cell r="S343">
            <v>5.2134639902150326</v>
          </cell>
          <cell r="T343">
            <v>5.2165945007889363</v>
          </cell>
          <cell r="U343">
            <v>4.44670198624706</v>
          </cell>
          <cell r="V343">
            <v>0</v>
          </cell>
          <cell r="W343">
            <v>0</v>
          </cell>
        </row>
        <row r="344">
          <cell r="J344">
            <v>10.171504871830297</v>
          </cell>
          <cell r="K344">
            <v>11.251700999319942</v>
          </cell>
          <cell r="L344">
            <v>10.125843135392824</v>
          </cell>
          <cell r="M344">
            <v>8.3329290508408764</v>
          </cell>
          <cell r="N344">
            <v>10.052027190290394</v>
          </cell>
          <cell r="O344">
            <v>0</v>
          </cell>
          <cell r="P344">
            <v>0</v>
          </cell>
          <cell r="Q344">
            <v>10.600840230646595</v>
          </cell>
          <cell r="R344">
            <v>11.299865678493024</v>
          </cell>
          <cell r="S344">
            <v>10.78211441590185</v>
          </cell>
          <cell r="T344">
            <v>9.3782866936913916</v>
          </cell>
          <cell r="U344">
            <v>10.416317106662358</v>
          </cell>
          <cell r="V344">
            <v>0</v>
          </cell>
          <cell r="W344">
            <v>0</v>
          </cell>
        </row>
        <row r="345">
          <cell r="J345">
            <v>15.518291869683283</v>
          </cell>
          <cell r="K345">
            <v>16.095033296066379</v>
          </cell>
          <cell r="L345">
            <v>15.204426821923619</v>
          </cell>
          <cell r="M345">
            <v>13</v>
          </cell>
          <cell r="N345">
            <v>15.646222968929669</v>
          </cell>
          <cell r="O345">
            <v>0</v>
          </cell>
          <cell r="P345">
            <v>0</v>
          </cell>
          <cell r="Q345">
            <v>15.406343501047434</v>
          </cell>
          <cell r="R345">
            <v>15.961516486484802</v>
          </cell>
          <cell r="S345">
            <v>14.993373187511729</v>
          </cell>
          <cell r="T345">
            <v>13.329886814153905</v>
          </cell>
          <cell r="U345">
            <v>15.560788043788259</v>
          </cell>
          <cell r="V345">
            <v>0</v>
          </cell>
          <cell r="W345">
            <v>0</v>
          </cell>
        </row>
        <row r="346"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</row>
        <row r="348">
          <cell r="J348">
            <v>4.296071694911598</v>
          </cell>
          <cell r="K348">
            <v>0</v>
          </cell>
          <cell r="L348">
            <v>5.1530712243141927</v>
          </cell>
          <cell r="M348">
            <v>0</v>
          </cell>
          <cell r="N348">
            <v>3.5</v>
          </cell>
          <cell r="O348">
            <v>0</v>
          </cell>
          <cell r="P348">
            <v>0</v>
          </cell>
          <cell r="Q348">
            <v>2.8435361879997521</v>
          </cell>
          <cell r="R348">
            <v>0</v>
          </cell>
          <cell r="S348">
            <v>3</v>
          </cell>
          <cell r="T348">
            <v>0</v>
          </cell>
          <cell r="U348">
            <v>2.7372936950191713</v>
          </cell>
          <cell r="V348">
            <v>0</v>
          </cell>
          <cell r="W348">
            <v>0</v>
          </cell>
        </row>
        <row r="349">
          <cell r="J349">
            <v>5.111675448378791</v>
          </cell>
          <cell r="K349">
            <v>0</v>
          </cell>
          <cell r="L349">
            <v>5.0595825317198937</v>
          </cell>
          <cell r="M349">
            <v>7</v>
          </cell>
          <cell r="N349">
            <v>5.2239587039996511</v>
          </cell>
          <cell r="O349">
            <v>0</v>
          </cell>
          <cell r="P349">
            <v>0</v>
          </cell>
          <cell r="Q349">
            <v>5.8561663172995235</v>
          </cell>
          <cell r="R349">
            <v>0</v>
          </cell>
          <cell r="S349">
            <v>6.1348375494616807</v>
          </cell>
          <cell r="T349">
            <v>5.7779425868550431</v>
          </cell>
          <cell r="U349">
            <v>5.5850947279267187</v>
          </cell>
          <cell r="V349">
            <v>0</v>
          </cell>
          <cell r="W349">
            <v>0</v>
          </cell>
        </row>
        <row r="350">
          <cell r="J350">
            <v>6.3025199122480995</v>
          </cell>
          <cell r="K350">
            <v>10.5</v>
          </cell>
          <cell r="L350">
            <v>6.2705233818884194</v>
          </cell>
          <cell r="M350">
            <v>10</v>
          </cell>
          <cell r="N350">
            <v>6.294638733214633</v>
          </cell>
          <cell r="O350">
            <v>0</v>
          </cell>
          <cell r="P350">
            <v>0</v>
          </cell>
          <cell r="Q350">
            <v>7.2468845004170301</v>
          </cell>
          <cell r="R350">
            <v>9</v>
          </cell>
          <cell r="S350">
            <v>7.7886627105601116</v>
          </cell>
          <cell r="T350">
            <v>6.882353202518626</v>
          </cell>
          <cell r="U350">
            <v>6.6547658295505281</v>
          </cell>
          <cell r="V350">
            <v>0</v>
          </cell>
          <cell r="W350">
            <v>0</v>
          </cell>
        </row>
        <row r="351">
          <cell r="J351">
            <v>7.9288311573417953</v>
          </cell>
          <cell r="K351">
            <v>11.707638076891605</v>
          </cell>
          <cell r="L351">
            <v>7.9053924193000533</v>
          </cell>
          <cell r="M351">
            <v>8.3329290508408764</v>
          </cell>
          <cell r="N351">
            <v>7.503822868378907</v>
          </cell>
          <cell r="O351">
            <v>0</v>
          </cell>
          <cell r="P351">
            <v>0</v>
          </cell>
          <cell r="Q351">
            <v>9.9176971881996643</v>
          </cell>
          <cell r="R351">
            <v>12.339424113817921</v>
          </cell>
          <cell r="S351">
            <v>10.857009460110309</v>
          </cell>
          <cell r="T351">
            <v>7.6447840626592241</v>
          </cell>
          <cell r="U351">
            <v>8.1067411118225028</v>
          </cell>
          <cell r="V351">
            <v>0</v>
          </cell>
          <cell r="W351">
            <v>0</v>
          </cell>
        </row>
        <row r="352">
          <cell r="J352">
            <v>8.0295765253184168</v>
          </cell>
          <cell r="K352">
            <v>13.023077255746154</v>
          </cell>
          <cell r="L352">
            <v>8.2374802676556467</v>
          </cell>
          <cell r="M352">
            <v>0</v>
          </cell>
          <cell r="N352">
            <v>6.9956765482633783</v>
          </cell>
          <cell r="O352">
            <v>0</v>
          </cell>
          <cell r="P352">
            <v>0</v>
          </cell>
          <cell r="Q352">
            <v>9.6992538622629212</v>
          </cell>
          <cell r="R352">
            <v>13.683462571798621</v>
          </cell>
          <cell r="S352">
            <v>10.922980098128651</v>
          </cell>
          <cell r="T352">
            <v>6.693207456234175</v>
          </cell>
          <cell r="U352">
            <v>7.9085166330551342</v>
          </cell>
          <cell r="V352">
            <v>0</v>
          </cell>
          <cell r="W352">
            <v>0</v>
          </cell>
        </row>
        <row r="353">
          <cell r="J353">
            <v>7.6415835357477429</v>
          </cell>
          <cell r="K353">
            <v>12.845530863093064</v>
          </cell>
          <cell r="L353">
            <v>8.1265031237226655</v>
          </cell>
          <cell r="M353">
            <v>0</v>
          </cell>
          <cell r="N353">
            <v>6.4312697389207898</v>
          </cell>
          <cell r="O353">
            <v>0</v>
          </cell>
          <cell r="P353">
            <v>0</v>
          </cell>
          <cell r="Q353">
            <v>9.1099720023275168</v>
          </cell>
          <cell r="R353">
            <v>13.952278429377644</v>
          </cell>
          <cell r="S353">
            <v>10.443111732978975</v>
          </cell>
          <cell r="T353">
            <v>6.4657287543022735</v>
          </cell>
          <cell r="U353">
            <v>7.1863614428356621</v>
          </cell>
          <cell r="V353">
            <v>0</v>
          </cell>
          <cell r="W353">
            <v>0</v>
          </cell>
        </row>
        <row r="354">
          <cell r="J354">
            <v>6.7657401970432858</v>
          </cell>
          <cell r="K354">
            <v>11.176155717381555</v>
          </cell>
          <cell r="L354">
            <v>6.9618691247309501</v>
          </cell>
          <cell r="M354">
            <v>5.521345771818253</v>
          </cell>
          <cell r="N354">
            <v>6.1664290339956862</v>
          </cell>
          <cell r="O354">
            <v>0</v>
          </cell>
          <cell r="P354">
            <v>0</v>
          </cell>
          <cell r="Q354">
            <v>8.034908814303094</v>
          </cell>
          <cell r="R354">
            <v>12.917270239133265</v>
          </cell>
          <cell r="S354">
            <v>8.9023071664382414</v>
          </cell>
          <cell r="T354">
            <v>5.977398979088707</v>
          </cell>
          <cell r="U354">
            <v>6.6092781969226833</v>
          </cell>
          <cell r="V354">
            <v>0</v>
          </cell>
          <cell r="W354">
            <v>0</v>
          </cell>
        </row>
        <row r="355">
          <cell r="J355">
            <v>6.3998044421825373</v>
          </cell>
          <cell r="K355">
            <v>11.28000743138786</v>
          </cell>
          <cell r="L355">
            <v>6.4686722317068366</v>
          </cell>
          <cell r="M355">
            <v>4.3851965817643555</v>
          </cell>
          <cell r="N355">
            <v>5.8316492885356519</v>
          </cell>
          <cell r="O355">
            <v>0</v>
          </cell>
          <cell r="P355">
            <v>0</v>
          </cell>
          <cell r="Q355">
            <v>7.3326928865775329</v>
          </cell>
          <cell r="R355">
            <v>13.187901204006332</v>
          </cell>
          <cell r="S355">
            <v>8.8204211905313308</v>
          </cell>
          <cell r="T355">
            <v>5.2823496314901286</v>
          </cell>
          <cell r="U355">
            <v>6.1407423390713189</v>
          </cell>
          <cell r="V355">
            <v>0</v>
          </cell>
          <cell r="W355">
            <v>0</v>
          </cell>
        </row>
        <row r="356">
          <cell r="J356">
            <v>5.2785274057317979</v>
          </cell>
          <cell r="K356">
            <v>9.8347637217500736</v>
          </cell>
          <cell r="L356">
            <v>5.420690197176155</v>
          </cell>
          <cell r="M356">
            <v>3.2115483467479486</v>
          </cell>
          <cell r="N356">
            <v>4.8806377588478398</v>
          </cell>
          <cell r="O356">
            <v>0</v>
          </cell>
          <cell r="P356">
            <v>0</v>
          </cell>
          <cell r="Q356">
            <v>5.8016595027475768</v>
          </cell>
          <cell r="R356">
            <v>12.682607663803392</v>
          </cell>
          <cell r="S356">
            <v>7.5608437279230856</v>
          </cell>
          <cell r="T356">
            <v>3.6841504097551709</v>
          </cell>
          <cell r="U356">
            <v>5.1250474111219901</v>
          </cell>
          <cell r="V356">
            <v>0</v>
          </cell>
          <cell r="W356">
            <v>0</v>
          </cell>
        </row>
        <row r="360">
          <cell r="Q360">
            <v>8.3107674488084644</v>
          </cell>
          <cell r="R360">
            <v>13.155271413725483</v>
          </cell>
          <cell r="S360">
            <v>10.041813605438804</v>
          </cell>
          <cell r="T360">
            <v>6.5095309090983884</v>
          </cell>
          <cell r="U360">
            <v>6.5540517305690544</v>
          </cell>
          <cell r="V360">
            <v>0</v>
          </cell>
          <cell r="W360">
            <v>0</v>
          </cell>
        </row>
        <row r="361">
          <cell r="J361">
            <v>5.6794398047280055</v>
          </cell>
          <cell r="K361">
            <v>11.503989800631429</v>
          </cell>
          <cell r="L361">
            <v>5.8609972572289806</v>
          </cell>
          <cell r="M361">
            <v>8.671878212756793</v>
          </cell>
          <cell r="N361">
            <v>5.4421120136028849</v>
          </cell>
          <cell r="O361">
            <v>0</v>
          </cell>
          <cell r="P361">
            <v>0</v>
          </cell>
          <cell r="Q361">
            <v>6.7005193949162178</v>
          </cell>
          <cell r="R361">
            <v>11.414348522668419</v>
          </cell>
          <cell r="S361">
            <v>8.431767118938744</v>
          </cell>
          <cell r="T361">
            <v>6.7980876903025358</v>
          </cell>
          <cell r="U361">
            <v>6.1600050862285629</v>
          </cell>
          <cell r="V361">
            <v>0</v>
          </cell>
          <cell r="W361">
            <v>0</v>
          </cell>
        </row>
        <row r="362">
          <cell r="J362">
            <v>6.3564045934686098</v>
          </cell>
          <cell r="K362">
            <v>8.3558877095869413</v>
          </cell>
          <cell r="L362">
            <v>6.6882890228228566</v>
          </cell>
          <cell r="M362">
            <v>5.5114663888017397</v>
          </cell>
          <cell r="N362">
            <v>5.7386320174327414</v>
          </cell>
          <cell r="O362">
            <v>0</v>
          </cell>
          <cell r="P362">
            <v>0</v>
          </cell>
          <cell r="Q362">
            <v>7.4788991751038569</v>
          </cell>
          <cell r="R362">
            <v>9.8880950790927287</v>
          </cell>
          <cell r="S362">
            <v>8.9152418881557924</v>
          </cell>
          <cell r="T362">
            <v>6.4224704320743662</v>
          </cell>
          <cell r="U362">
            <v>6.2592223163173042</v>
          </cell>
          <cell r="V362">
            <v>0</v>
          </cell>
          <cell r="W362">
            <v>0</v>
          </cell>
        </row>
        <row r="363">
          <cell r="J363">
            <v>6</v>
          </cell>
          <cell r="K363">
            <v>0</v>
          </cell>
          <cell r="L363">
            <v>0</v>
          </cell>
          <cell r="M363">
            <v>0</v>
          </cell>
          <cell r="N363">
            <v>6</v>
          </cell>
          <cell r="O363">
            <v>0</v>
          </cell>
          <cell r="P363">
            <v>0</v>
          </cell>
          <cell r="Q363">
            <v>11.5</v>
          </cell>
          <cell r="R363">
            <v>0</v>
          </cell>
          <cell r="S363">
            <v>17</v>
          </cell>
          <cell r="T363">
            <v>0</v>
          </cell>
          <cell r="U363">
            <v>6</v>
          </cell>
          <cell r="V363">
            <v>0</v>
          </cell>
          <cell r="W363">
            <v>0</v>
          </cell>
        </row>
        <row r="364">
          <cell r="J364">
            <v>8.898449312463466</v>
          </cell>
          <cell r="K364">
            <v>11.217386531604559</v>
          </cell>
          <cell r="L364">
            <v>9.0917330620518424</v>
          </cell>
          <cell r="M364">
            <v>4.2473606231493157</v>
          </cell>
          <cell r="N364">
            <v>7.6721143912303384</v>
          </cell>
          <cell r="O364">
            <v>0</v>
          </cell>
          <cell r="P364">
            <v>0</v>
          </cell>
          <cell r="Q364">
            <v>11.662617257004051</v>
          </cell>
          <cell r="R364">
            <v>13.360402521659292</v>
          </cell>
          <cell r="S364">
            <v>11.978220679905451</v>
          </cell>
          <cell r="T364">
            <v>6.4923592872544598</v>
          </cell>
          <cell r="U364">
            <v>9.1013693723081666</v>
          </cell>
          <cell r="V364">
            <v>0</v>
          </cell>
          <cell r="W364">
            <v>0</v>
          </cell>
        </row>
        <row r="365">
          <cell r="J365">
            <v>11.731219098302004</v>
          </cell>
          <cell r="K365">
            <v>14.808017511456148</v>
          </cell>
          <cell r="L365">
            <v>12.617720677347885</v>
          </cell>
          <cell r="M365">
            <v>0</v>
          </cell>
          <cell r="N365">
            <v>9.347514829264389</v>
          </cell>
          <cell r="O365">
            <v>0</v>
          </cell>
          <cell r="P365">
            <v>0</v>
          </cell>
          <cell r="Q365">
            <v>14.386888846361831</v>
          </cell>
          <cell r="R365">
            <v>15.391551749100167</v>
          </cell>
          <cell r="S365">
            <v>15.242474809827675</v>
          </cell>
          <cell r="T365">
            <v>0</v>
          </cell>
          <cell r="U365">
            <v>10.600337896391286</v>
          </cell>
          <cell r="V365">
            <v>0</v>
          </cell>
          <cell r="W365">
            <v>0</v>
          </cell>
        </row>
        <row r="366">
          <cell r="J366">
            <v>12.541111834248399</v>
          </cell>
          <cell r="K366">
            <v>16.046978881709919</v>
          </cell>
          <cell r="L366">
            <v>14.81268423882641</v>
          </cell>
          <cell r="M366">
            <v>0</v>
          </cell>
          <cell r="N366">
            <v>8.8977239617666513</v>
          </cell>
          <cell r="O366">
            <v>0</v>
          </cell>
          <cell r="P366">
            <v>0</v>
          </cell>
          <cell r="Q366">
            <v>15.415744907443237</v>
          </cell>
          <cell r="R366">
            <v>16.853474655127254</v>
          </cell>
          <cell r="S366">
            <v>15.761696561835564</v>
          </cell>
          <cell r="T366">
            <v>0</v>
          </cell>
          <cell r="U366">
            <v>12.327892630981717</v>
          </cell>
          <cell r="V366">
            <v>0</v>
          </cell>
          <cell r="W366">
            <v>0</v>
          </cell>
        </row>
        <row r="367">
          <cell r="J367">
            <v>11.648679305355831</v>
          </cell>
          <cell r="K367">
            <v>18.026255589017946</v>
          </cell>
          <cell r="L367">
            <v>14.448012485903467</v>
          </cell>
          <cell r="M367">
            <v>0</v>
          </cell>
          <cell r="N367">
            <v>9.8388874840586347</v>
          </cell>
          <cell r="O367">
            <v>0</v>
          </cell>
          <cell r="P367">
            <v>0</v>
          </cell>
          <cell r="Q367">
            <v>13.959516677964933</v>
          </cell>
          <cell r="R367">
            <v>16.799187341583636</v>
          </cell>
          <cell r="S367">
            <v>16.098550511547927</v>
          </cell>
          <cell r="T367">
            <v>0</v>
          </cell>
          <cell r="U367">
            <v>11.261908788443137</v>
          </cell>
          <cell r="V367">
            <v>0</v>
          </cell>
          <cell r="W367">
            <v>0</v>
          </cell>
        </row>
        <row r="369">
          <cell r="J369">
            <v>5.0447724365809501</v>
          </cell>
          <cell r="K369">
            <v>6</v>
          </cell>
          <cell r="L369">
            <v>5.3888612212387947</v>
          </cell>
          <cell r="M369">
            <v>0</v>
          </cell>
          <cell r="N369">
            <v>4.8064767072157366</v>
          </cell>
          <cell r="O369">
            <v>0</v>
          </cell>
          <cell r="P369">
            <v>0</v>
          </cell>
          <cell r="Q369">
            <v>5.2632781996246445</v>
          </cell>
          <cell r="R369">
            <v>0</v>
          </cell>
          <cell r="S369">
            <v>6.5379333327174285</v>
          </cell>
          <cell r="T369">
            <v>0</v>
          </cell>
          <cell r="U369">
            <v>4.7653849210698338</v>
          </cell>
          <cell r="V369">
            <v>0</v>
          </cell>
          <cell r="W369">
            <v>0</v>
          </cell>
        </row>
        <row r="370">
          <cell r="J370">
            <v>8.013527633318466</v>
          </cell>
          <cell r="K370">
            <v>11</v>
          </cell>
          <cell r="L370">
            <v>8.2739658555184707</v>
          </cell>
          <cell r="M370">
            <v>0</v>
          </cell>
          <cell r="N370">
            <v>7.3045815277215764</v>
          </cell>
          <cell r="O370">
            <v>0</v>
          </cell>
          <cell r="P370">
            <v>0</v>
          </cell>
          <cell r="Q370">
            <v>6.978565958961032</v>
          </cell>
          <cell r="R370">
            <v>2</v>
          </cell>
          <cell r="S370">
            <v>8.723376002290113</v>
          </cell>
          <cell r="T370">
            <v>0</v>
          </cell>
          <cell r="U370">
            <v>5.936907796066861</v>
          </cell>
          <cell r="V370">
            <v>0</v>
          </cell>
          <cell r="W370">
            <v>0</v>
          </cell>
        </row>
        <row r="371">
          <cell r="J371">
            <v>8.3044156595218759</v>
          </cell>
          <cell r="K371">
            <v>11.625878045365299</v>
          </cell>
          <cell r="L371">
            <v>8.18252221977421</v>
          </cell>
          <cell r="M371">
            <v>6.1240763606863329</v>
          </cell>
          <cell r="N371">
            <v>7.6380376935127376</v>
          </cell>
          <cell r="O371">
            <v>0</v>
          </cell>
          <cell r="P371">
            <v>0</v>
          </cell>
          <cell r="Q371">
            <v>8.9504060642541354</v>
          </cell>
          <cell r="R371">
            <v>13.183099312036688</v>
          </cell>
          <cell r="S371">
            <v>10.801662507382673</v>
          </cell>
          <cell r="T371">
            <v>6.5095309090983884</v>
          </cell>
          <cell r="U371">
            <v>7.0521683167143934</v>
          </cell>
          <cell r="V371">
            <v>0</v>
          </cell>
          <cell r="W371">
            <v>0</v>
          </cell>
        </row>
        <row r="372">
          <cell r="J372">
            <v>10.791100730424214</v>
          </cell>
          <cell r="K372">
            <v>0</v>
          </cell>
          <cell r="L372">
            <v>10.791100730424214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8.3607332455734991</v>
          </cell>
          <cell r="R372">
            <v>0</v>
          </cell>
          <cell r="S372">
            <v>8.3607332455734991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</row>
        <row r="374">
          <cell r="V374">
            <v>0</v>
          </cell>
          <cell r="W374">
            <v>0</v>
          </cell>
        </row>
        <row r="375">
          <cell r="J375">
            <v>5.0349484457994302</v>
          </cell>
          <cell r="K375">
            <v>6</v>
          </cell>
          <cell r="L375">
            <v>5.3778153292064443</v>
          </cell>
          <cell r="M375">
            <v>0</v>
          </cell>
          <cell r="N375">
            <v>4.7967999155571661</v>
          </cell>
          <cell r="O375">
            <v>0</v>
          </cell>
          <cell r="P375">
            <v>0</v>
          </cell>
          <cell r="Q375">
            <v>5.2512858043674511</v>
          </cell>
          <cell r="R375">
            <v>0</v>
          </cell>
          <cell r="S375">
            <v>6.553720803255362</v>
          </cell>
          <cell r="T375">
            <v>0</v>
          </cell>
          <cell r="U375">
            <v>4.7514802508358791</v>
          </cell>
          <cell r="V375">
            <v>0</v>
          </cell>
          <cell r="W375">
            <v>0</v>
          </cell>
        </row>
        <row r="376">
          <cell r="J376">
            <v>6.1397218134460338</v>
          </cell>
          <cell r="K376">
            <v>0</v>
          </cell>
          <cell r="L376">
            <v>6.910836265685357</v>
          </cell>
          <cell r="M376">
            <v>0</v>
          </cell>
          <cell r="N376">
            <v>5.7583801385153235</v>
          </cell>
          <cell r="O376">
            <v>0</v>
          </cell>
          <cell r="P376">
            <v>0</v>
          </cell>
          <cell r="Q376">
            <v>6</v>
          </cell>
          <cell r="R376">
            <v>0</v>
          </cell>
          <cell r="S376">
            <v>6</v>
          </cell>
          <cell r="T376">
            <v>0</v>
          </cell>
          <cell r="U376">
            <v>6</v>
          </cell>
          <cell r="V376">
            <v>0</v>
          </cell>
          <cell r="W376">
            <v>0</v>
          </cell>
        </row>
        <row r="377">
          <cell r="J377">
            <v>8.013527633318466</v>
          </cell>
          <cell r="K377">
            <v>11</v>
          </cell>
          <cell r="L377">
            <v>8.2739658555184707</v>
          </cell>
          <cell r="M377">
            <v>0</v>
          </cell>
          <cell r="N377">
            <v>7.3045815277215764</v>
          </cell>
          <cell r="O377">
            <v>0</v>
          </cell>
          <cell r="P377">
            <v>0</v>
          </cell>
          <cell r="Q377">
            <v>6.978565958961032</v>
          </cell>
          <cell r="R377">
            <v>2</v>
          </cell>
          <cell r="S377">
            <v>8.723376002290113</v>
          </cell>
          <cell r="T377">
            <v>0</v>
          </cell>
          <cell r="U377">
            <v>5.936907796066861</v>
          </cell>
          <cell r="V377">
            <v>0</v>
          </cell>
          <cell r="W377">
            <v>0</v>
          </cell>
        </row>
        <row r="378">
          <cell r="J378">
            <v>10.233322407630714</v>
          </cell>
          <cell r="K378">
            <v>10.587036062338759</v>
          </cell>
          <cell r="L378">
            <v>9.7533927269335994</v>
          </cell>
          <cell r="M378">
            <v>0</v>
          </cell>
          <cell r="N378">
            <v>12</v>
          </cell>
          <cell r="O378">
            <v>0</v>
          </cell>
          <cell r="P378">
            <v>0</v>
          </cell>
          <cell r="Q378">
            <v>12.867796964948498</v>
          </cell>
          <cell r="R378">
            <v>14.146268129358937</v>
          </cell>
          <cell r="S378">
            <v>11.898372755276926</v>
          </cell>
          <cell r="T378">
            <v>0</v>
          </cell>
          <cell r="U378">
            <v>1</v>
          </cell>
          <cell r="V378">
            <v>0</v>
          </cell>
          <cell r="W378">
            <v>0</v>
          </cell>
        </row>
        <row r="379">
          <cell r="J379">
            <v>6.5159565532214874</v>
          </cell>
          <cell r="K379">
            <v>0</v>
          </cell>
          <cell r="L379">
            <v>6.3500382590313231</v>
          </cell>
          <cell r="M379">
            <v>0</v>
          </cell>
          <cell r="N379">
            <v>6.9227841065043121</v>
          </cell>
          <cell r="O379">
            <v>0</v>
          </cell>
          <cell r="P379">
            <v>0</v>
          </cell>
          <cell r="Q379">
            <v>9.7827173264971545</v>
          </cell>
          <cell r="R379">
            <v>0</v>
          </cell>
          <cell r="S379">
            <v>9.7064977349244206</v>
          </cell>
          <cell r="T379">
            <v>0</v>
          </cell>
          <cell r="U379">
            <v>10.012562298931064</v>
          </cell>
          <cell r="V379">
            <v>0</v>
          </cell>
          <cell r="W379">
            <v>0</v>
          </cell>
        </row>
        <row r="380">
          <cell r="J380">
            <v>7.9615720543321702</v>
          </cell>
          <cell r="K380">
            <v>15</v>
          </cell>
          <cell r="L380">
            <v>8.5683899399088475</v>
          </cell>
          <cell r="M380">
            <v>0</v>
          </cell>
          <cell r="N380">
            <v>7.2764258888369397</v>
          </cell>
          <cell r="O380">
            <v>0</v>
          </cell>
          <cell r="P380">
            <v>0</v>
          </cell>
          <cell r="Q380">
            <v>7.854990604126237</v>
          </cell>
          <cell r="R380">
            <v>0</v>
          </cell>
          <cell r="S380">
            <v>10.288387200990773</v>
          </cell>
          <cell r="T380">
            <v>0</v>
          </cell>
          <cell r="U380">
            <v>6.8667860509238112</v>
          </cell>
          <cell r="V380">
            <v>0</v>
          </cell>
          <cell r="W380">
            <v>0</v>
          </cell>
        </row>
        <row r="381">
          <cell r="J381">
            <v>7.9063552353265001</v>
          </cell>
          <cell r="K381">
            <v>10.012117170293065</v>
          </cell>
          <cell r="L381">
            <v>8.3147798089192317</v>
          </cell>
          <cell r="M381">
            <v>0</v>
          </cell>
          <cell r="N381">
            <v>7.4588541187326278</v>
          </cell>
          <cell r="O381">
            <v>0</v>
          </cell>
          <cell r="P381">
            <v>0</v>
          </cell>
          <cell r="Q381">
            <v>11.697480314361304</v>
          </cell>
          <cell r="R381">
            <v>11.153183969695171</v>
          </cell>
          <cell r="S381">
            <v>12.140366202454452</v>
          </cell>
          <cell r="T381">
            <v>0</v>
          </cell>
          <cell r="U381">
            <v>8.6179688333864082</v>
          </cell>
          <cell r="V381">
            <v>0</v>
          </cell>
          <cell r="W381">
            <v>0</v>
          </cell>
        </row>
        <row r="382">
          <cell r="J382">
            <v>10.339592509646288</v>
          </cell>
          <cell r="K382">
            <v>14.466908160535434</v>
          </cell>
          <cell r="L382">
            <v>9.5323280819134926</v>
          </cell>
          <cell r="M382">
            <v>0</v>
          </cell>
          <cell r="N382">
            <v>12.521166869397366</v>
          </cell>
          <cell r="O382">
            <v>0</v>
          </cell>
          <cell r="P382">
            <v>0</v>
          </cell>
          <cell r="Q382">
            <v>12.367841831680771</v>
          </cell>
          <cell r="R382">
            <v>10.324930143607139</v>
          </cell>
          <cell r="S382">
            <v>11.928978742712795</v>
          </cell>
          <cell r="T382">
            <v>0</v>
          </cell>
          <cell r="U382">
            <v>14.346954843455942</v>
          </cell>
          <cell r="V382">
            <v>0</v>
          </cell>
          <cell r="W382">
            <v>0</v>
          </cell>
        </row>
        <row r="383">
          <cell r="J383">
            <v>10.090153405106822</v>
          </cell>
          <cell r="K383">
            <v>11.753452530641731</v>
          </cell>
          <cell r="L383">
            <v>9.5841919237275999</v>
          </cell>
          <cell r="M383">
            <v>6.1240763606863329</v>
          </cell>
          <cell r="N383">
            <v>8.1201630896707471</v>
          </cell>
          <cell r="O383">
            <v>0</v>
          </cell>
          <cell r="P383">
            <v>0</v>
          </cell>
          <cell r="Q383">
            <v>9.6689332362975993</v>
          </cell>
          <cell r="R383">
            <v>13.20868411448096</v>
          </cell>
          <cell r="S383">
            <v>10.976159526328685</v>
          </cell>
          <cell r="T383">
            <v>6.5095309090983884</v>
          </cell>
          <cell r="U383">
            <v>6.9395725733837814</v>
          </cell>
          <cell r="V383">
            <v>0</v>
          </cell>
          <cell r="W383">
            <v>0</v>
          </cell>
        </row>
        <row r="384">
          <cell r="J384">
            <v>10.791100730424214</v>
          </cell>
          <cell r="K384">
            <v>0</v>
          </cell>
          <cell r="L384">
            <v>10.791100730424214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8.3607332455734991</v>
          </cell>
          <cell r="R384">
            <v>0</v>
          </cell>
          <cell r="S384">
            <v>8.3607332455734991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</row>
        <row r="387">
          <cell r="J387">
            <v>12.811410533508663</v>
          </cell>
          <cell r="K387">
            <v>13.51453494268795</v>
          </cell>
          <cell r="L387">
            <v>12.404204938839353</v>
          </cell>
          <cell r="M387">
            <v>0</v>
          </cell>
          <cell r="N387">
            <v>12.437612258458465</v>
          </cell>
          <cell r="O387">
            <v>0</v>
          </cell>
          <cell r="P387">
            <v>0</v>
          </cell>
          <cell r="Q387">
            <v>13.585919611171608</v>
          </cell>
          <cell r="R387">
            <v>13.999775456651586</v>
          </cell>
          <cell r="S387">
            <v>12.82911998127466</v>
          </cell>
          <cell r="T387">
            <v>0</v>
          </cell>
          <cell r="U387">
            <v>14.651198547893788</v>
          </cell>
          <cell r="V387">
            <v>0</v>
          </cell>
          <cell r="W387">
            <v>0</v>
          </cell>
        </row>
        <row r="388">
          <cell r="J388">
            <v>11.170882993744646</v>
          </cell>
          <cell r="K388">
            <v>12.47949345153121</v>
          </cell>
          <cell r="L388">
            <v>11.692095711325527</v>
          </cell>
          <cell r="M388">
            <v>0</v>
          </cell>
          <cell r="N388">
            <v>10.204866028389535</v>
          </cell>
          <cell r="O388">
            <v>0</v>
          </cell>
          <cell r="P388">
            <v>0</v>
          </cell>
          <cell r="Q388">
            <v>12.591318055124466</v>
          </cell>
          <cell r="R388">
            <v>13.649317831057255</v>
          </cell>
          <cell r="S388">
            <v>14.031184592803706</v>
          </cell>
          <cell r="T388">
            <v>0</v>
          </cell>
          <cell r="U388">
            <v>9.576185376315312</v>
          </cell>
          <cell r="V388">
            <v>0</v>
          </cell>
          <cell r="W388">
            <v>0</v>
          </cell>
        </row>
        <row r="389">
          <cell r="J389">
            <v>10.705985893527314</v>
          </cell>
          <cell r="K389">
            <v>11.239430948568408</v>
          </cell>
          <cell r="L389">
            <v>10.755849283826395</v>
          </cell>
          <cell r="M389">
            <v>0</v>
          </cell>
          <cell r="N389">
            <v>9.1880268486838244</v>
          </cell>
          <cell r="O389">
            <v>0</v>
          </cell>
          <cell r="P389">
            <v>0</v>
          </cell>
          <cell r="Q389">
            <v>12.401385542323304</v>
          </cell>
          <cell r="R389">
            <v>11.724889393445846</v>
          </cell>
          <cell r="S389">
            <v>12.586466254457154</v>
          </cell>
          <cell r="T389">
            <v>0</v>
          </cell>
          <cell r="U389">
            <v>12</v>
          </cell>
          <cell r="V389">
            <v>0</v>
          </cell>
          <cell r="W389">
            <v>0</v>
          </cell>
        </row>
        <row r="390">
          <cell r="J390">
            <v>7.9435608935218971</v>
          </cell>
          <cell r="K390">
            <v>0</v>
          </cell>
          <cell r="L390">
            <v>9.1902711426407926</v>
          </cell>
          <cell r="M390">
            <v>0</v>
          </cell>
          <cell r="N390">
            <v>7.0739334265296252</v>
          </cell>
          <cell r="O390">
            <v>0</v>
          </cell>
          <cell r="P390">
            <v>0</v>
          </cell>
          <cell r="Q390">
            <v>7.5104155235781356</v>
          </cell>
          <cell r="R390">
            <v>0</v>
          </cell>
          <cell r="S390">
            <v>10.589082857700285</v>
          </cell>
          <cell r="T390">
            <v>0</v>
          </cell>
          <cell r="U390">
            <v>6.7534363442300309</v>
          </cell>
          <cell r="V390">
            <v>0</v>
          </cell>
          <cell r="W390">
            <v>0</v>
          </cell>
        </row>
        <row r="391">
          <cell r="J391">
            <v>4.9372107960018958</v>
          </cell>
          <cell r="K391">
            <v>6</v>
          </cell>
          <cell r="L391">
            <v>5.1959915004575619</v>
          </cell>
          <cell r="M391">
            <v>0</v>
          </cell>
          <cell r="N391">
            <v>4.7767914760781025</v>
          </cell>
          <cell r="O391">
            <v>0</v>
          </cell>
          <cell r="P391">
            <v>0</v>
          </cell>
          <cell r="Q391">
            <v>4.8156278620749911</v>
          </cell>
          <cell r="R391">
            <v>0</v>
          </cell>
          <cell r="S391">
            <v>5.190342353037396</v>
          </cell>
          <cell r="T391">
            <v>0</v>
          </cell>
          <cell r="U391">
            <v>4.7104314052533427</v>
          </cell>
          <cell r="V391">
            <v>0</v>
          </cell>
          <cell r="W391">
            <v>0</v>
          </cell>
        </row>
        <row r="392">
          <cell r="J392">
            <v>7.2141398350363293</v>
          </cell>
          <cell r="K392">
            <v>8.8479667013226653</v>
          </cell>
          <cell r="L392">
            <v>6.9662798446907948</v>
          </cell>
          <cell r="M392">
            <v>0</v>
          </cell>
          <cell r="N392">
            <v>7.2799464073831421</v>
          </cell>
          <cell r="O392">
            <v>0</v>
          </cell>
          <cell r="P392">
            <v>0</v>
          </cell>
          <cell r="Q392">
            <v>11.5</v>
          </cell>
          <cell r="R392">
            <v>0</v>
          </cell>
          <cell r="S392">
            <v>12</v>
          </cell>
          <cell r="T392">
            <v>0</v>
          </cell>
          <cell r="U392">
            <v>11</v>
          </cell>
          <cell r="V392">
            <v>0</v>
          </cell>
          <cell r="W392">
            <v>0</v>
          </cell>
        </row>
        <row r="393">
          <cell r="J393">
            <v>6.8488706862684747</v>
          </cell>
          <cell r="K393">
            <v>7.78935116206811</v>
          </cell>
          <cell r="L393">
            <v>6.8299665157865777</v>
          </cell>
          <cell r="M393">
            <v>0</v>
          </cell>
          <cell r="N393">
            <v>6.8472485001418706</v>
          </cell>
          <cell r="O393">
            <v>0</v>
          </cell>
          <cell r="P393">
            <v>0</v>
          </cell>
          <cell r="Q393">
            <v>6.9370247866629686</v>
          </cell>
          <cell r="R393">
            <v>0</v>
          </cell>
          <cell r="S393">
            <v>7.7358569317830499</v>
          </cell>
          <cell r="T393">
            <v>0</v>
          </cell>
          <cell r="U393">
            <v>6.1012465937207532</v>
          </cell>
          <cell r="V393">
            <v>0</v>
          </cell>
          <cell r="W393">
            <v>0</v>
          </cell>
        </row>
        <row r="394">
          <cell r="J394">
            <v>6.8171985737625391</v>
          </cell>
          <cell r="K394">
            <v>0</v>
          </cell>
          <cell r="L394">
            <v>7.2213775167526286</v>
          </cell>
          <cell r="M394">
            <v>0</v>
          </cell>
          <cell r="N394">
            <v>6.364153987084106</v>
          </cell>
          <cell r="O394">
            <v>0</v>
          </cell>
          <cell r="P394">
            <v>0</v>
          </cell>
          <cell r="Q394">
            <v>5.7884171751162601</v>
          </cell>
          <cell r="R394">
            <v>0</v>
          </cell>
          <cell r="S394">
            <v>6.9304296585146101</v>
          </cell>
          <cell r="T394">
            <v>0</v>
          </cell>
          <cell r="U394">
            <v>5.5642166062261254</v>
          </cell>
          <cell r="V394">
            <v>0</v>
          </cell>
          <cell r="W394">
            <v>0</v>
          </cell>
        </row>
        <row r="395">
          <cell r="J395">
            <v>7.2726651015263606</v>
          </cell>
          <cell r="K395">
            <v>7.6273093618029169</v>
          </cell>
          <cell r="L395">
            <v>7.5064349771475083</v>
          </cell>
          <cell r="M395">
            <v>0</v>
          </cell>
          <cell r="N395">
            <v>6.343065401403396</v>
          </cell>
          <cell r="O395">
            <v>0</v>
          </cell>
          <cell r="P395">
            <v>0</v>
          </cell>
          <cell r="Q395">
            <v>8.7942758831674848</v>
          </cell>
          <cell r="R395">
            <v>0</v>
          </cell>
          <cell r="S395">
            <v>7.9968579596375706</v>
          </cell>
          <cell r="T395">
            <v>0</v>
          </cell>
          <cell r="U395">
            <v>9.6633484928360112</v>
          </cell>
          <cell r="V395">
            <v>0</v>
          </cell>
          <cell r="W395">
            <v>0</v>
          </cell>
        </row>
        <row r="396">
          <cell r="J396">
            <v>6.5001021629344526</v>
          </cell>
          <cell r="K396">
            <v>7.0870414226241216</v>
          </cell>
          <cell r="L396">
            <v>6.3568047471980824</v>
          </cell>
          <cell r="M396">
            <v>6.1240763606863329</v>
          </cell>
          <cell r="N396">
            <v>6.7811424560618772</v>
          </cell>
          <cell r="O396">
            <v>0</v>
          </cell>
          <cell r="P396">
            <v>0</v>
          </cell>
          <cell r="Q396">
            <v>6.5969384680324961</v>
          </cell>
          <cell r="R396">
            <v>6.4290971812843418</v>
          </cell>
          <cell r="S396">
            <v>7.2518216240786311</v>
          </cell>
          <cell r="T396">
            <v>6.5095309090983884</v>
          </cell>
          <cell r="U396">
            <v>6.2956877018349555</v>
          </cell>
          <cell r="V396">
            <v>0</v>
          </cell>
          <cell r="W396">
            <v>0</v>
          </cell>
        </row>
        <row r="397">
          <cell r="J397">
            <v>7.1323305124448204</v>
          </cell>
          <cell r="K397">
            <v>12</v>
          </cell>
          <cell r="L397">
            <v>7.1974764391930668</v>
          </cell>
          <cell r="M397">
            <v>0</v>
          </cell>
          <cell r="N397">
            <v>6.7813226942774945</v>
          </cell>
          <cell r="O397">
            <v>0</v>
          </cell>
          <cell r="P397">
            <v>0</v>
          </cell>
          <cell r="Q397">
            <v>11.026409760990019</v>
          </cell>
          <cell r="R397">
            <v>0</v>
          </cell>
          <cell r="S397">
            <v>9.4213162751570039</v>
          </cell>
          <cell r="T397">
            <v>0</v>
          </cell>
          <cell r="U397">
            <v>14.64411099535236</v>
          </cell>
          <cell r="V397">
            <v>0</v>
          </cell>
          <cell r="W39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ortada"/>
      <sheetName val="Resumen"/>
    </sheetNames>
    <sheetDataSet>
      <sheetData sheetId="0"/>
      <sheetData sheetId="1">
        <row r="49">
          <cell r="A49" t="str">
            <v>Fuente: Instituto Nacional de Estadística (INE). XLIV Encuesta Permanente de Hogares de Propósitos Múltiples, mayo 2013.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2"/>
  <dimension ref="A1:L6"/>
  <sheetViews>
    <sheetView tabSelected="1" workbookViewId="0">
      <selection activeCell="I12" sqref="I12"/>
    </sheetView>
  </sheetViews>
  <sheetFormatPr baseColWidth="10" defaultRowHeight="11.25"/>
  <cols>
    <col min="1" max="1" width="17.83203125" customWidth="1"/>
    <col min="2" max="2" width="27" bestFit="1" customWidth="1"/>
    <col min="3" max="4" width="12.1640625" bestFit="1" customWidth="1"/>
    <col min="5" max="5" width="13" bestFit="1" customWidth="1"/>
    <col min="6" max="6" width="12.1640625" bestFit="1" customWidth="1"/>
    <col min="7" max="7" width="13" bestFit="1" customWidth="1"/>
    <col min="8" max="8" width="12.1640625" bestFit="1" customWidth="1"/>
    <col min="9" max="9" width="13" bestFit="1" customWidth="1"/>
    <col min="10" max="12" width="12.1640625" bestFit="1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</row>
    <row r="3" spans="1:1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</sheetData>
  <phoneticPr fontId="0" type="noConversion"/>
  <printOptions horizontalCentered="1" verticalCentered="1"/>
  <pageMargins left="0.54" right="0" top="0" bottom="0" header="0" footer="0"/>
  <pageSetup paperSize="9" scale="9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4"/>
  <dimension ref="A1:AE54"/>
  <sheetViews>
    <sheetView workbookViewId="0">
      <selection activeCell="L17" sqref="L17"/>
    </sheetView>
  </sheetViews>
  <sheetFormatPr baseColWidth="10" defaultRowHeight="11.25"/>
  <cols>
    <col min="1" max="1" width="28.6640625" customWidth="1"/>
    <col min="2" max="2" width="11.6640625" customWidth="1"/>
    <col min="3" max="3" width="7" style="20" customWidth="1"/>
    <col min="4" max="4" width="6.6640625" bestFit="1" customWidth="1"/>
    <col min="5" max="5" width="11.6640625" customWidth="1"/>
    <col min="6" max="6" width="7.33203125" style="20" customWidth="1"/>
    <col min="7" max="7" width="6.6640625" bestFit="1" customWidth="1"/>
    <col min="8" max="8" width="13" bestFit="1" customWidth="1"/>
    <col min="9" max="9" width="6.83203125" style="20" customWidth="1"/>
    <col min="10" max="10" width="6.6640625" bestFit="1" customWidth="1"/>
    <col min="11" max="11" width="13" bestFit="1" customWidth="1"/>
    <col min="12" max="12" width="9" style="20" bestFit="1" customWidth="1"/>
    <col min="13" max="13" width="6.6640625" bestFit="1" customWidth="1"/>
    <col min="14" max="14" width="10" bestFit="1" customWidth="1"/>
    <col min="15" max="15" width="7.33203125" style="20" customWidth="1"/>
    <col min="16" max="16" width="6.1640625" customWidth="1"/>
    <col min="17" max="17" width="7.33203125" bestFit="1" customWidth="1"/>
    <col min="18" max="18" width="6.83203125" bestFit="1" customWidth="1"/>
    <col min="19" max="19" width="45" customWidth="1"/>
    <col min="20" max="20" width="13" style="25" customWidth="1"/>
    <col min="21" max="21" width="13.1640625" style="45" bestFit="1" customWidth="1"/>
    <col min="22" max="22" width="10.6640625" style="25" bestFit="1" customWidth="1"/>
    <col min="23" max="23" width="13" style="25" customWidth="1"/>
    <col min="24" max="24" width="8.83203125" style="45" customWidth="1"/>
    <col min="25" max="25" width="6.1640625" style="25" customWidth="1"/>
    <col min="26" max="26" width="10.6640625" style="25" customWidth="1"/>
    <col min="27" max="27" width="8.5" style="45" customWidth="1"/>
    <col min="28" max="28" width="5.6640625" style="25" customWidth="1"/>
    <col min="29" max="29" width="10.5" style="25" bestFit="1" customWidth="1"/>
    <col min="30" max="30" width="6.5" style="25" customWidth="1"/>
  </cols>
  <sheetData>
    <row r="1" spans="1:31">
      <c r="A1" s="320" t="s">
        <v>114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  <c r="S1" s="320" t="s">
        <v>114</v>
      </c>
      <c r="T1" s="320"/>
      <c r="U1" s="320"/>
      <c r="V1" s="320"/>
      <c r="W1" s="320"/>
      <c r="X1" s="320"/>
      <c r="Y1" s="320"/>
      <c r="Z1" s="320"/>
      <c r="AA1" s="320"/>
      <c r="AB1" s="320"/>
      <c r="AC1" s="320"/>
      <c r="AD1" s="320"/>
    </row>
    <row r="2" spans="1:31">
      <c r="A2" s="320" t="s">
        <v>116</v>
      </c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0"/>
      <c r="P2" s="320"/>
      <c r="Q2" s="320"/>
      <c r="R2" s="320"/>
      <c r="S2" s="320" t="s">
        <v>116</v>
      </c>
      <c r="T2" s="320"/>
      <c r="U2" s="320"/>
      <c r="V2" s="320"/>
      <c r="W2" s="320"/>
      <c r="X2" s="320"/>
      <c r="Y2" s="320"/>
      <c r="Z2" s="320"/>
      <c r="AA2" s="320"/>
      <c r="AB2" s="320"/>
      <c r="AC2" s="320"/>
      <c r="AD2" s="320"/>
    </row>
    <row r="3" spans="1:31" ht="23.25">
      <c r="A3" s="319" t="s">
        <v>111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19"/>
      <c r="R3" s="319"/>
      <c r="S3" s="25" t="s">
        <v>17</v>
      </c>
      <c r="T3" s="319" t="s">
        <v>111</v>
      </c>
      <c r="U3" s="319"/>
      <c r="V3" s="319"/>
      <c r="W3" s="319"/>
      <c r="X3" s="319"/>
      <c r="Y3" s="319"/>
      <c r="Z3" s="319"/>
      <c r="AA3" s="319"/>
      <c r="AB3" s="319"/>
      <c r="AC3" s="319"/>
      <c r="AD3" s="319"/>
    </row>
    <row r="4" spans="1:31" ht="13.5" customHeight="1">
      <c r="A4" s="324" t="s">
        <v>31</v>
      </c>
      <c r="B4" s="327" t="s">
        <v>20</v>
      </c>
      <c r="C4" s="328"/>
      <c r="D4" s="328"/>
      <c r="E4" s="331" t="s">
        <v>19</v>
      </c>
      <c r="F4" s="328"/>
      <c r="G4" s="328"/>
      <c r="H4" s="332" t="s">
        <v>32</v>
      </c>
      <c r="I4" s="332"/>
      <c r="J4" s="332"/>
      <c r="K4" s="332"/>
      <c r="L4" s="332"/>
      <c r="M4" s="332"/>
      <c r="N4" s="332"/>
      <c r="O4" s="332"/>
      <c r="P4" s="332"/>
      <c r="Q4" s="324" t="s">
        <v>21</v>
      </c>
      <c r="R4" s="324" t="s">
        <v>22</v>
      </c>
      <c r="S4" s="324" t="s">
        <v>31</v>
      </c>
      <c r="T4" s="333" t="s">
        <v>32</v>
      </c>
      <c r="U4" s="333"/>
      <c r="V4" s="333"/>
      <c r="W4" s="333"/>
      <c r="X4" s="333"/>
      <c r="Y4" s="333"/>
      <c r="Z4" s="333"/>
      <c r="AA4" s="333"/>
      <c r="AB4" s="333"/>
      <c r="AC4" s="321" t="s">
        <v>21</v>
      </c>
      <c r="AD4" s="321" t="s">
        <v>22</v>
      </c>
    </row>
    <row r="5" spans="1:31" ht="15.75" customHeight="1">
      <c r="A5" s="325"/>
      <c r="B5" s="329"/>
      <c r="C5" s="329"/>
      <c r="D5" s="329"/>
      <c r="E5" s="329"/>
      <c r="F5" s="329"/>
      <c r="G5" s="329"/>
      <c r="H5" s="327" t="s">
        <v>0</v>
      </c>
      <c r="I5" s="327"/>
      <c r="J5" s="327"/>
      <c r="K5" s="327" t="s">
        <v>23</v>
      </c>
      <c r="L5" s="327"/>
      <c r="M5" s="327"/>
      <c r="N5" s="327" t="s">
        <v>24</v>
      </c>
      <c r="O5" s="327"/>
      <c r="P5" s="327"/>
      <c r="Q5" s="325"/>
      <c r="R5" s="325"/>
      <c r="S5" s="325"/>
      <c r="T5" s="330" t="s">
        <v>0</v>
      </c>
      <c r="U5" s="330"/>
      <c r="V5" s="330"/>
      <c r="W5" s="330" t="s">
        <v>23</v>
      </c>
      <c r="X5" s="330"/>
      <c r="Y5" s="330"/>
      <c r="Z5" s="330" t="s">
        <v>24</v>
      </c>
      <c r="AA5" s="330"/>
      <c r="AB5" s="330"/>
      <c r="AC5" s="322"/>
      <c r="AD5" s="322"/>
    </row>
    <row r="6" spans="1:31">
      <c r="A6" s="326"/>
      <c r="B6" s="11" t="s">
        <v>4</v>
      </c>
      <c r="C6" s="23" t="s">
        <v>87</v>
      </c>
      <c r="D6" s="11" t="s">
        <v>25</v>
      </c>
      <c r="E6" s="11" t="s">
        <v>4</v>
      </c>
      <c r="F6" s="23" t="s">
        <v>87</v>
      </c>
      <c r="G6" s="11" t="s">
        <v>25</v>
      </c>
      <c r="H6" s="11" t="s">
        <v>4</v>
      </c>
      <c r="I6" s="23" t="s">
        <v>87</v>
      </c>
      <c r="J6" s="11" t="s">
        <v>25</v>
      </c>
      <c r="K6" s="11" t="s">
        <v>4</v>
      </c>
      <c r="L6" s="23" t="s">
        <v>87</v>
      </c>
      <c r="M6" s="11" t="s">
        <v>25</v>
      </c>
      <c r="N6" s="11" t="s">
        <v>4</v>
      </c>
      <c r="O6" s="23" t="s">
        <v>87</v>
      </c>
      <c r="P6" s="11" t="s">
        <v>25</v>
      </c>
      <c r="Q6" s="326"/>
      <c r="R6" s="326"/>
      <c r="S6" s="326"/>
      <c r="T6" s="79" t="s">
        <v>4</v>
      </c>
      <c r="U6" s="77" t="s">
        <v>87</v>
      </c>
      <c r="V6" s="79" t="s">
        <v>25</v>
      </c>
      <c r="W6" s="79" t="s">
        <v>4</v>
      </c>
      <c r="X6" s="77" t="s">
        <v>87</v>
      </c>
      <c r="Y6" s="79" t="s">
        <v>25</v>
      </c>
      <c r="Z6" s="79" t="s">
        <v>4</v>
      </c>
      <c r="AA6" s="77" t="s">
        <v>87</v>
      </c>
      <c r="AB6" s="79" t="s">
        <v>25</v>
      </c>
      <c r="AC6" s="323"/>
      <c r="AD6" s="323"/>
    </row>
    <row r="7" spans="1:31">
      <c r="A7" s="12"/>
      <c r="B7" s="12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</row>
    <row r="8" spans="1:31" ht="12" customHeight="1">
      <c r="A8" s="251" t="s">
        <v>72</v>
      </c>
      <c r="B8" s="82">
        <f>[1]MercLab!N48</f>
        <v>4099703.2088967059</v>
      </c>
      <c r="C8" s="81">
        <f>SUM(C11,C15)</f>
        <v>99.999999999996334</v>
      </c>
      <c r="D8" s="81">
        <f>[1]MercLab!O48</f>
        <v>6.2458855433054987</v>
      </c>
      <c r="E8" s="82">
        <f>[1]MercLab!P48</f>
        <v>3192875.4644763572</v>
      </c>
      <c r="F8" s="81">
        <f>SUM(F11,F15)</f>
        <v>99.999999999996874</v>
      </c>
      <c r="G8" s="81">
        <f>[1]MercLab!Q48</f>
        <v>6.8627232019764728</v>
      </c>
      <c r="H8" s="82">
        <f>[1]MercLab!R48</f>
        <v>2303155.4909033966</v>
      </c>
      <c r="I8" s="81">
        <f>SUM(I11,I15)</f>
        <v>99.999999999997868</v>
      </c>
      <c r="J8" s="81">
        <f>[1]MercLab!S48</f>
        <v>6.9605620635003609</v>
      </c>
      <c r="K8" s="82">
        <f>[1]MercLab!T48</f>
        <v>2227000.1327829161</v>
      </c>
      <c r="L8" s="81">
        <f>SUM(L11,L15)</f>
        <v>99.999999999997925</v>
      </c>
      <c r="M8" s="81">
        <f>[1]MercLab!U48</f>
        <v>6.8999835265587102</v>
      </c>
      <c r="N8" s="82">
        <f>[1]MercLab!V48</f>
        <v>76155.358120474077</v>
      </c>
      <c r="O8" s="81">
        <f>SUM(O11,O15)</f>
        <v>99.999999999999645</v>
      </c>
      <c r="P8" s="81">
        <f>[1]MercLab!W48</f>
        <v>8.5878290339002952</v>
      </c>
      <c r="Q8" s="81">
        <f>IF(ISNUMBER(N8/H8*100),N8/H8*100,0)</f>
        <v>3.3065660751633699</v>
      </c>
      <c r="R8" s="81">
        <f>[1]MercLab!X48</f>
        <v>1.8661682887912756</v>
      </c>
      <c r="S8" s="59" t="s">
        <v>72</v>
      </c>
      <c r="T8" s="24">
        <f>H8</f>
        <v>2303155.4909033966</v>
      </c>
      <c r="U8" s="58">
        <f t="shared" ref="U8:AD8" si="0">I8</f>
        <v>99.999999999997868</v>
      </c>
      <c r="V8" s="58">
        <f t="shared" si="0"/>
        <v>6.9605620635003609</v>
      </c>
      <c r="W8" s="24">
        <f t="shared" si="0"/>
        <v>2227000.1327829161</v>
      </c>
      <c r="X8" s="58">
        <f t="shared" si="0"/>
        <v>99.999999999997925</v>
      </c>
      <c r="Y8" s="58">
        <f t="shared" si="0"/>
        <v>6.8999835265587102</v>
      </c>
      <c r="Z8" s="24">
        <f t="shared" si="0"/>
        <v>76155.358120474077</v>
      </c>
      <c r="AA8" s="58">
        <f t="shared" si="0"/>
        <v>99.999999999999645</v>
      </c>
      <c r="AB8" s="58">
        <f t="shared" si="0"/>
        <v>8.5878290339002952</v>
      </c>
      <c r="AC8" s="58">
        <f t="shared" si="0"/>
        <v>3.3065660751633699</v>
      </c>
      <c r="AD8" s="58">
        <f t="shared" si="0"/>
        <v>1.8661682887912756</v>
      </c>
      <c r="AE8" s="24"/>
    </row>
    <row r="9" spans="1:31" ht="12" customHeight="1">
      <c r="A9" s="250"/>
      <c r="B9" s="1"/>
      <c r="C9" s="81"/>
      <c r="D9" s="81"/>
      <c r="E9" s="1"/>
      <c r="F9" s="81"/>
      <c r="G9" s="81"/>
      <c r="H9" s="1"/>
      <c r="I9" s="81"/>
      <c r="J9" s="81"/>
      <c r="K9" s="1"/>
      <c r="L9" s="81"/>
      <c r="M9" s="81"/>
      <c r="N9" s="1"/>
      <c r="O9" s="81"/>
      <c r="P9" s="81"/>
      <c r="Q9" s="81"/>
      <c r="R9" s="81"/>
      <c r="T9" s="8"/>
      <c r="U9" s="91"/>
      <c r="V9" s="91"/>
      <c r="W9" s="8"/>
      <c r="X9" s="91"/>
      <c r="Y9" s="91"/>
      <c r="Z9" s="8"/>
      <c r="AA9" s="91"/>
      <c r="AB9" s="91"/>
      <c r="AC9" s="91"/>
      <c r="AD9" s="91"/>
      <c r="AE9" s="25"/>
    </row>
    <row r="10" spans="1:31">
      <c r="A10" s="251" t="s">
        <v>35</v>
      </c>
      <c r="B10" s="93"/>
      <c r="C10" s="81"/>
      <c r="D10" s="81"/>
      <c r="E10" s="93"/>
      <c r="F10" s="81"/>
      <c r="G10" s="81"/>
      <c r="H10" s="93"/>
      <c r="I10" s="81"/>
      <c r="J10" s="81"/>
      <c r="K10" s="93"/>
      <c r="L10" s="81"/>
      <c r="M10" s="81"/>
      <c r="N10" s="93"/>
      <c r="O10" s="81"/>
      <c r="P10" s="81"/>
      <c r="Q10" s="81"/>
      <c r="R10" s="81"/>
      <c r="S10" s="57" t="s">
        <v>18</v>
      </c>
      <c r="T10" s="24"/>
      <c r="U10" s="58"/>
      <c r="V10" s="58"/>
      <c r="W10" s="24"/>
      <c r="X10" s="58"/>
      <c r="Y10" s="58"/>
      <c r="Z10" s="24"/>
      <c r="AA10" s="58"/>
      <c r="AB10" s="58"/>
      <c r="AC10" s="81"/>
      <c r="AD10" s="58"/>
      <c r="AE10" s="78"/>
    </row>
    <row r="11" spans="1:31">
      <c r="A11" s="249" t="s">
        <v>68</v>
      </c>
      <c r="B11" s="85">
        <f>SUM(B12:B14)</f>
        <v>1831285.446334058</v>
      </c>
      <c r="C11" s="83">
        <f>IF(ISNUMBER(B11/B$8*100),B11/B$8*100,0)</f>
        <v>44.668732174563566</v>
      </c>
      <c r="D11" s="83">
        <f>AVERAGE(D12:D14)</f>
        <v>7.8098813172568242</v>
      </c>
      <c r="E11" s="85">
        <f>SUM(E12:E14)</f>
        <v>1457980.7209219856</v>
      </c>
      <c r="F11" s="83">
        <f>IF(ISNUMBER(E11/E$8*100),E11/E$8*100,0)</f>
        <v>45.663563679302463</v>
      </c>
      <c r="G11" s="83">
        <f>AVERAGE(G12:G14)</f>
        <v>8.4726449600164706</v>
      </c>
      <c r="H11" s="85">
        <f>SUM(H12:H14)</f>
        <v>963096.85623908823</v>
      </c>
      <c r="I11" s="83">
        <f>IF(ISNUMBER(H11/H$8*100),H11/H$8*100,0)</f>
        <v>41.816406232360812</v>
      </c>
      <c r="J11" s="83">
        <f>AVERAGE(J12:J14)</f>
        <v>8.8892380049628557</v>
      </c>
      <c r="K11" s="85">
        <f>SUM(K12:K14)</f>
        <v>908166.11958324281</v>
      </c>
      <c r="L11" s="83">
        <f>IF(ISNUMBER(K11/K$8*100),K11/K$8*100,0)</f>
        <v>40.779796382336777</v>
      </c>
      <c r="M11" s="83">
        <f>AVERAGE(M12:M14)</f>
        <v>8.8897241238376257</v>
      </c>
      <c r="N11" s="85">
        <f>SUM(N12:N14)</f>
        <v>54930.736655841363</v>
      </c>
      <c r="O11" s="83">
        <f>IF(ISNUMBER(N11/N$8*100),N11/N$8*100,0)</f>
        <v>72.129838282611189</v>
      </c>
      <c r="P11" s="83">
        <f>AVERAGE(P12:P14)</f>
        <v>9.026061896679197</v>
      </c>
      <c r="Q11" s="84">
        <f t="shared" ref="Q11:Q15" si="1">IF(ISNUMBER(N11/H11*100),N11/H11*100,0)</f>
        <v>5.7035526904684275</v>
      </c>
      <c r="R11" s="83">
        <f>AVERAGE(R12:R14)</f>
        <v>2.0885030541740828</v>
      </c>
      <c r="S11" s="97" t="s">
        <v>54</v>
      </c>
      <c r="T11" s="60">
        <f>[1]MercLab!R79</f>
        <v>1126179.5140180902</v>
      </c>
      <c r="U11" s="32">
        <f>IF(ISNUMBER(T11/T$8*100),T11/T$8*100,0)</f>
        <v>48.897241999772852</v>
      </c>
      <c r="V11" s="32">
        <f>[1]MercLab!S79</f>
        <v>5.2865590900475192</v>
      </c>
      <c r="W11" s="60">
        <f>[1]MercLab!T79</f>
        <v>1117874.8140807247</v>
      </c>
      <c r="X11" s="32">
        <f>IF(ISNUMBER(W11/W$8*100),W11/W$8*100,0)</f>
        <v>50.196441285515327</v>
      </c>
      <c r="Y11" s="32">
        <f>[1]MercLab!U79</f>
        <v>5.2811408342602251</v>
      </c>
      <c r="Z11" s="60">
        <f>[1]MercLab!V79</f>
        <v>8304.6999373654053</v>
      </c>
      <c r="AA11" s="32">
        <f>IF(ISNUMBER(Z11/Z$8*100),Z11/Z$8*100,0)</f>
        <v>10.904945025966226</v>
      </c>
      <c r="AB11" s="32">
        <f>[1]MercLab!W79</f>
        <v>5.9336222946440769</v>
      </c>
      <c r="AC11" s="32">
        <f t="shared" ref="AC11:AC35" si="2">IF(ISNUMBER(Z11/T11*100),Z11/T11*100,0)</f>
        <v>0.73742239438676238</v>
      </c>
      <c r="AD11" s="32">
        <f>[1]MercLab!X79</f>
        <v>1.0662408066945552</v>
      </c>
      <c r="AE11" s="78"/>
    </row>
    <row r="12" spans="1:31">
      <c r="A12" s="248" t="s">
        <v>51</v>
      </c>
      <c r="B12" s="85">
        <f>[1]MercLab!N49</f>
        <v>497907.24385564728</v>
      </c>
      <c r="C12" s="83">
        <f>IF(ISNUMBER(B12/B$8*100),B12/B$8*100,0)</f>
        <v>12.144958268567979</v>
      </c>
      <c r="D12" s="83">
        <f>[1]MercLab!O49</f>
        <v>8.5556844547563777</v>
      </c>
      <c r="E12" s="85">
        <f>[1]MercLab!P49</f>
        <v>402689.92232150538</v>
      </c>
      <c r="F12" s="83">
        <f>IF(ISNUMBER(E12/E$8*100),E12/E$8*100,0)</f>
        <v>12.612139959788502</v>
      </c>
      <c r="G12" s="83">
        <f>[1]MercLab!Q49</f>
        <v>9.2219403931515416</v>
      </c>
      <c r="H12" s="85">
        <f>[1]MercLab!R49</f>
        <v>249697.5072523228</v>
      </c>
      <c r="I12" s="83">
        <f>IF(ISNUMBER(H12/H$8*100),H12/H$8*100,0)</f>
        <v>10.841539281152949</v>
      </c>
      <c r="J12" s="83">
        <f>[1]MercLab!S49</f>
        <v>9.7141393442623141</v>
      </c>
      <c r="K12" s="85">
        <f>[1]MercLab!T49</f>
        <v>228372.79461706977</v>
      </c>
      <c r="L12" s="83">
        <f>IF(ISNUMBER(K12/K$8*100),K12/K$8*100,0)</f>
        <v>10.25472748094044</v>
      </c>
      <c r="M12" s="83">
        <f>[1]MercLab!U49</f>
        <v>9.7379619260918311</v>
      </c>
      <c r="N12" s="85">
        <f>[1]MercLab!V49</f>
        <v>21324.712635252719</v>
      </c>
      <c r="O12" s="83">
        <f>IF(ISNUMBER(N12/N$8*100),N12/N$8*100,0)</f>
        <v>28.001591958267806</v>
      </c>
      <c r="P12" s="83">
        <f>[1]MercLab!W49</f>
        <v>9.4578313253011999</v>
      </c>
      <c r="Q12" s="84">
        <f t="shared" si="1"/>
        <v>8.5402184707049571</v>
      </c>
      <c r="R12" s="83">
        <f>[1]MercLab!X49</f>
        <v>2.2019815812733441</v>
      </c>
      <c r="S12" s="97" t="s">
        <v>73</v>
      </c>
      <c r="T12" s="60">
        <f>[1]MercLab!R80</f>
        <v>7934.160143154626</v>
      </c>
      <c r="U12" s="32">
        <f t="shared" ref="U12:U21" si="3">IF(ISNUMBER(T12/T$8*100),T12/T$8*100,0)</f>
        <v>0.34449085936627349</v>
      </c>
      <c r="V12" s="32">
        <f>[1]MercLab!S80</f>
        <v>6.0073795769594911</v>
      </c>
      <c r="W12" s="60">
        <f>[1]MercLab!T80</f>
        <v>7686.1983683261042</v>
      </c>
      <c r="X12" s="32">
        <f t="shared" ref="X12:X21" si="4">IF(ISNUMBER(W12/W$8*100),W12/W$8*100,0)</f>
        <v>0.34513686169929569</v>
      </c>
      <c r="Y12" s="32">
        <f>[1]MercLab!U80</f>
        <v>6.1328847449019506</v>
      </c>
      <c r="Z12" s="60">
        <f>[1]MercLab!V80</f>
        <v>247.96177482851999</v>
      </c>
      <c r="AA12" s="32">
        <f t="shared" ref="AA12:AA21" si="5">IF(ISNUMBER(Z12/Z$8*100),Z12/Z$8*100,0)</f>
        <v>0.32559990649148618</v>
      </c>
      <c r="AB12" s="32">
        <f>[1]MercLab!W80</f>
        <v>3</v>
      </c>
      <c r="AC12" s="32">
        <f t="shared" si="2"/>
        <v>3.1252428783209592</v>
      </c>
      <c r="AD12" s="32">
        <f>[1]MercLab!X80</f>
        <v>1.5</v>
      </c>
      <c r="AE12" s="78"/>
    </row>
    <row r="13" spans="1:31">
      <c r="A13" s="248" t="s">
        <v>52</v>
      </c>
      <c r="B13" s="85">
        <f>[1]MercLab!N50</f>
        <v>309661.74473405496</v>
      </c>
      <c r="C13" s="83">
        <f>IF(ISNUMBER(B13/B$8*100),B13/B$8*100,0)</f>
        <v>7.5532722481486596</v>
      </c>
      <c r="D13" s="83">
        <f>[1]MercLab!O50</f>
        <v>7.7653545505304349</v>
      </c>
      <c r="E13" s="85">
        <f>[1]MercLab!P50</f>
        <v>240527.62456179675</v>
      </c>
      <c r="F13" s="83">
        <f>IF(ISNUMBER(E13/E$8*100),E13/E$8*100,0)</f>
        <v>7.5332604493311832</v>
      </c>
      <c r="G13" s="83">
        <f>[1]MercLab!Q50</f>
        <v>8.5283343769568098</v>
      </c>
      <c r="H13" s="85">
        <f>[1]MercLab!R50</f>
        <v>165950.72433425864</v>
      </c>
      <c r="I13" s="83">
        <f>IF(ISNUMBER(H13/H$8*100),H13/H$8*100,0)</f>
        <v>7.2053634671954194</v>
      </c>
      <c r="J13" s="83">
        <f>[1]MercLab!S50</f>
        <v>9.0212958767557723</v>
      </c>
      <c r="K13" s="85">
        <f>[1]MercLab!T50</f>
        <v>156038.37655147808</v>
      </c>
      <c r="L13" s="83">
        <f>IF(ISNUMBER(K13/K$8*100),K13/K$8*100,0)</f>
        <v>7.0066622024170497</v>
      </c>
      <c r="M13" s="83">
        <f>[1]MercLab!U50</f>
        <v>9.0527202696196287</v>
      </c>
      <c r="N13" s="85">
        <f>[1]MercLab!V50</f>
        <v>9912.3477827802999</v>
      </c>
      <c r="O13" s="83">
        <f>IF(ISNUMBER(N13/N$8*100),N13/N$8*100,0)</f>
        <v>13.015955840033536</v>
      </c>
      <c r="P13" s="83">
        <f>[1]MercLab!W50</f>
        <v>8.5192307692307718</v>
      </c>
      <c r="Q13" s="84">
        <f t="shared" si="1"/>
        <v>5.9730668983491793</v>
      </c>
      <c r="R13" s="83">
        <f>[1]MercLab!X50</f>
        <v>2.0283272847245133</v>
      </c>
      <c r="S13" s="97" t="s">
        <v>55</v>
      </c>
      <c r="T13" s="60">
        <f>[1]MercLab!R81</f>
        <v>221928.92702187097</v>
      </c>
      <c r="U13" s="32">
        <f t="shared" si="3"/>
        <v>9.6358638354382613</v>
      </c>
      <c r="V13" s="32">
        <f>[1]MercLab!S81</f>
        <v>8.0534834348509783</v>
      </c>
      <c r="W13" s="60">
        <f>[1]MercLab!T81</f>
        <v>209570.69680086913</v>
      </c>
      <c r="X13" s="32">
        <f t="shared" si="4"/>
        <v>9.4104483298339225</v>
      </c>
      <c r="Y13" s="32">
        <f>[1]MercLab!U81</f>
        <v>8.0162998873405176</v>
      </c>
      <c r="Z13" s="60">
        <f>[1]MercLab!V81</f>
        <v>12358.230221001188</v>
      </c>
      <c r="AA13" s="32">
        <f t="shared" si="5"/>
        <v>16.227656892442248</v>
      </c>
      <c r="AB13" s="32">
        <f>[1]MercLab!W81</f>
        <v>8.7057286647104242</v>
      </c>
      <c r="AC13" s="32">
        <f t="shared" si="2"/>
        <v>5.568553134032542</v>
      </c>
      <c r="AD13" s="32">
        <f>[1]MercLab!X81</f>
        <v>2.2585984707866555</v>
      </c>
      <c r="AE13" s="78"/>
    </row>
    <row r="14" spans="1:31">
      <c r="A14" s="248" t="s">
        <v>93</v>
      </c>
      <c r="B14" s="85">
        <f>[1]MercLab!N51</f>
        <v>1023716.4577443559</v>
      </c>
      <c r="C14" s="83">
        <f>IF(ISNUMBER(B14/B$8*100),B14/B$8*100,0)</f>
        <v>24.970501657846931</v>
      </c>
      <c r="D14" s="83">
        <f>[1]MercLab!O51</f>
        <v>7.1086049464836574</v>
      </c>
      <c r="E14" s="85">
        <f>[1]MercLab!P51</f>
        <v>814763.17403868341</v>
      </c>
      <c r="F14" s="83">
        <f>IF(ISNUMBER(E14/E$8*100),E14/E$8*100,0)</f>
        <v>25.518163270182775</v>
      </c>
      <c r="G14" s="83">
        <f>[1]MercLab!Q51</f>
        <v>7.6676601099410613</v>
      </c>
      <c r="H14" s="85">
        <f>[1]MercLab!R51</f>
        <v>547448.62465250678</v>
      </c>
      <c r="I14" s="83">
        <f>IF(ISNUMBER(H14/H$8*100),H14/H$8*100,0)</f>
        <v>23.769503484012443</v>
      </c>
      <c r="J14" s="83">
        <f>[1]MercLab!S51</f>
        <v>7.9322787938704789</v>
      </c>
      <c r="K14" s="85">
        <f>[1]MercLab!T51</f>
        <v>523754.94841469493</v>
      </c>
      <c r="L14" s="83">
        <f>IF(ISNUMBER(K14/K$8*100),K14/K$8*100,0)</f>
        <v>23.518406698979284</v>
      </c>
      <c r="M14" s="83">
        <f>[1]MercLab!U51</f>
        <v>7.8784901758014163</v>
      </c>
      <c r="N14" s="85">
        <f>[1]MercLab!V51</f>
        <v>23693.676237808348</v>
      </c>
      <c r="O14" s="83">
        <f>IF(ISNUMBER(N14/N$8*100),N14/N$8*100,0)</f>
        <v>31.112290484309852</v>
      </c>
      <c r="P14" s="83">
        <f>[1]MercLab!W51</f>
        <v>9.1011235955056176</v>
      </c>
      <c r="Q14" s="84">
        <f t="shared" si="1"/>
        <v>4.3280182232347224</v>
      </c>
      <c r="R14" s="83">
        <f>[1]MercLab!X51</f>
        <v>2.0352002965243905</v>
      </c>
      <c r="S14" s="97" t="s">
        <v>56</v>
      </c>
      <c r="T14" s="60">
        <f>[1]MercLab!R82</f>
        <v>13088.615916740366</v>
      </c>
      <c r="U14" s="32">
        <f t="shared" si="3"/>
        <v>0.56829058951666556</v>
      </c>
      <c r="V14" s="32">
        <f>[1]MercLab!S82</f>
        <v>10.178991598541721</v>
      </c>
      <c r="W14" s="60">
        <f>[1]MercLab!T82</f>
        <v>12409.577175013466</v>
      </c>
      <c r="X14" s="32">
        <f t="shared" si="4"/>
        <v>0.55723288886858491</v>
      </c>
      <c r="Y14" s="32">
        <f>[1]MercLab!U82</f>
        <v>10.183470915239278</v>
      </c>
      <c r="Z14" s="60">
        <f>[1]MercLab!V82</f>
        <v>679.03874172690007</v>
      </c>
      <c r="AA14" s="32">
        <f t="shared" si="5"/>
        <v>0.89164933168943117</v>
      </c>
      <c r="AB14" s="32">
        <f>[1]MercLab!W82</f>
        <v>10.101883160562117</v>
      </c>
      <c r="AC14" s="32">
        <f t="shared" si="2"/>
        <v>5.1880102987696981</v>
      </c>
      <c r="AD14" s="32">
        <f>[1]MercLab!X82</f>
        <v>2.4289392920217256</v>
      </c>
      <c r="AE14" s="78"/>
    </row>
    <row r="15" spans="1:31">
      <c r="A15" s="249" t="s">
        <v>53</v>
      </c>
      <c r="B15" s="85">
        <f>[1]MercLab!N52</f>
        <v>2268417.762562498</v>
      </c>
      <c r="C15" s="83">
        <f>IF(ISNUMBER(B15/B$8*100),B15/B$8*100,0)</f>
        <v>55.331267825432775</v>
      </c>
      <c r="D15" s="83">
        <f>[1]MercLab!O52</f>
        <v>4.9872265966754208</v>
      </c>
      <c r="E15" s="85">
        <f>[1]MercLab!P52</f>
        <v>1734894.7435542715</v>
      </c>
      <c r="F15" s="83">
        <f>IF(ISNUMBER(E15/E$8*100),E15/E$8*100,0)</f>
        <v>54.336436320694403</v>
      </c>
      <c r="G15" s="83">
        <f>[1]MercLab!Q52</f>
        <v>5.5462369895916677</v>
      </c>
      <c r="H15" s="85">
        <f>[1]MercLab!R52</f>
        <v>1340058.6346642596</v>
      </c>
      <c r="I15" s="83">
        <f>IF(ISNUMBER(H15/H$8*100),H15/H$8*100,0)</f>
        <v>58.183593767637063</v>
      </c>
      <c r="J15" s="83">
        <f>[1]MercLab!S52</f>
        <v>5.6186596583442929</v>
      </c>
      <c r="K15" s="85">
        <f>[1]MercLab!T52</f>
        <v>1318834.0131996272</v>
      </c>
      <c r="L15" s="83">
        <f>IF(ISNUMBER(K15/K$8*100),K15/K$8*100,0)</f>
        <v>59.220203617661149</v>
      </c>
      <c r="M15" s="83">
        <f>[1]MercLab!U52</f>
        <v>5.5902034261241855</v>
      </c>
      <c r="N15" s="85">
        <f>[1]MercLab!V52</f>
        <v>21224.621464632444</v>
      </c>
      <c r="O15" s="83">
        <f>IF(ISNUMBER(N15/N$8*100),N15/N$8*100,0)</f>
        <v>27.870161717388452</v>
      </c>
      <c r="P15" s="83">
        <f>[1]MercLab!W52</f>
        <v>7.1594202898550723</v>
      </c>
      <c r="Q15" s="84">
        <f t="shared" si="1"/>
        <v>1.5838576697765239</v>
      </c>
      <c r="R15" s="83">
        <f>[1]MercLab!X52</f>
        <v>1.2849410191211574</v>
      </c>
      <c r="S15" s="97" t="s">
        <v>74</v>
      </c>
      <c r="T15" s="60">
        <f>[1]MercLab!R83</f>
        <v>198628.74885055906</v>
      </c>
      <c r="U15" s="32">
        <f t="shared" si="3"/>
        <v>8.6242005646196436</v>
      </c>
      <c r="V15" s="32">
        <f>[1]MercLab!S83</f>
        <v>6.5546567659737134</v>
      </c>
      <c r="W15" s="60">
        <f>[1]MercLab!T83</f>
        <v>180389.54339141925</v>
      </c>
      <c r="X15" s="32">
        <f t="shared" si="4"/>
        <v>8.100113724106512</v>
      </c>
      <c r="Y15" s="32">
        <f>[1]MercLab!U83</f>
        <v>6.5636572287287072</v>
      </c>
      <c r="Z15" s="60">
        <f>[1]MercLab!V83</f>
        <v>18239.205459140107</v>
      </c>
      <c r="AA15" s="32">
        <f t="shared" si="5"/>
        <v>23.949996309237452</v>
      </c>
      <c r="AB15" s="32">
        <f>[1]MercLab!W83</f>
        <v>6.4676831598762865</v>
      </c>
      <c r="AC15" s="32">
        <f t="shared" si="2"/>
        <v>9.1825607142411254</v>
      </c>
      <c r="AD15" s="32">
        <f>[1]MercLab!X83</f>
        <v>1.5115383399773279</v>
      </c>
      <c r="AE15" s="78"/>
    </row>
    <row r="16" spans="1:31">
      <c r="A16" s="54"/>
      <c r="B16" s="95"/>
      <c r="C16" s="83"/>
      <c r="D16" s="83"/>
      <c r="E16" s="95"/>
      <c r="F16" s="83"/>
      <c r="G16" s="83"/>
      <c r="H16" s="95"/>
      <c r="I16" s="83"/>
      <c r="J16" s="83"/>
      <c r="K16" s="95"/>
      <c r="L16" s="83"/>
      <c r="M16" s="83"/>
      <c r="N16" s="95"/>
      <c r="O16" s="83"/>
      <c r="P16" s="83"/>
      <c r="Q16" s="83"/>
      <c r="R16" s="83"/>
      <c r="S16" s="97" t="s">
        <v>82</v>
      </c>
      <c r="T16" s="60">
        <f>[1]MercLab!R84</f>
        <v>364588.56464699266</v>
      </c>
      <c r="U16" s="32">
        <f t="shared" si="3"/>
        <v>15.829958771215457</v>
      </c>
      <c r="V16" s="32">
        <f>[1]MercLab!S84</f>
        <v>8.0344817551038386</v>
      </c>
      <c r="W16" s="60">
        <f>[1]MercLab!T84</f>
        <v>353047.84996520722</v>
      </c>
      <c r="X16" s="32">
        <f t="shared" si="4"/>
        <v>15.853068204537088</v>
      </c>
      <c r="Y16" s="32">
        <f>[1]MercLab!U84</f>
        <v>7.9782109901767537</v>
      </c>
      <c r="Z16" s="60">
        <f>[1]MercLab!V84</f>
        <v>11540.714681785825</v>
      </c>
      <c r="AA16" s="32">
        <f t="shared" si="5"/>
        <v>15.154172951992392</v>
      </c>
      <c r="AB16" s="32">
        <f>[1]MercLab!W84</f>
        <v>9.6854351295600818</v>
      </c>
      <c r="AC16" s="32">
        <f t="shared" si="2"/>
        <v>3.1654077502293432</v>
      </c>
      <c r="AD16" s="32">
        <f>[1]MercLab!X84</f>
        <v>2.27889638621479</v>
      </c>
      <c r="AE16" s="78"/>
    </row>
    <row r="17" spans="1:31">
      <c r="A17" s="251" t="s">
        <v>113</v>
      </c>
      <c r="B17" s="93"/>
      <c r="C17" s="81"/>
      <c r="D17" s="81"/>
      <c r="E17" s="93"/>
      <c r="F17" s="81"/>
      <c r="G17" s="81"/>
      <c r="H17" s="93"/>
      <c r="I17" s="81"/>
      <c r="J17" s="81"/>
      <c r="K17" s="93"/>
      <c r="L17" s="81"/>
      <c r="M17" s="81"/>
      <c r="N17" s="93"/>
      <c r="O17" s="81"/>
      <c r="P17" s="81"/>
      <c r="Q17" s="81"/>
      <c r="R17" s="81"/>
      <c r="S17" s="97" t="s">
        <v>58</v>
      </c>
      <c r="T17" s="60">
        <f>[1]MercLab!R85</f>
        <v>111141.34009469676</v>
      </c>
      <c r="U17" s="32">
        <f t="shared" si="3"/>
        <v>4.8256116677169008</v>
      </c>
      <c r="V17" s="32">
        <f>[1]MercLab!S85</f>
        <v>7.9182522125240995</v>
      </c>
      <c r="W17" s="60">
        <f>[1]MercLab!T85</f>
        <v>106618.22163861965</v>
      </c>
      <c r="X17" s="32">
        <f t="shared" si="4"/>
        <v>4.787526505684883</v>
      </c>
      <c r="Y17" s="32">
        <f>[1]MercLab!U85</f>
        <v>7.9193129514006193</v>
      </c>
      <c r="Z17" s="60">
        <f>[1]MercLab!V85</f>
        <v>4523.1184560772199</v>
      </c>
      <c r="AA17" s="32">
        <f t="shared" si="5"/>
        <v>5.9393305575713606</v>
      </c>
      <c r="AB17" s="32">
        <f>[1]MercLab!W85</f>
        <v>7.8931915898733855</v>
      </c>
      <c r="AC17" s="32">
        <f t="shared" si="2"/>
        <v>4.0696994045810015</v>
      </c>
      <c r="AD17" s="32">
        <f>[1]MercLab!X85</f>
        <v>1.5330717454744514</v>
      </c>
      <c r="AE17" s="78"/>
    </row>
    <row r="18" spans="1:31">
      <c r="A18" s="248" t="s">
        <v>37</v>
      </c>
      <c r="B18" s="85">
        <f>[1]MercLab!N54</f>
        <v>916738.40784966922</v>
      </c>
      <c r="C18" s="83">
        <f>IF(ISNUMBER(B18/B$8*100),B18/B$8*100,0)</f>
        <v>22.361092038571687</v>
      </c>
      <c r="D18" s="83">
        <f>[1]MercLab!O54</f>
        <v>0</v>
      </c>
      <c r="E18" s="85">
        <f>[1]MercLab!P54</f>
        <v>355109.35876278445</v>
      </c>
      <c r="F18" s="83">
        <f>IF(ISNUMBER(E18/E$8*100),E18/E$8*100,0)</f>
        <v>11.121929518194461</v>
      </c>
      <c r="G18" s="83">
        <f>[1]MercLab!Q54</f>
        <v>0</v>
      </c>
      <c r="H18" s="85">
        <f>[1]MercLab!R54</f>
        <v>281716.30481929507</v>
      </c>
      <c r="I18" s="83">
        <f>IF(ISNUMBER(H18/H$8*100),H18/H$8*100,0)</f>
        <v>12.231753606387809</v>
      </c>
      <c r="J18" s="83">
        <f>[1]MercLab!S54</f>
        <v>0</v>
      </c>
      <c r="K18" s="85">
        <f>[1]MercLab!T54</f>
        <v>278558.98210156121</v>
      </c>
      <c r="L18" s="83">
        <f>IF(ISNUMBER(K18/K$8*100),K18/K$8*100,0)</f>
        <v>12.50826068669636</v>
      </c>
      <c r="M18" s="83">
        <f>[1]MercLab!U54</f>
        <v>0</v>
      </c>
      <c r="N18" s="85">
        <f>[1]MercLab!V54</f>
        <v>3157.3227177338399</v>
      </c>
      <c r="O18" s="83">
        <f>IF(ISNUMBER(N18/N$8*100),N18/N$8*100,0)</f>
        <v>4.1458970132332764</v>
      </c>
      <c r="P18" s="83">
        <f>[1]MercLab!W54</f>
        <v>0</v>
      </c>
      <c r="Q18" s="84">
        <f t="shared" ref="Q18:Q22" si="6">IF(ISNUMBER(N18/H18*100),N18/H18*100,0)</f>
        <v>1.1207454675933941</v>
      </c>
      <c r="R18" s="83">
        <f>[1]MercLab!X54</f>
        <v>1.4184277447264968</v>
      </c>
      <c r="S18" s="97" t="s">
        <v>57</v>
      </c>
      <c r="T18" s="60">
        <f>[1]MercLab!R86</f>
        <v>69583.195819195738</v>
      </c>
      <c r="U18" s="32">
        <f t="shared" si="3"/>
        <v>3.0212113812559922</v>
      </c>
      <c r="V18" s="32">
        <f>[1]MercLab!S86</f>
        <v>10.588227288120789</v>
      </c>
      <c r="W18" s="60">
        <f>[1]MercLab!T86</f>
        <v>66474.959097621861</v>
      </c>
      <c r="X18" s="32">
        <f t="shared" si="4"/>
        <v>2.9849553270817752</v>
      </c>
      <c r="Y18" s="32">
        <f>[1]MercLab!U86</f>
        <v>10.542979547514483</v>
      </c>
      <c r="Z18" s="60">
        <f>[1]MercLab!V86</f>
        <v>3108.2367215739</v>
      </c>
      <c r="AA18" s="32">
        <f t="shared" si="5"/>
        <v>4.0814419343374642</v>
      </c>
      <c r="AB18" s="32">
        <f>[1]MercLab!W86</f>
        <v>11.530379246322603</v>
      </c>
      <c r="AC18" s="32">
        <f t="shared" si="2"/>
        <v>4.4669358528031831</v>
      </c>
      <c r="AD18" s="32">
        <f>[1]MercLab!X86</f>
        <v>1.2218944267481584</v>
      </c>
      <c r="AE18" s="25"/>
    </row>
    <row r="19" spans="1:31">
      <c r="A19" s="248" t="s">
        <v>38</v>
      </c>
      <c r="B19" s="85">
        <f>[1]MercLab!N55</f>
        <v>2093993.3346649047</v>
      </c>
      <c r="C19" s="83">
        <f>IF(ISNUMBER(B19/B$8*100),B19/B$8*100,0)</f>
        <v>51.076705506895252</v>
      </c>
      <c r="D19" s="83">
        <f>[1]MercLab!O55</f>
        <v>4.0203369436526382</v>
      </c>
      <c r="E19" s="85">
        <f>[1]MercLab!P55</f>
        <v>1748794.6393314861</v>
      </c>
      <c r="F19" s="83">
        <f>IF(ISNUMBER(E19/E$8*100),E19/E$8*100,0)</f>
        <v>54.771777314474569</v>
      </c>
      <c r="G19" s="83">
        <f>[1]MercLab!Q55</f>
        <v>4.5781846538297506</v>
      </c>
      <c r="H19" s="85">
        <f>[1]MercLab!R55</f>
        <v>1308804.7030424303</v>
      </c>
      <c r="I19" s="83">
        <f>IF(ISNUMBER(H19/H$8*100),H19/H$8*100,0)</f>
        <v>56.826588921665063</v>
      </c>
      <c r="J19" s="83">
        <f>[1]MercLab!S55</f>
        <v>4.6953669037838894</v>
      </c>
      <c r="K19" s="85">
        <f>[1]MercLab!T55</f>
        <v>1277662.1120940868</v>
      </c>
      <c r="L19" s="83">
        <f>IF(ISNUMBER(K19/K$8*100),K19/K$8*100,0)</f>
        <v>57.371443013678125</v>
      </c>
      <c r="M19" s="83">
        <f>[1]MercLab!U55</f>
        <v>4.6844921966150732</v>
      </c>
      <c r="N19" s="85">
        <f>[1]MercLab!V55</f>
        <v>31142.5909483453</v>
      </c>
      <c r="O19" s="83">
        <f>IF(ISNUMBER(N19/N$8*100),N19/N$8*100,0)</f>
        <v>40.893499442388851</v>
      </c>
      <c r="P19" s="83">
        <f>[1]MercLab!W55</f>
        <v>5.1415147966413501</v>
      </c>
      <c r="Q19" s="84">
        <f t="shared" si="6"/>
        <v>2.379468141881798</v>
      </c>
      <c r="R19" s="83">
        <f>[1]MercLab!X55</f>
        <v>1.2366942409148174</v>
      </c>
      <c r="S19" s="97" t="s">
        <v>59</v>
      </c>
      <c r="T19" s="60">
        <f>[1]MercLab!R87</f>
        <v>177391.69578318184</v>
      </c>
      <c r="U19" s="32">
        <f t="shared" si="3"/>
        <v>7.7021154882426623</v>
      </c>
      <c r="V19" s="32">
        <f>[1]MercLab!S87</f>
        <v>10.195268436938898</v>
      </c>
      <c r="W19" s="60">
        <f>[1]MercLab!T87</f>
        <v>171890.74801442714</v>
      </c>
      <c r="X19" s="32">
        <f t="shared" si="4"/>
        <v>7.7184884492857249</v>
      </c>
      <c r="Y19" s="32">
        <f>[1]MercLab!U87</f>
        <v>10.207799394812861</v>
      </c>
      <c r="Z19" s="60">
        <f>[1]MercLab!V87</f>
        <v>5500.9477687548024</v>
      </c>
      <c r="AA19" s="32">
        <f t="shared" si="5"/>
        <v>7.2233233544152871</v>
      </c>
      <c r="AB19" s="32">
        <f>[1]MercLab!W87</f>
        <v>9.783374034669583</v>
      </c>
      <c r="AC19" s="32">
        <f t="shared" si="2"/>
        <v>3.101017634714069</v>
      </c>
      <c r="AD19" s="32">
        <f>[1]MercLab!X87</f>
        <v>1.8230463613096477</v>
      </c>
      <c r="AE19" s="25"/>
    </row>
    <row r="20" spans="1:31">
      <c r="A20" s="248" t="s">
        <v>39</v>
      </c>
      <c r="B20" s="85">
        <f>[1]MercLab!N56</f>
        <v>868193.9147268919</v>
      </c>
      <c r="C20" s="83">
        <f>IF(ISNUMBER(B20/B$8*100),B20/B$8*100,0)</f>
        <v>21.176994296631939</v>
      </c>
      <c r="D20" s="83">
        <f>[1]MercLab!O56</f>
        <v>9.4994902859758099</v>
      </c>
      <c r="E20" s="85">
        <f>[1]MercLab!P56</f>
        <v>868193.9147268919</v>
      </c>
      <c r="F20" s="83">
        <f>IF(ISNUMBER(E20/E$8*100),E20/E$8*100,0)</f>
        <v>27.19159968455828</v>
      </c>
      <c r="G20" s="83">
        <f>[1]MercLab!Q56</f>
        <v>9.4994902859758099</v>
      </c>
      <c r="H20" s="85">
        <f>[1]MercLab!R56</f>
        <v>556211.25933254475</v>
      </c>
      <c r="I20" s="83">
        <f>IF(ISNUMBER(H20/H$8*100),H20/H$8*100,0)</f>
        <v>24.149965624525628</v>
      </c>
      <c r="J20" s="83">
        <f>[1]MercLab!S56</f>
        <v>10.060630015114615</v>
      </c>
      <c r="K20" s="85">
        <f>[1]MercLab!T56</f>
        <v>522323.39892433624</v>
      </c>
      <c r="L20" s="83">
        <f>IF(ISNUMBER(K20/K$8*100),K20/K$8*100,0)</f>
        <v>23.454125181017734</v>
      </c>
      <c r="M20" s="83">
        <f>[1]MercLab!U56</f>
        <v>10.030216507423932</v>
      </c>
      <c r="N20" s="85">
        <f>[1]MercLab!V56</f>
        <v>33887.860408210872</v>
      </c>
      <c r="O20" s="83">
        <f>IF(ISNUMBER(N20/N$8*100),N20/N$8*100,0)</f>
        <v>44.498327162485303</v>
      </c>
      <c r="P20" s="83">
        <f>[1]MercLab!W56</f>
        <v>10.529402210197256</v>
      </c>
      <c r="Q20" s="84">
        <f t="shared" si="6"/>
        <v>6.0926239517115146</v>
      </c>
      <c r="R20" s="83">
        <f>[1]MercLab!X56</f>
        <v>1.906948935953209</v>
      </c>
      <c r="S20" s="97" t="s">
        <v>60</v>
      </c>
      <c r="T20" s="60">
        <f>[1]MercLab!R88</f>
        <v>1037.5242506555001</v>
      </c>
      <c r="U20" s="32">
        <f t="shared" si="3"/>
        <v>4.5047946382835768E-2</v>
      </c>
      <c r="V20" s="32">
        <f>[1]MercLab!S88</f>
        <v>10.791100730424214</v>
      </c>
      <c r="W20" s="60">
        <f>[1]MercLab!T88</f>
        <v>1037.5242506555001</v>
      </c>
      <c r="X20" s="32">
        <f t="shared" si="4"/>
        <v>4.6588423385452764E-2</v>
      </c>
      <c r="Y20" s="32">
        <f>[1]MercLab!U88</f>
        <v>10.791100730424214</v>
      </c>
      <c r="Z20" s="60">
        <f>[1]MercLab!V88</f>
        <v>0</v>
      </c>
      <c r="AA20" s="32">
        <f t="shared" si="5"/>
        <v>0</v>
      </c>
      <c r="AB20" s="32">
        <f>[1]MercLab!W88</f>
        <v>0</v>
      </c>
      <c r="AC20" s="32">
        <f t="shared" si="2"/>
        <v>0</v>
      </c>
      <c r="AD20" s="32">
        <f>[1]MercLab!X88</f>
        <v>0</v>
      </c>
      <c r="AE20" s="25"/>
    </row>
    <row r="21" spans="1:31">
      <c r="A21" s="248" t="s">
        <v>40</v>
      </c>
      <c r="B21" s="85">
        <f>[1]MercLab!N57</f>
        <v>210039.81168601123</v>
      </c>
      <c r="C21" s="83">
        <f>IF(ISNUMBER(B21/B$8*100),B21/B$8*100,0)</f>
        <v>5.1232931015642036</v>
      </c>
      <c r="D21" s="83">
        <f>[1]MercLab!O57</f>
        <v>14.984819750105684</v>
      </c>
      <c r="E21" s="85">
        <f>[1]MercLab!P57</f>
        <v>210039.81168601123</v>
      </c>
      <c r="F21" s="83">
        <f>IF(ISNUMBER(E21/E$8*100),E21/E$8*100,0)</f>
        <v>6.5783903576226237</v>
      </c>
      <c r="G21" s="83">
        <f>[1]MercLab!Q57</f>
        <v>14.984819750105684</v>
      </c>
      <c r="H21" s="85">
        <f>[1]MercLab!R57</f>
        <v>146944.57361676797</v>
      </c>
      <c r="I21" s="83">
        <f>IF(ISNUMBER(H21/H$8*100),H21/H$8*100,0)</f>
        <v>6.3801412539076976</v>
      </c>
      <c r="J21" s="83">
        <f>[1]MercLab!S57</f>
        <v>15.401876692762849</v>
      </c>
      <c r="K21" s="85">
        <f>[1]MercLab!T57</f>
        <v>139763.66135948247</v>
      </c>
      <c r="L21" s="83">
        <f>IF(ISNUMBER(K21/K$8*100),K21/K$8*100,0)</f>
        <v>6.2758712629635198</v>
      </c>
      <c r="M21" s="83">
        <f>[1]MercLab!U57</f>
        <v>15.454820959416573</v>
      </c>
      <c r="N21" s="85">
        <f>[1]MercLab!V57</f>
        <v>7180.9122572851611</v>
      </c>
      <c r="O21" s="83">
        <f>IF(ISNUMBER(N21/N$8*100),N21/N$8*100,0)</f>
        <v>9.4292935316846744</v>
      </c>
      <c r="P21" s="83">
        <f>[1]MercLab!W57</f>
        <v>14.371410884187018</v>
      </c>
      <c r="Q21" s="84">
        <f t="shared" si="6"/>
        <v>4.8868169001007198</v>
      </c>
      <c r="R21" s="83">
        <f>[1]MercLab!X57</f>
        <v>4.200717637566953</v>
      </c>
      <c r="S21" s="97" t="s">
        <v>95</v>
      </c>
      <c r="T21" s="60">
        <f>[1]MercLab!R89</f>
        <v>11653.204358220008</v>
      </c>
      <c r="U21" s="32">
        <f t="shared" si="3"/>
        <v>0.50596689647076842</v>
      </c>
      <c r="V21" s="32">
        <f>[1]MercLab!S89</f>
        <v>11.287374852730318</v>
      </c>
      <c r="W21" s="60">
        <f>[1]MercLab!T89</f>
        <v>0</v>
      </c>
      <c r="X21" s="32">
        <f t="shared" si="4"/>
        <v>0</v>
      </c>
      <c r="Y21" s="32">
        <f>[1]MercLab!U89</f>
        <v>0</v>
      </c>
      <c r="Z21" s="60">
        <f>[1]MercLab!V89</f>
        <v>11653.204358220008</v>
      </c>
      <c r="AA21" s="32">
        <f t="shared" si="5"/>
        <v>15.301883735856386</v>
      </c>
      <c r="AB21" s="32">
        <f>[1]MercLab!W89</f>
        <v>11.287374852730318</v>
      </c>
      <c r="AC21" s="32">
        <f t="shared" si="2"/>
        <v>100</v>
      </c>
      <c r="AD21" s="32">
        <f>[1]MercLab!X89</f>
        <v>2.4743836853323198</v>
      </c>
      <c r="AE21" s="25"/>
    </row>
    <row r="22" spans="1:31">
      <c r="A22" s="248" t="s">
        <v>46</v>
      </c>
      <c r="B22" s="85">
        <f>[1]MercLab!N58</f>
        <v>10737.739969056647</v>
      </c>
      <c r="C22" s="83">
        <f>IF(ISNUMBER(B22/B$8*100),B22/B$8*100,0)</f>
        <v>0.26191505633273249</v>
      </c>
      <c r="D22" s="83">
        <f>[1]MercLab!O58</f>
        <v>0</v>
      </c>
      <c r="E22" s="85">
        <f>[1]MercLab!P58</f>
        <v>10737.739969056647</v>
      </c>
      <c r="F22" s="83">
        <f>IF(ISNUMBER(E22/E$8*100),E22/E$8*100,0)</f>
        <v>0.33630312514608751</v>
      </c>
      <c r="G22" s="83">
        <f>[1]MercLab!Q58</f>
        <v>0</v>
      </c>
      <c r="H22" s="85">
        <f>[1]MercLab!R58</f>
        <v>9478.6500923108651</v>
      </c>
      <c r="I22" s="83">
        <f>IF(ISNUMBER(H22/H$8*100),H22/H$8*100,0)</f>
        <v>0.41155059351172729</v>
      </c>
      <c r="J22" s="83">
        <f>[1]MercLab!S58</f>
        <v>0</v>
      </c>
      <c r="K22" s="85">
        <f>[1]MercLab!T58</f>
        <v>8691.9783034122847</v>
      </c>
      <c r="L22" s="83">
        <f>IF(ISNUMBER(K22/K$8*100),K22/K$8*100,0)</f>
        <v>0.39029985564260239</v>
      </c>
      <c r="M22" s="83">
        <f>[1]MercLab!U58</f>
        <v>0</v>
      </c>
      <c r="N22" s="85">
        <f>[1]MercLab!V58</f>
        <v>786.67178889857996</v>
      </c>
      <c r="O22" s="83">
        <f>IF(ISNUMBER(N22/N$8*100),N22/N$8*100,0)</f>
        <v>1.0329828502074712</v>
      </c>
      <c r="P22" s="83">
        <f>[1]MercLab!W58</f>
        <v>0</v>
      </c>
      <c r="Q22" s="84">
        <f t="shared" si="6"/>
        <v>8.2994074181167701</v>
      </c>
      <c r="R22" s="83">
        <f>[1]MercLab!X58</f>
        <v>1.491761256535465</v>
      </c>
      <c r="S22" s="97"/>
      <c r="T22" s="8"/>
      <c r="U22" s="91"/>
      <c r="V22" s="91"/>
      <c r="W22" s="8"/>
      <c r="X22" s="91"/>
      <c r="Y22" s="91"/>
      <c r="Z22" s="8"/>
      <c r="AA22" s="91"/>
      <c r="AB22" s="91"/>
      <c r="AC22" s="91"/>
      <c r="AD22" s="91"/>
      <c r="AE22" s="25"/>
    </row>
    <row r="23" spans="1:31">
      <c r="A23" s="248"/>
      <c r="B23" s="95"/>
      <c r="C23" s="83"/>
      <c r="D23" s="83"/>
      <c r="E23" s="95"/>
      <c r="F23" s="83"/>
      <c r="G23" s="83"/>
      <c r="H23" s="95"/>
      <c r="I23" s="83"/>
      <c r="J23" s="83"/>
      <c r="K23" s="95"/>
      <c r="L23" s="83"/>
      <c r="M23" s="83"/>
      <c r="N23" s="95"/>
      <c r="O23" s="83"/>
      <c r="P23" s="83"/>
      <c r="Q23" s="83"/>
      <c r="R23" s="83"/>
      <c r="S23" s="49" t="s">
        <v>15</v>
      </c>
      <c r="T23" s="93"/>
      <c r="U23" s="58"/>
      <c r="V23" s="58"/>
      <c r="W23" s="93"/>
      <c r="X23" s="58"/>
      <c r="Y23" s="58"/>
      <c r="Z23" s="93"/>
      <c r="AA23" s="58"/>
      <c r="AB23" s="58"/>
      <c r="AC23" s="58"/>
      <c r="AD23" s="58"/>
      <c r="AE23" s="25"/>
    </row>
    <row r="24" spans="1:31">
      <c r="A24" s="251" t="s">
        <v>16</v>
      </c>
      <c r="B24" s="93"/>
      <c r="C24" s="81"/>
      <c r="D24" s="81"/>
      <c r="E24" s="93"/>
      <c r="F24" s="81"/>
      <c r="G24" s="81"/>
      <c r="H24" s="93"/>
      <c r="I24" s="81"/>
      <c r="J24" s="81"/>
      <c r="K24" s="93"/>
      <c r="L24" s="81"/>
      <c r="M24" s="81"/>
      <c r="N24" s="93"/>
      <c r="O24" s="81"/>
      <c r="P24" s="81"/>
      <c r="Q24" s="81"/>
      <c r="R24" s="81"/>
      <c r="S24" s="97" t="s">
        <v>75</v>
      </c>
      <c r="T24" s="26">
        <f>[1]MercLab!R91</f>
        <v>131024.82938108276</v>
      </c>
      <c r="U24" s="32">
        <f t="shared" ref="U24:U35" si="7">IF(ISNUMBER(T24/T$8*100),T24/T$8*100,0)</f>
        <v>5.6889267745309366</v>
      </c>
      <c r="V24" s="32">
        <f>[1]MercLab!S91</f>
        <v>12.859320684679881</v>
      </c>
      <c r="W24" s="26">
        <f>[1]MercLab!T91</f>
        <v>127209.19426768947</v>
      </c>
      <c r="X24" s="32">
        <f t="shared" ref="X24:X35" si="8">IF(ISNUMBER(W24/W$8*100),W24/W$8*100,0)</f>
        <v>5.7121323162529682</v>
      </c>
      <c r="Y24" s="32">
        <f>[1]MercLab!U91</f>
        <v>12.86460752439678</v>
      </c>
      <c r="Z24" s="26">
        <f>[1]MercLab!V91</f>
        <v>3815.6351133933599</v>
      </c>
      <c r="AA24" s="32">
        <f t="shared" ref="AA24:AA35" si="9">IF(ISNUMBER(Z24/Z$8*100),Z24/Z$8*100,0)</f>
        <v>5.0103304712417094</v>
      </c>
      <c r="AB24" s="32">
        <f>[1]MercLab!W91</f>
        <v>12.67223535269339</v>
      </c>
      <c r="AC24" s="32">
        <f t="shared" si="2"/>
        <v>2.9121465995545557</v>
      </c>
      <c r="AD24" s="32">
        <f>[1]MercLab!X91</f>
        <v>2.7734919577550214</v>
      </c>
      <c r="AE24" s="25"/>
    </row>
    <row r="25" spans="1:31" ht="12" customHeight="1">
      <c r="A25" s="248" t="s">
        <v>41</v>
      </c>
      <c r="B25" s="85">
        <f>[1]MercLab!N60</f>
        <v>183945.47715070331</v>
      </c>
      <c r="C25" s="83">
        <f t="shared" ref="C25:C33" si="10">IF(ISNUMBER(B25/B$8*100),B25/B$8*100,0)</f>
        <v>4.486799843255139</v>
      </c>
      <c r="D25" s="83">
        <f>[1]MercLab!O60</f>
        <v>3.5335715781061112</v>
      </c>
      <c r="E25" s="85">
        <f>[1]MercLab!P60</f>
        <v>183945.47715070331</v>
      </c>
      <c r="F25" s="83">
        <f t="shared" ref="F25:F33" si="11">IF(ISNUMBER(E25/E$8*100),E25/E$8*100,0)</f>
        <v>5.7611228247786048</v>
      </c>
      <c r="G25" s="83">
        <f>[1]MercLab!Q60</f>
        <v>3.5335715781061112</v>
      </c>
      <c r="H25" s="85">
        <f>[1]MercLab!R60</f>
        <v>15657.533503765757</v>
      </c>
      <c r="I25" s="83">
        <f t="shared" ref="I25:I33" si="12">IF(ISNUMBER(H25/H$8*100),H25/H$8*100,0)</f>
        <v>0.67982963224181614</v>
      </c>
      <c r="J25" s="83">
        <f>[1]MercLab!S60</f>
        <v>3.344320249789325</v>
      </c>
      <c r="K25" s="85">
        <f>[1]MercLab!T60</f>
        <v>15657.533503765757</v>
      </c>
      <c r="L25" s="83">
        <f t="shared" ref="L25:L33" si="13">IF(ISNUMBER(K25/K$8*100),K25/K$8*100,0)</f>
        <v>0.70307734935784238</v>
      </c>
      <c r="M25" s="83">
        <f>[1]MercLab!U60</f>
        <v>3.344320249789325</v>
      </c>
      <c r="N25" s="85">
        <f>[1]MercLab!V60</f>
        <v>0</v>
      </c>
      <c r="O25" s="83">
        <f t="shared" ref="O25:O33" si="14">IF(ISNUMBER(N25/N$8*100),N25/N$8*100,0)</f>
        <v>0</v>
      </c>
      <c r="P25" s="83">
        <f>[1]MercLab!W60</f>
        <v>0</v>
      </c>
      <c r="Q25" s="84">
        <f t="shared" ref="Q25:Q33" si="15">IF(ISNUMBER(N25/H25*100),N25/H25*100,0)</f>
        <v>0</v>
      </c>
      <c r="R25" s="83">
        <f>[1]MercLab!X60</f>
        <v>0</v>
      </c>
      <c r="S25" s="97" t="s">
        <v>61</v>
      </c>
      <c r="T25" s="26">
        <f>[1]MercLab!R92</f>
        <v>84690.056246851454</v>
      </c>
      <c r="U25" s="32">
        <f t="shared" si="7"/>
        <v>3.6771315085475349</v>
      </c>
      <c r="V25" s="32">
        <f>[1]MercLab!S92</f>
        <v>11.237510082285663</v>
      </c>
      <c r="W25" s="26">
        <f>[1]MercLab!T92</f>
        <v>80941.231217571141</v>
      </c>
      <c r="X25" s="32">
        <f t="shared" si="8"/>
        <v>3.6345409246305214</v>
      </c>
      <c r="Y25" s="32">
        <f>[1]MercLab!U92</f>
        <v>11.197413644647241</v>
      </c>
      <c r="Z25" s="26">
        <f>[1]MercLab!V92</f>
        <v>3748.82502928038</v>
      </c>
      <c r="AA25" s="32">
        <f t="shared" si="9"/>
        <v>4.9226017995344744</v>
      </c>
      <c r="AB25" s="32">
        <f>[1]MercLab!W92</f>
        <v>12.070355105850167</v>
      </c>
      <c r="AC25" s="32">
        <f t="shared" si="2"/>
        <v>4.426523248908282</v>
      </c>
      <c r="AD25" s="32">
        <f>[1]MercLab!X92</f>
        <v>3.786591523249577</v>
      </c>
      <c r="AE25" s="25"/>
    </row>
    <row r="26" spans="1:31">
      <c r="A26" s="248" t="s">
        <v>42</v>
      </c>
      <c r="B26" s="85">
        <f>[1]MercLab!N61</f>
        <v>362356.09970581048</v>
      </c>
      <c r="C26" s="83">
        <f t="shared" si="10"/>
        <v>8.8385934601184513</v>
      </c>
      <c r="D26" s="83">
        <f>[1]MercLab!O61</f>
        <v>5.5499619713535244</v>
      </c>
      <c r="E26" s="85">
        <f>[1]MercLab!P61</f>
        <v>362356.09970581048</v>
      </c>
      <c r="F26" s="83">
        <f t="shared" si="11"/>
        <v>11.348895493649897</v>
      </c>
      <c r="G26" s="83">
        <f>[1]MercLab!Q61</f>
        <v>5.5499619713535244</v>
      </c>
      <c r="H26" s="85">
        <f>[1]MercLab!R61</f>
        <v>102205.80490261044</v>
      </c>
      <c r="I26" s="83">
        <f t="shared" si="12"/>
        <v>4.4376424130409413</v>
      </c>
      <c r="J26" s="83">
        <f>[1]MercLab!S61</f>
        <v>5.3416488878406492</v>
      </c>
      <c r="K26" s="85">
        <f>[1]MercLab!T61</f>
        <v>101333.56018488582</v>
      </c>
      <c r="L26" s="83">
        <f t="shared" si="13"/>
        <v>4.5502269484940179</v>
      </c>
      <c r="M26" s="83">
        <f>[1]MercLab!U61</f>
        <v>5.3507340834258335</v>
      </c>
      <c r="N26" s="85">
        <f>[1]MercLab!V61</f>
        <v>872.24471772461993</v>
      </c>
      <c r="O26" s="83">
        <f t="shared" si="14"/>
        <v>1.1453491116734966</v>
      </c>
      <c r="P26" s="83">
        <f>[1]MercLab!W61</f>
        <v>4.333333333333333</v>
      </c>
      <c r="Q26" s="84">
        <f t="shared" si="15"/>
        <v>0.85341993887310208</v>
      </c>
      <c r="R26" s="83">
        <f>[1]MercLab!X61</f>
        <v>0.94245573518090831</v>
      </c>
      <c r="S26" s="97" t="s">
        <v>92</v>
      </c>
      <c r="T26" s="26">
        <f>[1]MercLab!R93</f>
        <v>36057.946885651945</v>
      </c>
      <c r="U26" s="32">
        <f t="shared" si="7"/>
        <v>1.565588907395413</v>
      </c>
      <c r="V26" s="32">
        <f>[1]MercLab!S93</f>
        <v>10.847377414440114</v>
      </c>
      <c r="W26" s="26">
        <f>[1]MercLab!T93</f>
        <v>33641.730376661195</v>
      </c>
      <c r="X26" s="32">
        <f t="shared" si="8"/>
        <v>1.5106299223530639</v>
      </c>
      <c r="Y26" s="32">
        <f>[1]MercLab!U93</f>
        <v>10.863242169118424</v>
      </c>
      <c r="Z26" s="26">
        <f>[1]MercLab!V93</f>
        <v>2416.2165089907398</v>
      </c>
      <c r="AA26" s="32">
        <f t="shared" si="9"/>
        <v>3.1727465652100313</v>
      </c>
      <c r="AB26" s="32">
        <f>[1]MercLab!W93</f>
        <v>10.603040834284112</v>
      </c>
      <c r="AC26" s="32">
        <f t="shared" si="2"/>
        <v>6.7009264744138628</v>
      </c>
      <c r="AD26" s="32">
        <f>[1]MercLab!X93</f>
        <v>2.0554985552617389</v>
      </c>
      <c r="AE26" s="25"/>
    </row>
    <row r="27" spans="1:31">
      <c r="A27" s="248" t="s">
        <v>43</v>
      </c>
      <c r="B27" s="85">
        <f>[1]MercLab!N62</f>
        <v>432972.50585845578</v>
      </c>
      <c r="C27" s="83">
        <f t="shared" si="10"/>
        <v>10.561069516419346</v>
      </c>
      <c r="D27" s="83">
        <f>[1]MercLab!O62</f>
        <v>7.4113697877984785</v>
      </c>
      <c r="E27" s="85">
        <f>[1]MercLab!P62</f>
        <v>432972.50585845578</v>
      </c>
      <c r="F27" s="83">
        <f t="shared" si="11"/>
        <v>13.560582323854112</v>
      </c>
      <c r="G27" s="83">
        <f>[1]MercLab!Q62</f>
        <v>7.4113697877984785</v>
      </c>
      <c r="H27" s="85">
        <f>[1]MercLab!R62</f>
        <v>246439.65609747029</v>
      </c>
      <c r="I27" s="83">
        <f t="shared" si="12"/>
        <v>10.700087643705118</v>
      </c>
      <c r="J27" s="83">
        <f>[1]MercLab!S62</f>
        <v>6.5602819178646961</v>
      </c>
      <c r="K27" s="85">
        <f>[1]MercLab!T62</f>
        <v>238108.45088116042</v>
      </c>
      <c r="L27" s="83">
        <f t="shared" si="13"/>
        <v>10.691892082808906</v>
      </c>
      <c r="M27" s="83">
        <f>[1]MercLab!U62</f>
        <v>6.5111986256386629</v>
      </c>
      <c r="N27" s="85">
        <f>[1]MercLab!V62</f>
        <v>8331.2052163098069</v>
      </c>
      <c r="O27" s="83">
        <f t="shared" si="14"/>
        <v>10.93974924670467</v>
      </c>
      <c r="P27" s="83">
        <f>[1]MercLab!W62</f>
        <v>7.9152562378289888</v>
      </c>
      <c r="Q27" s="84">
        <f t="shared" si="15"/>
        <v>3.380626863484463</v>
      </c>
      <c r="R27" s="83">
        <f>[1]MercLab!X62</f>
        <v>1.5603522747500167</v>
      </c>
      <c r="S27" s="97" t="s">
        <v>63</v>
      </c>
      <c r="T27" s="26">
        <f>[1]MercLab!R94</f>
        <v>208551.26617787115</v>
      </c>
      <c r="U27" s="32">
        <f t="shared" si="7"/>
        <v>9.0550232931111552</v>
      </c>
      <c r="V27" s="32">
        <f>[1]MercLab!S94</f>
        <v>8.0032704162678581</v>
      </c>
      <c r="W27" s="26">
        <f>[1]MercLab!T94</f>
        <v>201698.94948509289</v>
      </c>
      <c r="X27" s="32">
        <f t="shared" si="8"/>
        <v>9.0569796793431152</v>
      </c>
      <c r="Y27" s="32">
        <f>[1]MercLab!U94</f>
        <v>7.9342215218551972</v>
      </c>
      <c r="Z27" s="26">
        <f>[1]MercLab!V94</f>
        <v>6852.316692777722</v>
      </c>
      <c r="AA27" s="32">
        <f t="shared" si="9"/>
        <v>8.9978129732351722</v>
      </c>
      <c r="AB27" s="32">
        <f>[1]MercLab!W94</f>
        <v>9.9007238558786295</v>
      </c>
      <c r="AC27" s="32">
        <f t="shared" si="2"/>
        <v>3.2856749413995181</v>
      </c>
      <c r="AD27" s="32">
        <f>[1]MercLab!X94</f>
        <v>1.9098844036597089</v>
      </c>
    </row>
    <row r="28" spans="1:31">
      <c r="A28" s="248" t="s">
        <v>44</v>
      </c>
      <c r="B28" s="85">
        <f>[1]MercLab!N63</f>
        <v>485838.41063916037</v>
      </c>
      <c r="C28" s="83">
        <f t="shared" si="10"/>
        <v>11.850575172974706</v>
      </c>
      <c r="D28" s="83">
        <f>[1]MercLab!O63</f>
        <v>8.5750579739178985</v>
      </c>
      <c r="E28" s="85">
        <f>[1]MercLab!P63</f>
        <v>485838.41063916037</v>
      </c>
      <c r="F28" s="83">
        <f t="shared" si="11"/>
        <v>15.216328229664905</v>
      </c>
      <c r="G28" s="83">
        <f>[1]MercLab!Q63</f>
        <v>8.5750579739178985</v>
      </c>
      <c r="H28" s="85">
        <f>[1]MercLab!R63</f>
        <v>407409.27572341578</v>
      </c>
      <c r="I28" s="83">
        <f t="shared" si="12"/>
        <v>17.689178057344808</v>
      </c>
      <c r="J28" s="83">
        <f>[1]MercLab!S63</f>
        <v>8.0361606734973687</v>
      </c>
      <c r="K28" s="85">
        <f>[1]MercLab!T63</f>
        <v>380539.52969880245</v>
      </c>
      <c r="L28" s="83">
        <f t="shared" si="13"/>
        <v>17.087539605274767</v>
      </c>
      <c r="M28" s="83">
        <f>[1]MercLab!U63</f>
        <v>7.9504256083437195</v>
      </c>
      <c r="N28" s="85">
        <f>[1]MercLab!V63</f>
        <v>26869.746024612228</v>
      </c>
      <c r="O28" s="83">
        <f t="shared" si="14"/>
        <v>35.282804372222365</v>
      </c>
      <c r="P28" s="83">
        <f>[1]MercLab!W63</f>
        <v>9.2525943931351673</v>
      </c>
      <c r="Q28" s="84">
        <f t="shared" si="15"/>
        <v>6.5952710519172637</v>
      </c>
      <c r="R28" s="83">
        <f>[1]MercLab!X63</f>
        <v>2.1212256005418872</v>
      </c>
      <c r="S28" s="97" t="s">
        <v>64</v>
      </c>
      <c r="T28" s="26">
        <f>[1]MercLab!R95</f>
        <v>1093692.0005296203</v>
      </c>
      <c r="U28" s="32">
        <f t="shared" si="7"/>
        <v>47.48667664208061</v>
      </c>
      <c r="V28" s="32">
        <f>[1]MercLab!S95</f>
        <v>5.2211853436522109</v>
      </c>
      <c r="W28" s="26">
        <f>[1]MercLab!T95</f>
        <v>1086218.2041890309</v>
      </c>
      <c r="X28" s="32">
        <f t="shared" si="8"/>
        <v>48.774950131308032</v>
      </c>
      <c r="Y28" s="32">
        <f>[1]MercLab!U95</f>
        <v>5.2208686787112999</v>
      </c>
      <c r="Z28" s="26">
        <f>[1]MercLab!V95</f>
        <v>7473.7963405896044</v>
      </c>
      <c r="AA28" s="32">
        <f t="shared" si="9"/>
        <v>9.8138811569455449</v>
      </c>
      <c r="AB28" s="32">
        <f>[1]MercLab!W95</f>
        <v>5.2623667515751009</v>
      </c>
      <c r="AC28" s="32">
        <f t="shared" si="2"/>
        <v>0.68335475956397407</v>
      </c>
      <c r="AD28" s="32">
        <f>[1]MercLab!X95</f>
        <v>0.94929777611794552</v>
      </c>
    </row>
    <row r="29" spans="1:31">
      <c r="A29" s="248" t="s">
        <v>45</v>
      </c>
      <c r="B29" s="85">
        <f>[1]MercLab!N64</f>
        <v>287360.19296434161</v>
      </c>
      <c r="C29" s="83">
        <f t="shared" si="10"/>
        <v>7.0092925834422708</v>
      </c>
      <c r="D29" s="83">
        <f>[1]MercLab!O64</f>
        <v>8.1844148603574798</v>
      </c>
      <c r="E29" s="85">
        <f>[1]MercLab!P64</f>
        <v>287360.19296434161</v>
      </c>
      <c r="F29" s="83">
        <f t="shared" si="11"/>
        <v>9.0000438840000196</v>
      </c>
      <c r="G29" s="83">
        <f>[1]MercLab!Q64</f>
        <v>8.1844148603574798</v>
      </c>
      <c r="H29" s="85">
        <f>[1]MercLab!R64</f>
        <v>265205.37926898268</v>
      </c>
      <c r="I29" s="83">
        <f t="shared" si="12"/>
        <v>11.51487080730957</v>
      </c>
      <c r="J29" s="83">
        <f>[1]MercLab!S64</f>
        <v>8.0261137279043897</v>
      </c>
      <c r="K29" s="85">
        <f>[1]MercLab!T64</f>
        <v>252779.11432179669</v>
      </c>
      <c r="L29" s="83">
        <f t="shared" si="13"/>
        <v>11.350655556805805</v>
      </c>
      <c r="M29" s="83">
        <f>[1]MercLab!U64</f>
        <v>7.9444320919157096</v>
      </c>
      <c r="N29" s="85">
        <f>[1]MercLab!V64</f>
        <v>12426.264947186264</v>
      </c>
      <c r="O29" s="83">
        <f t="shared" si="14"/>
        <v>16.316993648074661</v>
      </c>
      <c r="P29" s="83">
        <f>[1]MercLab!W64</f>
        <v>9.6162677515779702</v>
      </c>
      <c r="Q29" s="84">
        <f t="shared" si="15"/>
        <v>4.6855252263126275</v>
      </c>
      <c r="R29" s="83">
        <f>[1]MercLab!X64</f>
        <v>1.4857832716642958</v>
      </c>
      <c r="S29" s="97" t="s">
        <v>65</v>
      </c>
      <c r="T29" s="26">
        <f>[1]MercLab!R96</f>
        <v>106287.39236543511</v>
      </c>
      <c r="U29" s="32">
        <f t="shared" si="7"/>
        <v>4.6148596039316745</v>
      </c>
      <c r="V29" s="32">
        <f>[1]MercLab!S96</f>
        <v>7.2205870221608572</v>
      </c>
      <c r="W29" s="26">
        <f>[1]MercLab!T96</f>
        <v>102660.02408889245</v>
      </c>
      <c r="X29" s="32">
        <f t="shared" si="8"/>
        <v>4.6097897605693392</v>
      </c>
      <c r="Y29" s="32">
        <f>[1]MercLab!U96</f>
        <v>7.234551869546836</v>
      </c>
      <c r="Z29" s="26">
        <f>[1]MercLab!V96</f>
        <v>3627.3682765427598</v>
      </c>
      <c r="AA29" s="32">
        <f t="shared" si="9"/>
        <v>4.7631163007656525</v>
      </c>
      <c r="AB29" s="32">
        <f>[1]MercLab!W96</f>
        <v>6.8182102304135572</v>
      </c>
      <c r="AC29" s="32">
        <f t="shared" si="2"/>
        <v>3.4127926142653093</v>
      </c>
      <c r="AD29" s="32">
        <f>[1]MercLab!X96</f>
        <v>2.2706364466217304</v>
      </c>
    </row>
    <row r="30" spans="1:31">
      <c r="A30" s="248" t="s">
        <v>47</v>
      </c>
      <c r="B30" s="85">
        <f>[1]MercLab!N65</f>
        <v>274262.79687591444</v>
      </c>
      <c r="C30" s="83">
        <f t="shared" si="10"/>
        <v>6.6898207724095924</v>
      </c>
      <c r="D30" s="83">
        <f>[1]MercLab!O65</f>
        <v>7.7120777181078912</v>
      </c>
      <c r="E30" s="85">
        <f>[1]MercLab!P65</f>
        <v>274262.79687591444</v>
      </c>
      <c r="F30" s="83">
        <f t="shared" si="11"/>
        <v>8.5898369644333901</v>
      </c>
      <c r="G30" s="83">
        <f>[1]MercLab!Q65</f>
        <v>7.7120777181078912</v>
      </c>
      <c r="H30" s="85">
        <f>[1]MercLab!R65</f>
        <v>260625.40434051739</v>
      </c>
      <c r="I30" s="83">
        <f t="shared" si="12"/>
        <v>11.316014284310821</v>
      </c>
      <c r="J30" s="83">
        <f>[1]MercLab!S65</f>
        <v>7.6512646102484227</v>
      </c>
      <c r="K30" s="85">
        <f>[1]MercLab!T65</f>
        <v>252323.65586160275</v>
      </c>
      <c r="L30" s="83">
        <f t="shared" si="13"/>
        <v>11.330203898384715</v>
      </c>
      <c r="M30" s="83">
        <f>[1]MercLab!U65</f>
        <v>7.6392307578926513</v>
      </c>
      <c r="N30" s="85">
        <f>[1]MercLab!V65</f>
        <v>8301.7484789143637</v>
      </c>
      <c r="O30" s="83">
        <f t="shared" si="14"/>
        <v>10.901069450400852</v>
      </c>
      <c r="P30" s="83">
        <f>[1]MercLab!W65</f>
        <v>7.9953697786989606</v>
      </c>
      <c r="Q30" s="84">
        <f t="shared" si="15"/>
        <v>3.1853182155902964</v>
      </c>
      <c r="R30" s="83">
        <f>[1]MercLab!X65</f>
        <v>1.5926801958630556</v>
      </c>
      <c r="S30" s="97" t="s">
        <v>77</v>
      </c>
      <c r="T30" s="26">
        <f>[1]MercLab!R97</f>
        <v>389550.88198881381</v>
      </c>
      <c r="U30" s="32">
        <f t="shared" si="7"/>
        <v>16.913789951542316</v>
      </c>
      <c r="V30" s="32">
        <f>[1]MercLab!S97</f>
        <v>6.9094385970885472</v>
      </c>
      <c r="W30" s="26">
        <f>[1]MercLab!T97</f>
        <v>362342.85864344874</v>
      </c>
      <c r="X30" s="32">
        <f t="shared" si="8"/>
        <v>16.270446207412476</v>
      </c>
      <c r="Y30" s="32">
        <f>[1]MercLab!U97</f>
        <v>6.8996355967573662</v>
      </c>
      <c r="Z30" s="26">
        <f>[1]MercLab!V97</f>
        <v>27208.023345363552</v>
      </c>
      <c r="AA30" s="32">
        <f t="shared" si="9"/>
        <v>35.726998095553277</v>
      </c>
      <c r="AB30" s="32">
        <f>[1]MercLab!W97</f>
        <v>7.0407949558173133</v>
      </c>
      <c r="AC30" s="32">
        <f t="shared" si="2"/>
        <v>6.9844594386375549</v>
      </c>
      <c r="AD30" s="32">
        <f>[1]MercLab!X97</f>
        <v>1.4837198174962882</v>
      </c>
    </row>
    <row r="31" spans="1:31">
      <c r="A31" s="248" t="s">
        <v>48</v>
      </c>
      <c r="B31" s="85">
        <f>[1]MercLab!N66</f>
        <v>339396.69587107986</v>
      </c>
      <c r="C31" s="83">
        <f t="shared" si="10"/>
        <v>8.2785674615313631</v>
      </c>
      <c r="D31" s="83">
        <f>[1]MercLab!O66</f>
        <v>6.7595838583695853</v>
      </c>
      <c r="E31" s="85">
        <f>[1]MercLab!P66</f>
        <v>339396.69587107986</v>
      </c>
      <c r="F31" s="83">
        <f t="shared" si="11"/>
        <v>10.629813146399748</v>
      </c>
      <c r="G31" s="83">
        <f>[1]MercLab!Q66</f>
        <v>6.7595838583695853</v>
      </c>
      <c r="H31" s="85">
        <f>[1]MercLab!R66</f>
        <v>326093.65365372563</v>
      </c>
      <c r="I31" s="83">
        <f t="shared" si="12"/>
        <v>14.158560068639467</v>
      </c>
      <c r="J31" s="83">
        <f>[1]MercLab!S66</f>
        <v>6.7936856834276176</v>
      </c>
      <c r="K31" s="85">
        <f>[1]MercLab!T66</f>
        <v>319375.88431474747</v>
      </c>
      <c r="L31" s="83">
        <f t="shared" si="13"/>
        <v>14.341080613930956</v>
      </c>
      <c r="M31" s="83">
        <f>[1]MercLab!U66</f>
        <v>6.7306912310647125</v>
      </c>
      <c r="N31" s="85">
        <f>[1]MercLab!V66</f>
        <v>6717.7693389776832</v>
      </c>
      <c r="O31" s="83">
        <f t="shared" si="14"/>
        <v>8.8211381375825173</v>
      </c>
      <c r="P31" s="83">
        <f>[1]MercLab!W66</f>
        <v>9.3740281837352484</v>
      </c>
      <c r="Q31" s="84">
        <f t="shared" si="15"/>
        <v>2.0600736210926662</v>
      </c>
      <c r="R31" s="83">
        <f>[1]MercLab!X66</f>
        <v>2.0579080996791315</v>
      </c>
      <c r="S31" s="97" t="s">
        <v>66</v>
      </c>
      <c r="T31" s="26">
        <f>[1]MercLab!R98</f>
        <v>39021.988909036809</v>
      </c>
      <c r="U31" s="32">
        <f t="shared" si="7"/>
        <v>1.6942837365153625</v>
      </c>
      <c r="V31" s="32">
        <f>[1]MercLab!S98</f>
        <v>7.0380166711865773</v>
      </c>
      <c r="W31" s="26">
        <f>[1]MercLab!T98</f>
        <v>37736.502883552792</v>
      </c>
      <c r="X31" s="32">
        <f t="shared" si="8"/>
        <v>1.6944993548965934</v>
      </c>
      <c r="Y31" s="32">
        <f>[1]MercLab!U98</f>
        <v>7.0479637378501261</v>
      </c>
      <c r="Z31" s="26">
        <f>[1]MercLab!V98</f>
        <v>1285.48602548402</v>
      </c>
      <c r="AA31" s="32">
        <f t="shared" si="9"/>
        <v>1.6879784393508381</v>
      </c>
      <c r="AB31" s="32">
        <f>[1]MercLab!W98</f>
        <v>6.7253395617454723</v>
      </c>
      <c r="AC31" s="32">
        <f t="shared" si="2"/>
        <v>3.2942606500160321</v>
      </c>
      <c r="AD31" s="32">
        <f>[1]MercLab!X98</f>
        <v>0.77483298863993399</v>
      </c>
    </row>
    <row r="32" spans="1:31">
      <c r="A32" s="248" t="s">
        <v>49</v>
      </c>
      <c r="B32" s="85">
        <f>[1]MercLab!N67</f>
        <v>450863.67330146197</v>
      </c>
      <c r="C32" s="83">
        <f t="shared" si="10"/>
        <v>10.997471044319729</v>
      </c>
      <c r="D32" s="83">
        <f>[1]MercLab!O67</f>
        <v>6.5125800728319057</v>
      </c>
      <c r="E32" s="85">
        <f>[1]MercLab!P67</f>
        <v>450863.67330146197</v>
      </c>
      <c r="F32" s="83">
        <f t="shared" si="11"/>
        <v>14.120928871724885</v>
      </c>
      <c r="G32" s="83">
        <f>[1]MercLab!Q67</f>
        <v>6.5125800728319057</v>
      </c>
      <c r="H32" s="85">
        <f>[1]MercLab!R67</f>
        <v>423764.64095488901</v>
      </c>
      <c r="I32" s="83">
        <f t="shared" si="12"/>
        <v>18.399306630776817</v>
      </c>
      <c r="J32" s="83">
        <f>[1]MercLab!S67</f>
        <v>6.4637479063233867</v>
      </c>
      <c r="K32" s="85">
        <f>[1]MercLab!T67</f>
        <v>412995.76221999672</v>
      </c>
      <c r="L32" s="83">
        <f t="shared" si="13"/>
        <v>18.54493657815398</v>
      </c>
      <c r="M32" s="83">
        <f>[1]MercLab!U67</f>
        <v>6.4375517483822415</v>
      </c>
      <c r="N32" s="85">
        <f>[1]MercLab!V67</f>
        <v>10768.878734891665</v>
      </c>
      <c r="O32" s="83">
        <f t="shared" si="14"/>
        <v>14.140671123699297</v>
      </c>
      <c r="P32" s="83">
        <f>[1]MercLab!W67</f>
        <v>7.3884846615267721</v>
      </c>
      <c r="Q32" s="84">
        <f t="shared" si="15"/>
        <v>2.5412405128057967</v>
      </c>
      <c r="R32" s="83">
        <f>[1]MercLab!X67</f>
        <v>2.356772323098371</v>
      </c>
      <c r="S32" s="97" t="s">
        <v>67</v>
      </c>
      <c r="T32" s="26">
        <f>[1]MercLab!R99</f>
        <v>59626.017731023501</v>
      </c>
      <c r="U32" s="32">
        <f t="shared" si="7"/>
        <v>2.5888837278474677</v>
      </c>
      <c r="V32" s="32">
        <f>[1]MercLab!S99</f>
        <v>7.3566871363004802</v>
      </c>
      <c r="W32" s="26">
        <f>[1]MercLab!T99</f>
        <v>56793.066118590395</v>
      </c>
      <c r="X32" s="32">
        <f t="shared" si="8"/>
        <v>2.5502048824586434</v>
      </c>
      <c r="Y32" s="32">
        <f>[1]MercLab!U99</f>
        <v>7.3169963730397463</v>
      </c>
      <c r="Z32" s="26">
        <f>[1]MercLab!V99</f>
        <v>2832.9516124330598</v>
      </c>
      <c r="AA32" s="32">
        <f t="shared" si="9"/>
        <v>3.7199636143151844</v>
      </c>
      <c r="AB32" s="32">
        <f>[1]MercLab!W99</f>
        <v>8.0893461852643078</v>
      </c>
      <c r="AC32" s="32">
        <f t="shared" si="2"/>
        <v>4.7512004326914337</v>
      </c>
      <c r="AD32" s="32">
        <f>[1]MercLab!X99</f>
        <v>1.4595246227170204</v>
      </c>
    </row>
    <row r="33" spans="1:30">
      <c r="A33" s="248" t="s">
        <v>94</v>
      </c>
      <c r="B33" s="85">
        <f>[1]MercLab!N68</f>
        <v>375879.61210931634</v>
      </c>
      <c r="C33" s="83">
        <f t="shared" si="10"/>
        <v>9.1684591043962769</v>
      </c>
      <c r="D33" s="83">
        <f>[1]MercLab!O68</f>
        <v>5.4808613058505564</v>
      </c>
      <c r="E33" s="85">
        <f>[1]MercLab!P68</f>
        <v>375879.61210931634</v>
      </c>
      <c r="F33" s="83">
        <f t="shared" si="11"/>
        <v>11.772448261490897</v>
      </c>
      <c r="G33" s="83">
        <f>[1]MercLab!Q68</f>
        <v>5.4808613058505564</v>
      </c>
      <c r="H33" s="85">
        <f>[1]MercLab!R68</f>
        <v>255754.14245797755</v>
      </c>
      <c r="I33" s="83">
        <f t="shared" si="12"/>
        <v>11.104510462628808</v>
      </c>
      <c r="J33" s="83">
        <f>[1]MercLab!S68</f>
        <v>5.2019568787449018</v>
      </c>
      <c r="K33" s="85">
        <f>[1]MercLab!T68</f>
        <v>253886.64179612038</v>
      </c>
      <c r="L33" s="83">
        <f t="shared" si="13"/>
        <v>11.400387366787319</v>
      </c>
      <c r="M33" s="83">
        <f>[1]MercLab!U68</f>
        <v>5.2139948267238632</v>
      </c>
      <c r="N33" s="85">
        <f>[1]MercLab!V68</f>
        <v>1867.5006618572199</v>
      </c>
      <c r="O33" s="83">
        <f t="shared" si="14"/>
        <v>2.4522249096418465</v>
      </c>
      <c r="P33" s="83">
        <f>[1]MercLab!W68</f>
        <v>4.1055597905439631</v>
      </c>
      <c r="Q33" s="84">
        <f t="shared" si="15"/>
        <v>0.73019371022077006</v>
      </c>
      <c r="R33" s="83">
        <f>[1]MercLab!X68</f>
        <v>1.172551686705029</v>
      </c>
      <c r="S33" s="97" t="s">
        <v>76</v>
      </c>
      <c r="T33" s="26">
        <f>[1]MercLab!R100</f>
        <v>117285.64751285025</v>
      </c>
      <c r="U33" s="32">
        <f t="shared" si="7"/>
        <v>5.0923894620265431</v>
      </c>
      <c r="V33" s="32">
        <f>[1]MercLab!S100</f>
        <v>6.6106653235744552</v>
      </c>
      <c r="W33" s="26">
        <f>[1]MercLab!T100</f>
        <v>113258.97076432027</v>
      </c>
      <c r="X33" s="32">
        <f t="shared" si="8"/>
        <v>5.0857190844793072</v>
      </c>
      <c r="Y33" s="32">
        <f>[1]MercLab!U100</f>
        <v>6.5640367228715695</v>
      </c>
      <c r="Z33" s="26">
        <f>[1]MercLab!V100</f>
        <v>4026.6767485300597</v>
      </c>
      <c r="AA33" s="32">
        <f t="shared" si="9"/>
        <v>5.2874503487463782</v>
      </c>
      <c r="AB33" s="32">
        <f>[1]MercLab!W100</f>
        <v>7.8760567674144086</v>
      </c>
      <c r="AC33" s="32">
        <f t="shared" si="2"/>
        <v>3.4332220812345193</v>
      </c>
      <c r="AD33" s="32">
        <f>[1]MercLab!X100</f>
        <v>1.5875303140662422</v>
      </c>
    </row>
    <row r="34" spans="1:30">
      <c r="A34" s="248"/>
      <c r="B34" s="95"/>
      <c r="C34" s="88"/>
      <c r="D34" s="88"/>
      <c r="E34" s="95"/>
      <c r="F34" s="88"/>
      <c r="G34" s="88"/>
      <c r="H34" s="95"/>
      <c r="I34" s="88"/>
      <c r="J34" s="88"/>
      <c r="K34" s="95"/>
      <c r="L34" s="88"/>
      <c r="M34" s="88"/>
      <c r="N34" s="95"/>
      <c r="O34" s="88"/>
      <c r="P34" s="88"/>
      <c r="Q34" s="88"/>
      <c r="R34" s="88"/>
      <c r="S34" s="97" t="s">
        <v>60</v>
      </c>
      <c r="T34" s="26">
        <f>[1]MercLab!R101</f>
        <v>25714.258816902049</v>
      </c>
      <c r="U34" s="32">
        <f t="shared" si="7"/>
        <v>1.1164794959985882</v>
      </c>
      <c r="V34" s="32">
        <f>[1]MercLab!S101</f>
        <v>7.5156295812603284</v>
      </c>
      <c r="W34" s="26">
        <f>[1]MercLab!T101</f>
        <v>24499.400748033495</v>
      </c>
      <c r="X34" s="32">
        <f t="shared" si="8"/>
        <v>1.1001077362944931</v>
      </c>
      <c r="Y34" s="32">
        <f>[1]MercLab!U101</f>
        <v>7.3840387894960475</v>
      </c>
      <c r="Z34" s="26">
        <f>[1]MercLab!V101</f>
        <v>1214.8580688685599</v>
      </c>
      <c r="AA34" s="32">
        <f t="shared" si="9"/>
        <v>1.5952364992450216</v>
      </c>
      <c r="AB34" s="32">
        <f>[1]MercLab!W101</f>
        <v>9.9354181490813573</v>
      </c>
      <c r="AC34" s="32">
        <f t="shared" si="2"/>
        <v>4.7244529874220236</v>
      </c>
      <c r="AD34" s="32">
        <f>[1]MercLab!X101</f>
        <v>2.2614358080201056</v>
      </c>
    </row>
    <row r="35" spans="1:30">
      <c r="A35" s="251" t="s">
        <v>12</v>
      </c>
      <c r="B35" s="93"/>
      <c r="C35" s="81"/>
      <c r="D35" s="81"/>
      <c r="E35" s="93"/>
      <c r="F35" s="81"/>
      <c r="G35" s="81"/>
      <c r="H35" s="93"/>
      <c r="I35" s="81"/>
      <c r="J35" s="81"/>
      <c r="K35" s="93"/>
      <c r="L35" s="81"/>
      <c r="M35" s="81"/>
      <c r="N35" s="93"/>
      <c r="O35" s="81"/>
      <c r="P35" s="81"/>
      <c r="Q35" s="81"/>
      <c r="R35" s="81"/>
      <c r="S35" s="97" t="s">
        <v>95</v>
      </c>
      <c r="T35" s="26">
        <f>[1]MercLab!R102</f>
        <v>11653.204358220008</v>
      </c>
      <c r="U35" s="32">
        <f t="shared" si="7"/>
        <v>0.50596689647076842</v>
      </c>
      <c r="V35" s="32">
        <f>[1]MercLab!S102</f>
        <v>11.287374852730318</v>
      </c>
      <c r="W35" s="26">
        <f>[1]MercLab!T102</f>
        <v>0</v>
      </c>
      <c r="X35" s="32">
        <f t="shared" si="8"/>
        <v>0</v>
      </c>
      <c r="Y35" s="32">
        <f>[1]MercLab!U102</f>
        <v>0</v>
      </c>
      <c r="Z35" s="26">
        <f>[1]MercLab!V102</f>
        <v>11653.204358220008</v>
      </c>
      <c r="AA35" s="32">
        <f t="shared" si="9"/>
        <v>15.301883735856386</v>
      </c>
      <c r="AB35" s="32">
        <f>[1]MercLab!W102</f>
        <v>11.287374852730318</v>
      </c>
      <c r="AC35" s="32">
        <f t="shared" si="2"/>
        <v>100</v>
      </c>
      <c r="AD35" s="32">
        <f>[1]MercLab!X102</f>
        <v>2.4743836853323198</v>
      </c>
    </row>
    <row r="36" spans="1:30">
      <c r="A36" s="248" t="s">
        <v>38</v>
      </c>
      <c r="B36" s="315">
        <f>[1]MercLab!N73</f>
        <v>1160077.0308734393</v>
      </c>
      <c r="C36" s="316">
        <f>IF(ISNUMBER(B36/B$8*100),B36/B$8*100,0)</f>
        <v>28.296610065723126</v>
      </c>
      <c r="D36" s="316">
        <f>[1]MercLab!O73</f>
        <v>5.2940106424655449</v>
      </c>
      <c r="E36" s="315">
        <f>[1]MercLab!P73</f>
        <v>1156297.3037632992</v>
      </c>
      <c r="F36" s="316">
        <f>IF(ISNUMBER(E36/E$8*100),E36/E$8*100,0)</f>
        <v>36.214920269461118</v>
      </c>
      <c r="G36" s="316">
        <f>[1]MercLab!Q73</f>
        <v>5.306042764180841</v>
      </c>
      <c r="H36" s="85">
        <f>[1]MercLab!R73</f>
        <v>1134113.6741612449</v>
      </c>
      <c r="I36" s="83">
        <f>IF(ISNUMBER(H36/H$8*100),H36/H$8*100,0)</f>
        <v>49.241732859139127</v>
      </c>
      <c r="J36" s="83">
        <f>[1]MercLab!S73</f>
        <v>5.2914825248056694</v>
      </c>
      <c r="K36" s="85">
        <f>[1]MercLab!T73</f>
        <v>1125561.012449051</v>
      </c>
      <c r="L36" s="83">
        <f>IF(ISNUMBER(K36/K$8*100),K36/K$8*100,0)</f>
        <v>50.541578147214629</v>
      </c>
      <c r="M36" s="83">
        <f>[1]MercLab!U73</f>
        <v>5.2867734536246083</v>
      </c>
      <c r="N36" s="85">
        <f>[1]MercLab!V73</f>
        <v>8552.6617121939271</v>
      </c>
      <c r="O36" s="83">
        <f>IF(ISNUMBER(N36/N$8*100),N36/N$8*100,0)</f>
        <v>11.230544932457716</v>
      </c>
      <c r="P36" s="83">
        <f>[1]MercLab!W73</f>
        <v>5.8394175578492273</v>
      </c>
      <c r="Q36" s="84">
        <f t="shared" ref="Q36:Q40" si="16">IF(ISNUMBER(N36/H36*100),N36/H36*100,0)</f>
        <v>0.75412737779739836</v>
      </c>
      <c r="R36" s="83">
        <f>[1]MercLab!X73</f>
        <v>1.0746775266061386</v>
      </c>
      <c r="S36" s="257"/>
      <c r="T36" s="258"/>
      <c r="U36" s="258"/>
      <c r="V36" s="258"/>
      <c r="W36" s="258"/>
      <c r="X36" s="258"/>
      <c r="Y36" s="258"/>
      <c r="Z36" s="258"/>
      <c r="AA36" s="258"/>
      <c r="AB36" s="258"/>
      <c r="AC36" s="258"/>
      <c r="AD36" s="258"/>
    </row>
    <row r="37" spans="1:30">
      <c r="A37" s="248" t="s">
        <v>39</v>
      </c>
      <c r="B37" s="315">
        <f>[1]MercLab!N74</f>
        <v>231321.07699978221</v>
      </c>
      <c r="C37" s="316">
        <f>IF(ISNUMBER(B37/B$8*100),B37/B$8*100,0)</f>
        <v>5.6423859292496035</v>
      </c>
      <c r="D37" s="316">
        <f>[1]MercLab!O74</f>
        <v>8.0680696540113956</v>
      </c>
      <c r="E37" s="315">
        <f>[1]MercLab!P74</f>
        <v>230531.51452395521</v>
      </c>
      <c r="F37" s="316">
        <f>IF(ISNUMBER(E37/E$8*100),E37/E$8*100,0)</f>
        <v>7.2201849739780926</v>
      </c>
      <c r="G37" s="316">
        <f>[1]MercLab!Q74</f>
        <v>8.0788318906351204</v>
      </c>
      <c r="H37" s="85">
        <f>[1]MercLab!R74</f>
        <v>221928.92702187097</v>
      </c>
      <c r="I37" s="83">
        <f>IF(ISNUMBER(H37/H$8*100),H37/H$8*100,0)</f>
        <v>9.6358638354382613</v>
      </c>
      <c r="J37" s="83">
        <f>[1]MercLab!S74</f>
        <v>8.0534834348509783</v>
      </c>
      <c r="K37" s="85">
        <f>[1]MercLab!T74</f>
        <v>209570.69680086913</v>
      </c>
      <c r="L37" s="83">
        <f>IF(ISNUMBER(K37/K$8*100),K37/K$8*100,0)</f>
        <v>9.4104483298339225</v>
      </c>
      <c r="M37" s="83">
        <f>[1]MercLab!U74</f>
        <v>8.0162998873405176</v>
      </c>
      <c r="N37" s="85">
        <f>[1]MercLab!V74</f>
        <v>12358.230221001188</v>
      </c>
      <c r="O37" s="83">
        <f>IF(ISNUMBER(N37/N$8*100),N37/N$8*100,0)</f>
        <v>16.227656892442248</v>
      </c>
      <c r="P37" s="83">
        <f>[1]MercLab!W74</f>
        <v>8.7057286647104242</v>
      </c>
      <c r="Q37" s="84">
        <f t="shared" si="16"/>
        <v>5.568553134032542</v>
      </c>
      <c r="R37" s="83">
        <f>[1]MercLab!X74</f>
        <v>2.2585984707866555</v>
      </c>
      <c r="S37" s="2" t="str">
        <f>A42</f>
        <v>Fuente: Instituto Nacional de Estadística (INE). XLIV Encuesta Permanente de Hogares de Propósitos Múltiples, mayo 2013.</v>
      </c>
    </row>
    <row r="38" spans="1:30">
      <c r="A38" s="248" t="s">
        <v>50</v>
      </c>
      <c r="B38" s="315">
        <f>[1]MercLab!N75</f>
        <v>972543.12484091753</v>
      </c>
      <c r="C38" s="316">
        <f>IF(ISNUMBER(B38/B$8*100),B38/B$8*100,0)</f>
        <v>23.722281230758753</v>
      </c>
      <c r="D38" s="316">
        <f>[1]MercLab!O75</f>
        <v>8.3664793391180368</v>
      </c>
      <c r="E38" s="315">
        <f>[1]MercLab!P75</f>
        <v>972045.75594779616</v>
      </c>
      <c r="F38" s="316">
        <f>IF(ISNUMBER(E38/E$8*100),E38/E$8*100,0)</f>
        <v>30.444211393857639</v>
      </c>
      <c r="G38" s="316">
        <f>[1]MercLab!Q75</f>
        <v>8.3696552779560331</v>
      </c>
      <c r="H38" s="85">
        <f>[1]MercLab!R75</f>
        <v>934422.16111136368</v>
      </c>
      <c r="I38" s="83">
        <f>IF(ISNUMBER(H38/H$8*100),H38/H$8*100,0)</f>
        <v>40.571388462567207</v>
      </c>
      <c r="J38" s="83">
        <f>[1]MercLab!S75</f>
        <v>8.3524399612919531</v>
      </c>
      <c r="K38" s="85">
        <f>[1]MercLab!T75</f>
        <v>890830.89928230096</v>
      </c>
      <c r="L38" s="83">
        <f>IF(ISNUMBER(K38/K$8*100),K38/K$8*100,0)</f>
        <v>40.001385099564231</v>
      </c>
      <c r="M38" s="83">
        <f>[1]MercLab!U75</f>
        <v>8.3539479640619589</v>
      </c>
      <c r="N38" s="85">
        <f>[1]MercLab!V75</f>
        <v>43591.26182905872</v>
      </c>
      <c r="O38" s="83">
        <f>IF(ISNUMBER(N38/N$8*100),N38/N$8*100,0)</f>
        <v>57.239914439243343</v>
      </c>
      <c r="P38" s="83">
        <f>[1]MercLab!W75</f>
        <v>8.3220003074205398</v>
      </c>
      <c r="Q38" s="84">
        <f t="shared" si="16"/>
        <v>4.6650500858426831</v>
      </c>
      <c r="R38" s="83">
        <f>[1]MercLab!X75</f>
        <v>1.7551519245105518</v>
      </c>
      <c r="S38" s="15" t="str">
        <f>A43</f>
        <v>(Salarios mínimos por rama)</v>
      </c>
    </row>
    <row r="39" spans="1:30">
      <c r="A39" s="248" t="s">
        <v>46</v>
      </c>
      <c r="B39" s="315">
        <f>[1]MercLab!N76</f>
        <v>1037.5242506555001</v>
      </c>
      <c r="C39" s="316">
        <f>IF(ISNUMBER(B39/B$8*100),B39/B$8*100,0)</f>
        <v>2.5307301474994187E-2</v>
      </c>
      <c r="D39" s="316">
        <f>[1]MercLab!O76</f>
        <v>10.791100730424214</v>
      </c>
      <c r="E39" s="315">
        <f>[1]MercLab!P76</f>
        <v>1037.5242506555001</v>
      </c>
      <c r="F39" s="316">
        <f>IF(ISNUMBER(E39/E$8*100),E39/E$8*100,0)</f>
        <v>3.2494980220772803E-2</v>
      </c>
      <c r="G39" s="316">
        <f>[1]MercLab!Q76</f>
        <v>10.791100730424214</v>
      </c>
      <c r="H39" s="85">
        <f>[1]MercLab!R76</f>
        <v>1037.5242506555001</v>
      </c>
      <c r="I39" s="83">
        <f>IF(ISNUMBER(H39/H$8*100),H39/H$8*100,0)</f>
        <v>4.5047946382835768E-2</v>
      </c>
      <c r="J39" s="83">
        <f>[1]MercLab!S76</f>
        <v>10.791100730424214</v>
      </c>
      <c r="K39" s="85">
        <f>[1]MercLab!T76</f>
        <v>1037.5242506555001</v>
      </c>
      <c r="L39" s="83">
        <f>IF(ISNUMBER(K39/K$8*100),K39/K$8*100,0)</f>
        <v>4.6588423385452764E-2</v>
      </c>
      <c r="M39" s="83">
        <f>[1]MercLab!U76</f>
        <v>10.791100730424214</v>
      </c>
      <c r="N39" s="85">
        <f>[1]MercLab!V76</f>
        <v>0</v>
      </c>
      <c r="O39" s="83">
        <f>IF(ISNUMBER(N39/N$8*100),N39/N$8*100,0)</f>
        <v>0</v>
      </c>
      <c r="P39" s="83">
        <f>[1]MercLab!W76</f>
        <v>0</v>
      </c>
      <c r="Q39" s="84">
        <f t="shared" si="16"/>
        <v>0</v>
      </c>
      <c r="R39" s="83">
        <f>[1]MercLab!X76</f>
        <v>0</v>
      </c>
      <c r="S39" s="2" t="s">
        <v>78</v>
      </c>
    </row>
    <row r="40" spans="1:30">
      <c r="A40" s="248" t="s">
        <v>95</v>
      </c>
      <c r="B40" s="315">
        <f>[1]MercLab!N77</f>
        <v>31681.242631872483</v>
      </c>
      <c r="C40" s="316">
        <f>IF(ISNUMBER(B40/B$8*100),B40/B$8*100,0)</f>
        <v>0.77276917419586577</v>
      </c>
      <c r="D40" s="316">
        <f>[1]MercLab!O77</f>
        <v>9.8221569158984536</v>
      </c>
      <c r="E40" s="315">
        <f>[1]MercLab!P77</f>
        <v>31681.242631872483</v>
      </c>
      <c r="F40" s="316">
        <f>IF(ISNUMBER(E40/E$8*100),E40/E$8*100,0)</f>
        <v>0.99224799038844813</v>
      </c>
      <c r="G40" s="316">
        <f>[1]MercLab!Q77</f>
        <v>9.8221569158984536</v>
      </c>
      <c r="H40" s="85">
        <f>[1]MercLab!R77</f>
        <v>11653.204358220008</v>
      </c>
      <c r="I40" s="83">
        <f>IF(ISNUMBER(H40/H$8*100),H40/H$8*100,0)</f>
        <v>0.50596689647076842</v>
      </c>
      <c r="J40" s="83">
        <f>[1]MercLab!S77</f>
        <v>11.287374852730318</v>
      </c>
      <c r="K40" s="85">
        <f>[1]MercLab!T77</f>
        <v>0</v>
      </c>
      <c r="L40" s="83">
        <f>IF(ISNUMBER(K40/K$8*100),K40/K$8*100,0)</f>
        <v>0</v>
      </c>
      <c r="M40" s="83">
        <f>[1]MercLab!U77</f>
        <v>0</v>
      </c>
      <c r="N40" s="85">
        <f>[1]MercLab!V77</f>
        <v>11653.204358220008</v>
      </c>
      <c r="O40" s="83">
        <f>IF(ISNUMBER(N40/N$8*100),N40/N$8*100,0)</f>
        <v>15.301883735856386</v>
      </c>
      <c r="P40" s="83">
        <f>[1]MercLab!W77</f>
        <v>11.287374852730318</v>
      </c>
      <c r="Q40" s="84">
        <f t="shared" si="16"/>
        <v>100</v>
      </c>
      <c r="R40" s="83">
        <f>[1]MercLab!X77</f>
        <v>2.4743836853323198</v>
      </c>
      <c r="S40" s="2" t="s">
        <v>79</v>
      </c>
    </row>
    <row r="41" spans="1:30">
      <c r="A41" s="252"/>
      <c r="B41" s="253"/>
      <c r="C41" s="254"/>
      <c r="D41" s="255"/>
      <c r="E41" s="253"/>
      <c r="F41" s="254"/>
      <c r="G41" s="255"/>
      <c r="H41" s="253"/>
      <c r="I41" s="254"/>
      <c r="J41" s="255"/>
      <c r="K41" s="253"/>
      <c r="L41" s="254"/>
      <c r="M41" s="255"/>
      <c r="N41" s="253"/>
      <c r="O41" s="254"/>
      <c r="P41" s="255"/>
      <c r="Q41" s="256"/>
      <c r="R41" s="256"/>
      <c r="S41" s="2" t="s">
        <v>80</v>
      </c>
      <c r="T41" s="78"/>
    </row>
    <row r="42" spans="1:30">
      <c r="A42" s="2" t="str">
        <f>[2]Resumen!A49</f>
        <v>Fuente: Instituto Nacional de Estadística (INE). XLIV Encuesta Permanente de Hogares de Propósitos Múltiples, mayo 2013.</v>
      </c>
      <c r="F42" s="22"/>
      <c r="I42" s="22"/>
      <c r="L42" s="22"/>
      <c r="S42" s="2" t="s">
        <v>88</v>
      </c>
      <c r="T42" s="78"/>
    </row>
    <row r="43" spans="1:30">
      <c r="A43" s="314" t="s">
        <v>128</v>
      </c>
      <c r="B43" s="5"/>
      <c r="F43" s="22"/>
      <c r="I43" s="22"/>
      <c r="L43" s="22"/>
    </row>
    <row r="44" spans="1:30">
      <c r="A44" s="2" t="s">
        <v>78</v>
      </c>
      <c r="B44" s="5"/>
      <c r="F44" s="22"/>
      <c r="I44" s="22"/>
      <c r="L44" s="22"/>
      <c r="T44" s="78"/>
    </row>
    <row r="45" spans="1:30">
      <c r="A45" s="2" t="s">
        <v>79</v>
      </c>
      <c r="B45" s="5"/>
      <c r="F45" s="22"/>
      <c r="I45" s="22"/>
      <c r="L45" s="22"/>
    </row>
    <row r="46" spans="1:30">
      <c r="A46" s="2" t="s">
        <v>80</v>
      </c>
      <c r="F46" s="22"/>
      <c r="I46" s="22"/>
      <c r="L46" s="22"/>
    </row>
    <row r="47" spans="1:30">
      <c r="A47" s="2" t="s">
        <v>88</v>
      </c>
      <c r="F47" s="22"/>
      <c r="I47" s="22"/>
      <c r="L47" s="22"/>
    </row>
    <row r="48" spans="1:30">
      <c r="A48" s="2" t="s">
        <v>89</v>
      </c>
      <c r="F48" s="22"/>
      <c r="I48" s="22"/>
      <c r="L48" s="22"/>
    </row>
    <row r="49" spans="2:22">
      <c r="E49" s="9"/>
      <c r="F49" s="22"/>
      <c r="G49" s="3"/>
      <c r="I49" s="22"/>
      <c r="L49" s="22"/>
    </row>
    <row r="50" spans="2:22">
      <c r="F50" s="22"/>
      <c r="I50" s="22"/>
      <c r="L50" s="22"/>
    </row>
    <row r="51" spans="2:22">
      <c r="B51" s="9"/>
      <c r="F51" s="22"/>
      <c r="I51" s="22"/>
      <c r="L51" s="22"/>
    </row>
    <row r="53" spans="2:22">
      <c r="B53" s="9"/>
      <c r="V53" s="47"/>
    </row>
    <row r="54" spans="2:22">
      <c r="B54" s="9"/>
    </row>
  </sheetData>
  <mergeCells count="22">
    <mergeCell ref="AD4:AD6"/>
    <mergeCell ref="A4:A6"/>
    <mergeCell ref="B4:D5"/>
    <mergeCell ref="W5:Y5"/>
    <mergeCell ref="Z5:AB5"/>
    <mergeCell ref="Q4:Q6"/>
    <mergeCell ref="R4:R6"/>
    <mergeCell ref="E4:G5"/>
    <mergeCell ref="H4:P4"/>
    <mergeCell ref="H5:J5"/>
    <mergeCell ref="K5:M5"/>
    <mergeCell ref="S4:S6"/>
    <mergeCell ref="T4:AB4"/>
    <mergeCell ref="N5:P5"/>
    <mergeCell ref="T5:V5"/>
    <mergeCell ref="AC4:AC6"/>
    <mergeCell ref="T3:AD3"/>
    <mergeCell ref="A1:R1"/>
    <mergeCell ref="A2:R2"/>
    <mergeCell ref="S1:AD1"/>
    <mergeCell ref="S2:AD2"/>
    <mergeCell ref="A3:R3"/>
  </mergeCells>
  <phoneticPr fontId="0" type="noConversion"/>
  <printOptions horizontalCentered="1"/>
  <pageMargins left="1.4648818897637796" right="0.27559055118110237" top="0.31496062992125984" bottom="0.39370078740157483" header="0" footer="0.19685039370078741"/>
  <pageSetup paperSize="9" scale="90" firstPageNumber="14" orientation="landscape" useFirstPageNumber="1" r:id="rId1"/>
  <headerFooter alignWithMargins="0">
    <oddFooter>&amp;L&amp;Z&amp;F+&amp;F+&amp;A&amp;C&amp;P&amp;R&amp;D+&amp;T</oddFooter>
  </headerFooter>
  <colBreaks count="1" manualBreakCount="1">
    <brk id="1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5"/>
  <dimension ref="A1:O101"/>
  <sheetViews>
    <sheetView workbookViewId="0">
      <selection activeCell="A39" sqref="A39"/>
    </sheetView>
  </sheetViews>
  <sheetFormatPr baseColWidth="10" defaultRowHeight="11.25"/>
  <cols>
    <col min="1" max="1" width="48.33203125" style="62" customWidth="1"/>
    <col min="2" max="2" width="14.6640625" style="62" bestFit="1" customWidth="1"/>
    <col min="3" max="3" width="9.1640625" style="68" bestFit="1" customWidth="1"/>
    <col min="4" max="4" width="14.6640625" style="62" bestFit="1" customWidth="1"/>
    <col min="5" max="5" width="8.83203125" style="68" bestFit="1" customWidth="1"/>
    <col min="6" max="6" width="12.6640625" style="62" bestFit="1" customWidth="1"/>
    <col min="7" max="7" width="8.83203125" style="68" bestFit="1" customWidth="1"/>
    <col min="8" max="8" width="14.5" style="62" bestFit="1" customWidth="1"/>
    <col min="9" max="9" width="8.83203125" style="68" bestFit="1" customWidth="1"/>
    <col min="10" max="10" width="11.6640625" style="62" bestFit="1" customWidth="1"/>
    <col min="11" max="11" width="8.83203125" style="68" bestFit="1" customWidth="1"/>
    <col min="12" max="12" width="14.6640625" style="62" bestFit="1" customWidth="1"/>
    <col min="13" max="13" width="8.83203125" style="68" bestFit="1" customWidth="1"/>
    <col min="14" max="14" width="12.6640625" style="62" bestFit="1" customWidth="1"/>
    <col min="15" max="15" width="8.83203125" style="68" bestFit="1" customWidth="1"/>
    <col min="16" max="16384" width="12" style="62"/>
  </cols>
  <sheetData>
    <row r="1" spans="1:15">
      <c r="A1" s="334" t="s">
        <v>118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</row>
    <row r="2" spans="1:15">
      <c r="A2" s="334" t="s">
        <v>83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</row>
    <row r="3" spans="1:15">
      <c r="A3" s="334" t="s">
        <v>33</v>
      </c>
      <c r="B3" s="334"/>
      <c r="C3" s="334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</row>
    <row r="4" spans="1:15" customFormat="1" ht="23.25">
      <c r="A4" s="344" t="s">
        <v>111</v>
      </c>
      <c r="B4" s="344"/>
      <c r="C4" s="344"/>
      <c r="D4" s="344"/>
      <c r="E4" s="344"/>
      <c r="F4" s="344"/>
      <c r="G4" s="344"/>
      <c r="H4" s="344"/>
      <c r="I4" s="344"/>
      <c r="J4" s="344"/>
      <c r="K4" s="344"/>
      <c r="L4" s="344"/>
      <c r="M4" s="344"/>
      <c r="N4" s="344"/>
      <c r="O4" s="344"/>
    </row>
    <row r="5" spans="1:15" ht="12" customHeight="1">
      <c r="A5" s="335" t="s">
        <v>31</v>
      </c>
      <c r="B5" s="338" t="s">
        <v>5</v>
      </c>
      <c r="C5" s="338"/>
      <c r="D5" s="343" t="s">
        <v>6</v>
      </c>
      <c r="E5" s="343"/>
      <c r="F5" s="343"/>
      <c r="G5" s="343"/>
      <c r="H5" s="343"/>
      <c r="I5" s="343"/>
      <c r="J5" s="343"/>
      <c r="K5" s="343"/>
      <c r="L5" s="338" t="s">
        <v>1</v>
      </c>
      <c r="M5" s="338"/>
      <c r="N5" s="341" t="s">
        <v>2</v>
      </c>
      <c r="O5" s="341"/>
    </row>
    <row r="6" spans="1:15" ht="13.5">
      <c r="A6" s="336"/>
      <c r="B6" s="339"/>
      <c r="C6" s="339"/>
      <c r="D6" s="340" t="s">
        <v>3</v>
      </c>
      <c r="E6" s="340"/>
      <c r="F6" s="340" t="s">
        <v>109</v>
      </c>
      <c r="G6" s="340"/>
      <c r="H6" s="340" t="s">
        <v>9</v>
      </c>
      <c r="I6" s="340"/>
      <c r="J6" s="340" t="s">
        <v>110</v>
      </c>
      <c r="K6" s="340"/>
      <c r="L6" s="339"/>
      <c r="M6" s="339"/>
      <c r="N6" s="342"/>
      <c r="O6" s="342"/>
    </row>
    <row r="7" spans="1:15">
      <c r="A7" s="337"/>
      <c r="B7" s="63" t="s">
        <v>7</v>
      </c>
      <c r="C7" s="64" t="s">
        <v>87</v>
      </c>
      <c r="D7" s="63" t="s">
        <v>7</v>
      </c>
      <c r="E7" s="64" t="s">
        <v>87</v>
      </c>
      <c r="F7" s="63" t="s">
        <v>7</v>
      </c>
      <c r="G7" s="64" t="s">
        <v>87</v>
      </c>
      <c r="H7" s="63" t="s">
        <v>7</v>
      </c>
      <c r="I7" s="64" t="s">
        <v>87</v>
      </c>
      <c r="J7" s="63" t="s">
        <v>7</v>
      </c>
      <c r="K7" s="64" t="s">
        <v>87</v>
      </c>
      <c r="L7" s="63" t="s">
        <v>7</v>
      </c>
      <c r="M7" s="64" t="s">
        <v>87</v>
      </c>
      <c r="N7" s="63" t="s">
        <v>7</v>
      </c>
      <c r="O7" s="64" t="s">
        <v>87</v>
      </c>
    </row>
    <row r="8" spans="1:15">
      <c r="A8" s="104"/>
      <c r="B8" s="105"/>
      <c r="C8" s="106"/>
      <c r="D8" s="106"/>
      <c r="E8" s="106"/>
      <c r="F8" s="92"/>
      <c r="G8" s="58"/>
      <c r="H8" s="106"/>
      <c r="I8" s="106"/>
      <c r="J8" s="106"/>
      <c r="K8" s="106"/>
      <c r="L8" s="106"/>
      <c r="M8" s="106"/>
      <c r="N8" s="106"/>
      <c r="O8" s="106"/>
    </row>
    <row r="9" spans="1:15">
      <c r="A9" s="264" t="s">
        <v>115</v>
      </c>
      <c r="B9" s="93">
        <f>[1]MercLab!J114</f>
        <v>2227000.1327829161</v>
      </c>
      <c r="C9" s="58">
        <f>SUM(E9,M9,O9)</f>
        <v>99.99999999999811</v>
      </c>
      <c r="D9" s="93">
        <f t="shared" ref="D9:D50" si="0">F9+H9+J9</f>
        <v>986931.79414755525</v>
      </c>
      <c r="E9" s="58">
        <f>IF(ISNUMBER(D9/$B$9*100),D9/$B$9*100,0)</f>
        <v>44.316647296929439</v>
      </c>
      <c r="F9" s="93">
        <f>[1]MercLab!K114</f>
        <v>80648.308278848475</v>
      </c>
      <c r="G9" s="58">
        <f>IF(ISNUMBER(F9/$B$9*100),F9/$B$9*100,0)</f>
        <v>3.6213876726656631</v>
      </c>
      <c r="H9" s="93">
        <f>[1]MercLab!L114</f>
        <v>901247.64451961371</v>
      </c>
      <c r="I9" s="58">
        <f>IF(ISNUMBER(H9/$B$9*100),H9/$B$9*100,0)</f>
        <v>40.469132949417101</v>
      </c>
      <c r="J9" s="93">
        <f>[1]MercLab!M114</f>
        <v>5035.8413490930016</v>
      </c>
      <c r="K9" s="58">
        <f>IF(ISNUMBER(J9/$B$9*100),J9/$B$9*100,0)</f>
        <v>0.22612667484667304</v>
      </c>
      <c r="L9" s="93">
        <f>[1]MercLab!N114</f>
        <v>960378.108103215</v>
      </c>
      <c r="M9" s="58">
        <f>IF(ISNUMBER(L9/$B$9*100),L9/$B$9*100,0)</f>
        <v>43.124295053503296</v>
      </c>
      <c r="N9" s="93">
        <f>[1]MercLab!O114</f>
        <v>279690.23053210403</v>
      </c>
      <c r="O9" s="58">
        <f>IF(ISNUMBER(N9/$B$9*100),N9/$B$9*100,0)</f>
        <v>12.55905764956538</v>
      </c>
    </row>
    <row r="10" spans="1:15" s="67" customFormat="1">
      <c r="A10" s="261"/>
      <c r="B10" s="93"/>
      <c r="C10" s="58"/>
      <c r="D10" s="93"/>
      <c r="E10" s="58"/>
      <c r="F10" s="107"/>
      <c r="G10" s="58"/>
      <c r="H10" s="93"/>
      <c r="I10" s="58"/>
      <c r="J10" s="93"/>
      <c r="K10" s="58"/>
      <c r="L10" s="93"/>
      <c r="M10" s="58"/>
      <c r="N10" s="93"/>
      <c r="O10" s="58"/>
    </row>
    <row r="11" spans="1:15">
      <c r="A11" s="265" t="s">
        <v>35</v>
      </c>
      <c r="B11" s="93"/>
      <c r="C11" s="58"/>
      <c r="D11" s="93"/>
      <c r="E11" s="58"/>
      <c r="F11" s="93"/>
      <c r="G11" s="58"/>
      <c r="H11" s="93"/>
      <c r="I11" s="58"/>
      <c r="J11" s="93"/>
      <c r="K11" s="58"/>
      <c r="L11" s="93"/>
      <c r="M11" s="58"/>
      <c r="N11" s="93"/>
      <c r="O11" s="58"/>
    </row>
    <row r="12" spans="1:15">
      <c r="A12" s="266" t="s">
        <v>69</v>
      </c>
      <c r="B12" s="60">
        <f>SUM(B13:B15)</f>
        <v>908166.11958324281</v>
      </c>
      <c r="C12" s="61">
        <f>IF(ISNUMBER(B12/B$9*100),B12/B$9*100,0)</f>
        <v>40.779796382336777</v>
      </c>
      <c r="D12" s="60">
        <f>SUM(D13:D15)</f>
        <v>511558.42298764957</v>
      </c>
      <c r="E12" s="61">
        <f>IF(ISNUMBER(D12/D$9*100),D12/D$9*100,0)</f>
        <v>51.833209348524335</v>
      </c>
      <c r="F12" s="60">
        <f>SUM(F13:F15)</f>
        <v>62331.169206631123</v>
      </c>
      <c r="G12" s="61">
        <f>IF(ISNUMBER(F12/F$9*100),F12/F$9*100,0)</f>
        <v>77.287633847340899</v>
      </c>
      <c r="H12" s="60">
        <f>SUM(H13:H15)</f>
        <v>446808.14658509928</v>
      </c>
      <c r="I12" s="61">
        <f>IF(ISNUMBER(H12/H$9*100),H12/H$9*100,0)</f>
        <v>49.576622951759127</v>
      </c>
      <c r="J12" s="60">
        <f>SUM(J13:J15)</f>
        <v>2419.1071959191399</v>
      </c>
      <c r="K12" s="61">
        <f>IF(ISNUMBER(J12/J$9*100),J12/J$9*100,0)</f>
        <v>48.037796034913647</v>
      </c>
      <c r="L12" s="60">
        <f>SUM(L13:L15)</f>
        <v>339339.86908328591</v>
      </c>
      <c r="M12" s="61">
        <f>IF(ISNUMBER(L12/L$9*100),L12/L$9*100,0)</f>
        <v>35.333986293533457</v>
      </c>
      <c r="N12" s="60">
        <f>SUM(N13:N15)</f>
        <v>57267.827512325559</v>
      </c>
      <c r="O12" s="61">
        <f>IF(ISNUMBER(N12/N$9*100),N12/N$9*100,0)</f>
        <v>20.475447928007664</v>
      </c>
    </row>
    <row r="13" spans="1:15">
      <c r="A13" s="270" t="s">
        <v>51</v>
      </c>
      <c r="B13" s="60">
        <f>[1]MercLab!J115</f>
        <v>228372.79461706977</v>
      </c>
      <c r="C13" s="61">
        <f>IF(ISNUMBER(B13/B$9*100),B13/B$9*100,0)</f>
        <v>10.25472748094044</v>
      </c>
      <c r="D13" s="60">
        <f t="shared" si="0"/>
        <v>138858.59390397242</v>
      </c>
      <c r="E13" s="61">
        <f>IF(ISNUMBER(D13/D$9*100),D13/D$9*100,0)</f>
        <v>14.06972545898261</v>
      </c>
      <c r="F13" s="60">
        <f>[1]MercLab!K115</f>
        <v>22068.597959738279</v>
      </c>
      <c r="G13" s="61">
        <f>IF(ISNUMBER(F13/F$9*100),F13/F$9*100,0)</f>
        <v>27.363993654317209</v>
      </c>
      <c r="H13" s="60">
        <f>[1]MercLab!L115</f>
        <v>115798.14884492006</v>
      </c>
      <c r="I13" s="61">
        <f>IF(ISNUMBER(H13/H$9*100),H13/H$9*100,0)</f>
        <v>12.848649264059182</v>
      </c>
      <c r="J13" s="60">
        <f>[1]MercLab!M115</f>
        <v>991.84709931407997</v>
      </c>
      <c r="K13" s="61">
        <f>IF(ISNUMBER(J13/J$9*100),J13/J$9*100,0)</f>
        <v>19.695757482366282</v>
      </c>
      <c r="L13" s="60">
        <f>[1]MercLab!N115</f>
        <v>79099.806170298558</v>
      </c>
      <c r="M13" s="61">
        <f>IF(ISNUMBER(L13/L$9*100),L13/L$9*100,0)</f>
        <v>8.2363191645969334</v>
      </c>
      <c r="N13" s="60">
        <f>[1]MercLab!O115</f>
        <v>10414.39454279784</v>
      </c>
      <c r="O13" s="61">
        <f>IF(ISNUMBER(N13/N$9*100),N13/N$9*100,0)</f>
        <v>3.7235460541416487</v>
      </c>
    </row>
    <row r="14" spans="1:15">
      <c r="A14" s="270" t="s">
        <v>52</v>
      </c>
      <c r="B14" s="60">
        <f>[1]MercLab!J116</f>
        <v>156038.37655147808</v>
      </c>
      <c r="C14" s="61">
        <f>IF(ISNUMBER(B14/B$9*100),B14/B$9*100,0)</f>
        <v>7.0066622024170497</v>
      </c>
      <c r="D14" s="60">
        <f t="shared" si="0"/>
        <v>97104.963370218975</v>
      </c>
      <c r="E14" s="61">
        <f>IF(ISNUMBER(D14/D$9*100),D14/D$9*100,0)</f>
        <v>9.8390753997434697</v>
      </c>
      <c r="F14" s="60">
        <f>[1]MercLab!K116</f>
        <v>5046.2861439608832</v>
      </c>
      <c r="G14" s="61">
        <f>IF(ISNUMBER(F14/F$9*100),F14/F$9*100,0)</f>
        <v>6.2571506478634547</v>
      </c>
      <c r="H14" s="60">
        <f>[1]MercLab!L116</f>
        <v>91878.452721116628</v>
      </c>
      <c r="I14" s="61">
        <f>IF(ISNUMBER(H14/H$9*100),H14/H$9*100,0)</f>
        <v>10.194584505137877</v>
      </c>
      <c r="J14" s="60">
        <f>[1]MercLab!M116</f>
        <v>180.22450514145999</v>
      </c>
      <c r="K14" s="61">
        <f>IF(ISNUMBER(J14/J$9*100),J14/J$9*100,0)</f>
        <v>3.5788360404546893</v>
      </c>
      <c r="L14" s="60">
        <f>[1]MercLab!N116</f>
        <v>52084.881985881744</v>
      </c>
      <c r="M14" s="61">
        <f>IF(ISNUMBER(L14/L$9*100),L14/L$9*100,0)</f>
        <v>5.4233724765708651</v>
      </c>
      <c r="N14" s="60">
        <f>[1]MercLab!O116</f>
        <v>6848.5311953754854</v>
      </c>
      <c r="O14" s="61">
        <f>IF(ISNUMBER(N14/N$9*100),N14/N$9*100,0)</f>
        <v>2.4486129466682898</v>
      </c>
    </row>
    <row r="15" spans="1:15">
      <c r="A15" s="270" t="s">
        <v>93</v>
      </c>
      <c r="B15" s="60">
        <f>[1]MercLab!J117</f>
        <v>523754.94841469493</v>
      </c>
      <c r="C15" s="61">
        <f>IF(ISNUMBER(B15/B$9*100),B15/B$9*100,0)</f>
        <v>23.518406698979284</v>
      </c>
      <c r="D15" s="60">
        <f t="shared" si="0"/>
        <v>275594.86571345816</v>
      </c>
      <c r="E15" s="61">
        <f>IF(ISNUMBER(D15/D$9*100),D15/D$9*100,0)</f>
        <v>27.924408489798257</v>
      </c>
      <c r="F15" s="60">
        <f>[1]MercLab!K117</f>
        <v>35216.285102931965</v>
      </c>
      <c r="G15" s="61">
        <f>IF(ISNUMBER(F15/F$9*100),F15/F$9*100,0)</f>
        <v>43.666489545160232</v>
      </c>
      <c r="H15" s="60">
        <f>[1]MercLab!L117</f>
        <v>239131.54501906259</v>
      </c>
      <c r="I15" s="61">
        <f>IF(ISNUMBER(H15/H$9*100),H15/H$9*100,0)</f>
        <v>26.533389182562061</v>
      </c>
      <c r="J15" s="60">
        <f>[1]MercLab!M117</f>
        <v>1247.0355914636</v>
      </c>
      <c r="K15" s="61">
        <f>IF(ISNUMBER(J15/J$9*100),J15/J$9*100,0)</f>
        <v>24.763202512092679</v>
      </c>
      <c r="L15" s="60">
        <f>[1]MercLab!N117</f>
        <v>208155.18092710563</v>
      </c>
      <c r="M15" s="61">
        <f>IF(ISNUMBER(L15/L$9*100),L15/L$9*100,0)</f>
        <v>21.67429465236566</v>
      </c>
      <c r="N15" s="60">
        <f>[1]MercLab!O117</f>
        <v>40004.901774152233</v>
      </c>
      <c r="O15" s="61">
        <f>IF(ISNUMBER(N15/N$9*100),N15/N$9*100,0)</f>
        <v>14.303288927197727</v>
      </c>
    </row>
    <row r="16" spans="1:15">
      <c r="A16" s="266" t="s">
        <v>53</v>
      </c>
      <c r="B16" s="60">
        <f>[1]MercLab!J118</f>
        <v>1318834.0131996272</v>
      </c>
      <c r="C16" s="61">
        <f>IF(ISNUMBER(B16/B$9*100),B16/B$9*100,0)</f>
        <v>59.220203617661149</v>
      </c>
      <c r="D16" s="60">
        <f t="shared" si="0"/>
        <v>475373.37115991855</v>
      </c>
      <c r="E16" s="61">
        <f>IF(ISNUMBER(D16/D$9*100),D16/D$9*100,0)</f>
        <v>48.166790651476965</v>
      </c>
      <c r="F16" s="95">
        <f>[1]MercLab!K118</f>
        <v>18317.13907221704</v>
      </c>
      <c r="G16" s="61">
        <f>IF(ISNUMBER(F16/F$9*100),F16/F$9*100,0)</f>
        <v>22.712366152658721</v>
      </c>
      <c r="H16" s="60">
        <f>[1]MercLab!L118</f>
        <v>454439.49793452764</v>
      </c>
      <c r="I16" s="61">
        <f>IF(ISNUMBER(H16/H$9*100),H16/H$9*100,0)</f>
        <v>50.423377048242344</v>
      </c>
      <c r="J16" s="60">
        <f>[1]MercLab!M118</f>
        <v>2616.7341531738598</v>
      </c>
      <c r="K16" s="61">
        <f>IF(ISNUMBER(J16/J$9*100),J16/J$9*100,0)</f>
        <v>51.962203965086317</v>
      </c>
      <c r="L16" s="60">
        <f>[1]MercLab!N118</f>
        <v>621038.23901993025</v>
      </c>
      <c r="M16" s="61">
        <f>IF(ISNUMBER(L16/L$9*100),L16/L$9*100,0)</f>
        <v>64.666013706466657</v>
      </c>
      <c r="N16" s="60">
        <f>[1]MercLab!O118</f>
        <v>222422.4030197784</v>
      </c>
      <c r="O16" s="61">
        <f>IF(ISNUMBER(N16/N$9*100),N16/N$9*100,0)</f>
        <v>79.524552071992304</v>
      </c>
    </row>
    <row r="17" spans="1:15">
      <c r="A17" s="265"/>
      <c r="B17" s="95"/>
      <c r="C17" s="61"/>
      <c r="D17" s="95">
        <f t="shared" si="0"/>
        <v>0</v>
      </c>
      <c r="E17" s="61"/>
      <c r="F17" s="95"/>
      <c r="G17" s="61"/>
      <c r="H17" s="95"/>
      <c r="I17" s="61"/>
      <c r="J17" s="95"/>
      <c r="K17" s="61"/>
      <c r="L17" s="95"/>
      <c r="M17" s="61"/>
      <c r="N17" s="95"/>
      <c r="O17" s="61"/>
    </row>
    <row r="18" spans="1:15">
      <c r="A18" s="265" t="s">
        <v>11</v>
      </c>
      <c r="B18" s="93"/>
      <c r="C18" s="58"/>
      <c r="D18" s="93"/>
      <c r="E18" s="58"/>
      <c r="F18" s="93"/>
      <c r="G18" s="58"/>
      <c r="H18" s="93"/>
      <c r="I18" s="58"/>
      <c r="J18" s="93"/>
      <c r="K18" s="58"/>
      <c r="L18" s="93"/>
      <c r="M18" s="58"/>
      <c r="N18" s="93"/>
      <c r="O18" s="58"/>
    </row>
    <row r="19" spans="1:15">
      <c r="A19" s="267" t="s">
        <v>37</v>
      </c>
      <c r="B19" s="60">
        <f>[1]MercLab!J120</f>
        <v>278558.98210156121</v>
      </c>
      <c r="C19" s="61">
        <f>IF(ISNUMBER(B19/B$9*100),B19/B$9*100,0)</f>
        <v>12.50826068669636</v>
      </c>
      <c r="D19" s="60">
        <f t="shared" si="0"/>
        <v>85262.530520767454</v>
      </c>
      <c r="E19" s="61">
        <f>IF(ISNUMBER(D19/D$9*100),D19/D$9*100,0)</f>
        <v>8.6391512591213502</v>
      </c>
      <c r="F19" s="60">
        <f>[1]MercLab!K120</f>
        <v>1286.9313689482201</v>
      </c>
      <c r="G19" s="61">
        <f>IF(ISNUMBER(F19/F$9*100),F19/F$9*100,0)</f>
        <v>1.5957326277676451</v>
      </c>
      <c r="H19" s="60">
        <f>[1]MercLab!L120</f>
        <v>83007.257514314988</v>
      </c>
      <c r="I19" s="61">
        <f>IF(ISNUMBER(H19/H$9*100),H19/H$9*100,0)</f>
        <v>9.2102606890650804</v>
      </c>
      <c r="J19" s="60">
        <f>[1]MercLab!M120</f>
        <v>968.34163750424</v>
      </c>
      <c r="K19" s="61">
        <f>IF(ISNUMBER(J19/J$9*100),J19/J$9*100,0)</f>
        <v>19.22899413180772</v>
      </c>
      <c r="L19" s="60">
        <f>[1]MercLab!N120</f>
        <v>171712.91140020691</v>
      </c>
      <c r="M19" s="61">
        <f>IF(ISNUMBER(L19/L$9*100),L19/L$9*100,0)</f>
        <v>17.879719451263497</v>
      </c>
      <c r="N19" s="60">
        <f>[1]MercLab!O120</f>
        <v>21583.540180586766</v>
      </c>
      <c r="O19" s="61">
        <f>IF(ISNUMBER(N19/N$9*100),N19/N$9*100,0)</f>
        <v>7.7169446138767848</v>
      </c>
    </row>
    <row r="20" spans="1:15">
      <c r="A20" s="267" t="s">
        <v>38</v>
      </c>
      <c r="B20" s="60">
        <f>[1]MercLab!J121</f>
        <v>1277662.1120940868</v>
      </c>
      <c r="C20" s="61">
        <f>IF(ISNUMBER(B20/B$9*100),B20/B$9*100,0)</f>
        <v>57.371443013678125</v>
      </c>
      <c r="D20" s="60">
        <f t="shared" si="0"/>
        <v>516926.14524732274</v>
      </c>
      <c r="E20" s="61">
        <f>IF(ISNUMBER(D20/D$9*100),D20/D$9*100,0)</f>
        <v>52.377089107136165</v>
      </c>
      <c r="F20" s="60">
        <f>[1]MercLab!K121</f>
        <v>17979.578239823833</v>
      </c>
      <c r="G20" s="61">
        <f>IF(ISNUMBER(F20/F$9*100),F20/F$9*100,0)</f>
        <v>22.293807053779595</v>
      </c>
      <c r="H20" s="60">
        <f>[1]MercLab!L121</f>
        <v>496291.46737116907</v>
      </c>
      <c r="I20" s="61">
        <f>IF(ISNUMBER(H20/H$9*100),H20/H$9*100,0)</f>
        <v>55.067158332014742</v>
      </c>
      <c r="J20" s="60">
        <f>[1]MercLab!M121</f>
        <v>2655.09963632988</v>
      </c>
      <c r="K20" s="61">
        <f>IF(ISNUMBER(J20/J$9*100),J20/J$9*100,0)</f>
        <v>52.724052492402016</v>
      </c>
      <c r="L20" s="60">
        <f>[1]MercLab!N121</f>
        <v>585522.11569394881</v>
      </c>
      <c r="M20" s="61">
        <f>IF(ISNUMBER(L20/L$9*100),L20/L$9*100,0)</f>
        <v>60.967874085590964</v>
      </c>
      <c r="N20" s="60">
        <f>[1]MercLab!O121</f>
        <v>175213.85115281955</v>
      </c>
      <c r="O20" s="61">
        <f>IF(ISNUMBER(N20/N$9*100),N20/N$9*100,0)</f>
        <v>62.645681552580278</v>
      </c>
    </row>
    <row r="21" spans="1:15">
      <c r="A21" s="267" t="s">
        <v>39</v>
      </c>
      <c r="B21" s="60">
        <f>[1]MercLab!J122</f>
        <v>522323.39892433624</v>
      </c>
      <c r="C21" s="61">
        <f>IF(ISNUMBER(B21/B$9*100),B21/B$9*100,0)</f>
        <v>23.454125181017734</v>
      </c>
      <c r="D21" s="60">
        <f t="shared" si="0"/>
        <v>282482.73634636414</v>
      </c>
      <c r="E21" s="61">
        <f>IF(ISNUMBER(D21/D$9*100),D21/D$9*100,0)</f>
        <v>28.622315951463857</v>
      </c>
      <c r="F21" s="60">
        <f>[1]MercLab!K122</f>
        <v>30325.750183090579</v>
      </c>
      <c r="G21" s="61">
        <f>IF(ISNUMBER(F21/F$9*100),F21/F$9*100,0)</f>
        <v>37.602462878993919</v>
      </c>
      <c r="H21" s="60">
        <f>[1]MercLab!L122</f>
        <v>251035.33432725622</v>
      </c>
      <c r="I21" s="61">
        <f>IF(ISNUMBER(H21/H$9*100),H21/H$9*100,0)</f>
        <v>27.854201434397535</v>
      </c>
      <c r="J21" s="60">
        <f>[1]MercLab!M122</f>
        <v>1121.65183601734</v>
      </c>
      <c r="K21" s="61">
        <f>IF(ISNUMBER(J21/J$9*100),J21/J$9*100,0)</f>
        <v>22.273375157447308</v>
      </c>
      <c r="L21" s="60">
        <f>[1]MercLab!N122</f>
        <v>164062.83255113021</v>
      </c>
      <c r="M21" s="61">
        <f>IF(ISNUMBER(L21/L$9*100),L21/L$9*100,0)</f>
        <v>17.083149976748306</v>
      </c>
      <c r="N21" s="60">
        <f>[1]MercLab!O122</f>
        <v>75777.830026840878</v>
      </c>
      <c r="O21" s="61">
        <f>IF(ISNUMBER(N21/N$9*100),N21/N$9*100,0)</f>
        <v>27.093484775165493</v>
      </c>
    </row>
    <row r="22" spans="1:15">
      <c r="A22" s="267" t="s">
        <v>40</v>
      </c>
      <c r="B22" s="60">
        <f>[1]MercLab!J123</f>
        <v>139763.66135948247</v>
      </c>
      <c r="C22" s="61">
        <f>IF(ISNUMBER(B22/B$9*100),B22/B$9*100,0)</f>
        <v>6.2758712629635198</v>
      </c>
      <c r="D22" s="60">
        <f t="shared" si="0"/>
        <v>97416.301316552053</v>
      </c>
      <c r="E22" s="61">
        <f>IF(ISNUMBER(D22/D$9*100),D22/D$9*100,0)</f>
        <v>9.870621444584593</v>
      </c>
      <c r="F22" s="94">
        <f>[1]MercLab!K123</f>
        <v>31056.048486985525</v>
      </c>
      <c r="G22" s="61">
        <f>IF(ISNUMBER(F22/F$9*100),F22/F$9*100,0)</f>
        <v>38.50799743945845</v>
      </c>
      <c r="H22" s="60">
        <f>[1]MercLab!L123</f>
        <v>66069.504590324985</v>
      </c>
      <c r="I22" s="61">
        <f>IF(ISNUMBER(H22/H$9*100),H22/H$9*100,0)</f>
        <v>7.3308934555431318</v>
      </c>
      <c r="J22" s="60">
        <f>[1]MercLab!M123</f>
        <v>290.74823924153998</v>
      </c>
      <c r="K22" s="61">
        <f>IF(ISNUMBER(J22/J$9*100),J22/J$9*100,0)</f>
        <v>5.7735782183429238</v>
      </c>
      <c r="L22" s="60">
        <f>[1]MercLab!N123</f>
        <v>35481.757989366837</v>
      </c>
      <c r="M22" s="61">
        <f>IF(ISNUMBER(L22/L$9*100),L22/L$9*100,0)</f>
        <v>3.6945613076754444</v>
      </c>
      <c r="N22" s="60">
        <f>[1]MercLab!O123</f>
        <v>6865.6020535640055</v>
      </c>
      <c r="O22" s="61">
        <f>IF(ISNUMBER(N22/N$9*100),N22/N$9*100,0)</f>
        <v>2.4547164341430019</v>
      </c>
    </row>
    <row r="23" spans="1:15">
      <c r="A23" s="266" t="s">
        <v>46</v>
      </c>
      <c r="B23" s="94">
        <f>[1]MercLab!J124</f>
        <v>8691.9783034122847</v>
      </c>
      <c r="C23" s="61">
        <f>IF(ISNUMBER(B23/B$9*100),B23/B$9*100,0)</f>
        <v>0.39029985564260239</v>
      </c>
      <c r="D23" s="94">
        <f t="shared" si="0"/>
        <v>4844.0807165594815</v>
      </c>
      <c r="E23" s="61">
        <f>IF(ISNUMBER(D23/D$9*100),D23/D$9*100,0)</f>
        <v>0.49082223769510541</v>
      </c>
      <c r="F23" s="95">
        <f>[1]MercLab!K124</f>
        <v>0</v>
      </c>
      <c r="G23" s="61">
        <f>IF(ISNUMBER(F23/F$9*100),F23/F$9*100,0)</f>
        <v>0</v>
      </c>
      <c r="H23" s="94">
        <f>[1]MercLab!L124</f>
        <v>4844.0807165594815</v>
      </c>
      <c r="I23" s="61">
        <f>IF(ISNUMBER(H23/H$9*100),H23/H$9*100,0)</f>
        <v>0.53748608898073635</v>
      </c>
      <c r="J23" s="94">
        <f>[1]MercLab!M124</f>
        <v>0</v>
      </c>
      <c r="K23" s="61">
        <f>IF(ISNUMBER(J23/J$9*100),J23/J$9*100,0)</f>
        <v>0</v>
      </c>
      <c r="L23" s="94">
        <f>[1]MercLab!N124</f>
        <v>3598.49046856008</v>
      </c>
      <c r="M23" s="61">
        <f>IF(ISNUMBER(L23/L$9*100),L23/L$9*100,0)</f>
        <v>0.37469517872156016</v>
      </c>
      <c r="N23" s="94">
        <f>[1]MercLab!O124</f>
        <v>249.40711829272001</v>
      </c>
      <c r="O23" s="61">
        <f>IF(ISNUMBER(N23/N$9*100),N23/N$9*100,0)</f>
        <v>8.9172624234399922E-2</v>
      </c>
    </row>
    <row r="24" spans="1:15">
      <c r="A24"/>
      <c r="B24" s="95"/>
      <c r="C24" s="96"/>
      <c r="D24" s="95">
        <f t="shared" si="0"/>
        <v>0</v>
      </c>
      <c r="E24" s="96"/>
      <c r="F24" s="95"/>
      <c r="G24" s="96"/>
      <c r="H24" s="95"/>
      <c r="I24" s="96"/>
      <c r="J24" s="95"/>
      <c r="K24" s="96"/>
      <c r="L24" s="95"/>
      <c r="M24" s="96"/>
      <c r="N24" s="95"/>
      <c r="O24" s="96"/>
    </row>
    <row r="25" spans="1:15">
      <c r="A25" s="269" t="s">
        <v>16</v>
      </c>
      <c r="B25" s="93"/>
      <c r="C25" s="58"/>
      <c r="D25" s="93"/>
      <c r="E25" s="58"/>
      <c r="F25" s="93"/>
      <c r="G25" s="58"/>
      <c r="H25" s="93"/>
      <c r="I25" s="58"/>
      <c r="J25" s="93"/>
      <c r="K25" s="58"/>
      <c r="L25" s="93"/>
      <c r="M25" s="58"/>
      <c r="N25" s="93"/>
      <c r="O25" s="58"/>
    </row>
    <row r="26" spans="1:15">
      <c r="A26" s="267" t="s">
        <v>41</v>
      </c>
      <c r="B26" s="94">
        <f>[1]MercLab!J126</f>
        <v>15657.533503765757</v>
      </c>
      <c r="C26" s="61">
        <f t="shared" ref="C26:C34" si="1">IF(ISNUMBER(B26/B$9*100),B26/B$9*100,0)</f>
        <v>0.70307734935784238</v>
      </c>
      <c r="D26" s="94">
        <f t="shared" si="0"/>
        <v>540.15535753426002</v>
      </c>
      <c r="E26" s="61">
        <f t="shared" ref="E26:E34" si="2">IF(ISNUMBER(D26/D$9*100),D26/D$9*100,0)</f>
        <v>5.4730768705329794E-2</v>
      </c>
      <c r="F26" s="94">
        <f>[1]MercLab!K126</f>
        <v>0</v>
      </c>
      <c r="G26" s="61">
        <f t="shared" ref="G26:G34" si="3">IF(ISNUMBER(F26/F$9*100),F26/F$9*100,0)</f>
        <v>0</v>
      </c>
      <c r="H26" s="94">
        <f>[1]MercLab!L126</f>
        <v>540.15535753426002</v>
      </c>
      <c r="I26" s="61">
        <f t="shared" ref="I26:I34" si="4">IF(ISNUMBER(H26/H$9*100),H26/H$9*100,0)</f>
        <v>5.9934176895649532E-2</v>
      </c>
      <c r="J26" s="94">
        <f>[1]MercLab!M126</f>
        <v>0</v>
      </c>
      <c r="K26" s="61">
        <f t="shared" ref="K26:K34" si="5">IF(ISNUMBER(J26/J$9*100),J26/J$9*100,0)</f>
        <v>0</v>
      </c>
      <c r="L26" s="94">
        <f>[1]MercLab!N126</f>
        <v>830.9035967758</v>
      </c>
      <c r="M26" s="61">
        <f t="shared" ref="M26:M34" si="6">IF(ISNUMBER(L26/L$9*100),L26/L$9*100,0)</f>
        <v>8.6518381642087583E-2</v>
      </c>
      <c r="N26" s="94">
        <f>[1]MercLab!O126</f>
        <v>14286.474549455696</v>
      </c>
      <c r="O26" s="61">
        <f t="shared" ref="O26:O34" si="7">IF(ISNUMBER(N26/N$9*100),N26/N$9*100,0)</f>
        <v>5.1079633787265353</v>
      </c>
    </row>
    <row r="27" spans="1:15">
      <c r="A27" s="267" t="s">
        <v>42</v>
      </c>
      <c r="B27" s="94">
        <f>[1]MercLab!J127</f>
        <v>101333.56018488582</v>
      </c>
      <c r="C27" s="61">
        <f t="shared" si="1"/>
        <v>4.5502269484940179</v>
      </c>
      <c r="D27" s="94">
        <f t="shared" si="0"/>
        <v>22002.996069228684</v>
      </c>
      <c r="E27" s="61">
        <f t="shared" si="2"/>
        <v>2.2294343134657426</v>
      </c>
      <c r="F27" s="94">
        <f>[1]MercLab!K127</f>
        <v>0</v>
      </c>
      <c r="G27" s="61">
        <f t="shared" si="3"/>
        <v>0</v>
      </c>
      <c r="H27" s="94">
        <f>[1]MercLab!L127</f>
        <v>21712.247829987144</v>
      </c>
      <c r="I27" s="61">
        <f t="shared" si="4"/>
        <v>2.4091322692510651</v>
      </c>
      <c r="J27" s="94">
        <f>[1]MercLab!M127</f>
        <v>290.74823924153998</v>
      </c>
      <c r="K27" s="61">
        <f t="shared" si="5"/>
        <v>5.7735782183429238</v>
      </c>
      <c r="L27" s="94">
        <f>[1]MercLab!N127</f>
        <v>6561.7407962447633</v>
      </c>
      <c r="M27" s="61">
        <f t="shared" si="6"/>
        <v>0.6832455613971109</v>
      </c>
      <c r="N27" s="94">
        <f>[1]MercLab!O127</f>
        <v>72768.82331941236</v>
      </c>
      <c r="O27" s="61">
        <f t="shared" si="7"/>
        <v>26.017649304722372</v>
      </c>
    </row>
    <row r="28" spans="1:15">
      <c r="A28" s="267" t="s">
        <v>43</v>
      </c>
      <c r="B28" s="94">
        <f>[1]MercLab!J128</f>
        <v>238108.45088116042</v>
      </c>
      <c r="C28" s="61">
        <f t="shared" si="1"/>
        <v>10.691892082808906</v>
      </c>
      <c r="D28" s="94">
        <f t="shared" si="0"/>
        <v>110216.625268695</v>
      </c>
      <c r="E28" s="61">
        <f t="shared" si="2"/>
        <v>11.167603062569551</v>
      </c>
      <c r="F28" s="94">
        <f>[1]MercLab!K128</f>
        <v>581.49647848307995</v>
      </c>
      <c r="G28" s="61">
        <f t="shared" si="3"/>
        <v>0.72102749690979973</v>
      </c>
      <c r="H28" s="94">
        <f>[1]MercLab!L128</f>
        <v>109344.38055097038</v>
      </c>
      <c r="I28" s="61">
        <f t="shared" si="4"/>
        <v>12.132556597055355</v>
      </c>
      <c r="J28" s="94">
        <f>[1]MercLab!M128</f>
        <v>290.74823924153998</v>
      </c>
      <c r="K28" s="61">
        <f t="shared" si="5"/>
        <v>5.7735782183429238</v>
      </c>
      <c r="L28" s="94">
        <f>[1]MercLab!N128</f>
        <v>30350.455850685576</v>
      </c>
      <c r="M28" s="61">
        <f t="shared" si="6"/>
        <v>3.1602611090988879</v>
      </c>
      <c r="N28" s="94">
        <f>[1]MercLab!O128</f>
        <v>97541.369761779657</v>
      </c>
      <c r="O28" s="61">
        <f t="shared" si="7"/>
        <v>34.874786143302003</v>
      </c>
    </row>
    <row r="29" spans="1:15">
      <c r="A29" s="267" t="s">
        <v>44</v>
      </c>
      <c r="B29" s="94">
        <f>[1]MercLab!J129</f>
        <v>380539.52969880245</v>
      </c>
      <c r="C29" s="61">
        <f t="shared" si="1"/>
        <v>17.087539605274767</v>
      </c>
      <c r="D29" s="94">
        <f t="shared" si="0"/>
        <v>233423.71519570114</v>
      </c>
      <c r="E29" s="61">
        <f t="shared" si="2"/>
        <v>23.6514535837116</v>
      </c>
      <c r="F29" s="95">
        <f>[1]MercLab!K129</f>
        <v>9882.2096438263652</v>
      </c>
      <c r="G29" s="61">
        <f t="shared" si="3"/>
        <v>12.25346179569914</v>
      </c>
      <c r="H29" s="94">
        <f>[1]MercLab!L129</f>
        <v>222419.85371585743</v>
      </c>
      <c r="I29" s="61">
        <f t="shared" si="4"/>
        <v>24.679105134794828</v>
      </c>
      <c r="J29" s="94">
        <f>[1]MercLab!M129</f>
        <v>1121.65183601734</v>
      </c>
      <c r="K29" s="61">
        <f t="shared" si="5"/>
        <v>22.273375157447308</v>
      </c>
      <c r="L29" s="94">
        <f>[1]MercLab!N129</f>
        <v>91962.29429887727</v>
      </c>
      <c r="M29" s="61">
        <f t="shared" si="6"/>
        <v>9.575634171889492</v>
      </c>
      <c r="N29" s="94">
        <f>[1]MercLab!O129</f>
        <v>55153.520204223605</v>
      </c>
      <c r="O29" s="61">
        <f t="shared" si="7"/>
        <v>19.719501857213725</v>
      </c>
    </row>
    <row r="30" spans="1:15">
      <c r="A30" s="267" t="s">
        <v>45</v>
      </c>
      <c r="B30" s="95">
        <f>[1]MercLab!J130</f>
        <v>252779.11432179669</v>
      </c>
      <c r="C30" s="61">
        <f t="shared" si="1"/>
        <v>11.350655556805805</v>
      </c>
      <c r="D30" s="95">
        <f t="shared" si="0"/>
        <v>152761.41807364166</v>
      </c>
      <c r="E30" s="61">
        <f t="shared" si="2"/>
        <v>15.478416946288229</v>
      </c>
      <c r="F30" s="60">
        <f>[1]MercLab!K130</f>
        <v>9283.998772848945</v>
      </c>
      <c r="G30" s="61">
        <f t="shared" si="3"/>
        <v>11.511709260842421</v>
      </c>
      <c r="H30" s="95">
        <f>[1]MercLab!L130</f>
        <v>143477.41930079271</v>
      </c>
      <c r="I30" s="61">
        <f t="shared" si="4"/>
        <v>15.919866218043719</v>
      </c>
      <c r="J30" s="95">
        <f>[1]MercLab!M130</f>
        <v>0</v>
      </c>
      <c r="K30" s="61">
        <f t="shared" si="5"/>
        <v>0</v>
      </c>
      <c r="L30" s="95">
        <f>[1]MercLab!N130</f>
        <v>85055.158594766312</v>
      </c>
      <c r="M30" s="61">
        <f t="shared" si="6"/>
        <v>8.8564241393167151</v>
      </c>
      <c r="N30" s="95">
        <f>[1]MercLab!O130</f>
        <v>14962.537653389796</v>
      </c>
      <c r="O30" s="61">
        <f t="shared" si="7"/>
        <v>5.3496819052005939</v>
      </c>
    </row>
    <row r="31" spans="1:15">
      <c r="A31" s="267" t="s">
        <v>47</v>
      </c>
      <c r="B31" s="60">
        <f>[1]MercLab!J131</f>
        <v>252323.65586160275</v>
      </c>
      <c r="C31" s="61">
        <f t="shared" si="1"/>
        <v>11.330203898384715</v>
      </c>
      <c r="D31" s="60">
        <f t="shared" si="0"/>
        <v>128764.8565262022</v>
      </c>
      <c r="E31" s="61">
        <f t="shared" si="2"/>
        <v>13.046986356075452</v>
      </c>
      <c r="F31" s="94">
        <f>[1]MercLab!K131</f>
        <v>13339.850785859706</v>
      </c>
      <c r="G31" s="61">
        <f t="shared" si="3"/>
        <v>16.540769509679016</v>
      </c>
      <c r="H31" s="60">
        <f>[1]MercLab!L131</f>
        <v>115134.25750110096</v>
      </c>
      <c r="I31" s="61">
        <f t="shared" si="4"/>
        <v>12.774985676935694</v>
      </c>
      <c r="J31" s="60">
        <f>[1]MercLab!M131</f>
        <v>290.74823924153998</v>
      </c>
      <c r="K31" s="61">
        <f t="shared" si="5"/>
        <v>5.7735782183429238</v>
      </c>
      <c r="L31" s="60">
        <f>[1]MercLab!N131</f>
        <v>116020.17659894349</v>
      </c>
      <c r="M31" s="61">
        <f t="shared" si="6"/>
        <v>12.080676935471589</v>
      </c>
      <c r="N31" s="60">
        <f>[1]MercLab!O131</f>
        <v>7538.6227364587285</v>
      </c>
      <c r="O31" s="61">
        <f t="shared" si="7"/>
        <v>2.6953471782395395</v>
      </c>
    </row>
    <row r="32" spans="1:15">
      <c r="A32" s="267" t="s">
        <v>48</v>
      </c>
      <c r="B32" s="94">
        <f>[1]MercLab!J132</f>
        <v>319375.88431474747</v>
      </c>
      <c r="C32" s="61">
        <f t="shared" si="1"/>
        <v>14.341080613930956</v>
      </c>
      <c r="D32" s="94">
        <f t="shared" si="0"/>
        <v>143773.67403546305</v>
      </c>
      <c r="E32" s="61">
        <f t="shared" si="2"/>
        <v>14.567741650236831</v>
      </c>
      <c r="F32" s="94">
        <f>[1]MercLab!K132</f>
        <v>13429.759745078347</v>
      </c>
      <c r="G32" s="61">
        <f t="shared" si="3"/>
        <v>16.65225226875658</v>
      </c>
      <c r="H32" s="94">
        <f>[1]MercLab!L132</f>
        <v>129307.83538319341</v>
      </c>
      <c r="I32" s="61">
        <f t="shared" si="4"/>
        <v>14.347647527236262</v>
      </c>
      <c r="J32" s="94">
        <f>[1]MercLab!M132</f>
        <v>1036.0789071913</v>
      </c>
      <c r="K32" s="61">
        <f t="shared" si="5"/>
        <v>20.5740974619446</v>
      </c>
      <c r="L32" s="94">
        <f>[1]MercLab!N132</f>
        <v>169984.87245171011</v>
      </c>
      <c r="M32" s="61">
        <f t="shared" si="6"/>
        <v>17.699786263083091</v>
      </c>
      <c r="N32" s="94">
        <f>[1]MercLab!O132</f>
        <v>5617.3378275760824</v>
      </c>
      <c r="O32" s="61">
        <f t="shared" si="7"/>
        <v>2.008414028938097</v>
      </c>
    </row>
    <row r="33" spans="1:15">
      <c r="A33" s="267" t="s">
        <v>49</v>
      </c>
      <c r="B33" s="94">
        <f>[1]MercLab!J133</f>
        <v>412995.76221999672</v>
      </c>
      <c r="C33" s="61">
        <f t="shared" si="1"/>
        <v>18.54493657815398</v>
      </c>
      <c r="D33" s="94">
        <f t="shared" si="0"/>
        <v>141306.4519265953</v>
      </c>
      <c r="E33" s="61">
        <f t="shared" si="2"/>
        <v>14.317752530066805</v>
      </c>
      <c r="F33" s="94">
        <f>[1]MercLab!K133</f>
        <v>24212.922012883177</v>
      </c>
      <c r="G33" s="61">
        <f t="shared" si="3"/>
        <v>30.022851724508481</v>
      </c>
      <c r="H33" s="94">
        <f>[1]MercLab!L133</f>
        <v>116553.37455617785</v>
      </c>
      <c r="I33" s="61">
        <f t="shared" si="4"/>
        <v>12.932447065457081</v>
      </c>
      <c r="J33" s="94">
        <f>[1]MercLab!M133</f>
        <v>540.15535753426002</v>
      </c>
      <c r="K33" s="61">
        <f t="shared" si="5"/>
        <v>10.726218720761461</v>
      </c>
      <c r="L33" s="94">
        <f>[1]MercLab!N133</f>
        <v>266469.83559434669</v>
      </c>
      <c r="M33" s="61">
        <f t="shared" si="6"/>
        <v>27.746346292777872</v>
      </c>
      <c r="N33" s="94">
        <f>[1]MercLab!O133</f>
        <v>5219.4746990529802</v>
      </c>
      <c r="O33" s="61">
        <f t="shared" si="7"/>
        <v>1.8661626790192325</v>
      </c>
    </row>
    <row r="34" spans="1:15">
      <c r="A34" s="266" t="s">
        <v>94</v>
      </c>
      <c r="B34" s="94">
        <f>[1]MercLab!J134</f>
        <v>253886.64179612038</v>
      </c>
      <c r="C34" s="61">
        <f t="shared" si="1"/>
        <v>11.400387366787319</v>
      </c>
      <c r="D34" s="94">
        <f t="shared" si="0"/>
        <v>54141.901694502099</v>
      </c>
      <c r="E34" s="61">
        <f t="shared" si="2"/>
        <v>5.4858807888812828</v>
      </c>
      <c r="F34" s="95">
        <f>[1]MercLab!K134</f>
        <v>9918.0708398686256</v>
      </c>
      <c r="G34" s="61">
        <f t="shared" si="3"/>
        <v>12.297927943604273</v>
      </c>
      <c r="H34" s="94">
        <f>[1]MercLab!L134</f>
        <v>42758.120324007992</v>
      </c>
      <c r="I34" s="61">
        <f t="shared" si="4"/>
        <v>4.7443253343312852</v>
      </c>
      <c r="J34" s="94">
        <f>[1]MercLab!M134</f>
        <v>1465.71053062548</v>
      </c>
      <c r="K34" s="61">
        <f t="shared" si="5"/>
        <v>29.105574004817825</v>
      </c>
      <c r="L34" s="94">
        <f>[1]MercLab!N134</f>
        <v>193142.67032086375</v>
      </c>
      <c r="M34" s="61">
        <f t="shared" si="6"/>
        <v>20.111107145323022</v>
      </c>
      <c r="N34" s="94">
        <f>[1]MercLab!O134</f>
        <v>6602.0697807551023</v>
      </c>
      <c r="O34" s="61">
        <f t="shared" si="7"/>
        <v>2.36049352463789</v>
      </c>
    </row>
    <row r="35" spans="1:15">
      <c r="A35" s="268"/>
      <c r="B35" s="95"/>
      <c r="C35" s="61"/>
      <c r="D35" s="95">
        <f t="shared" si="0"/>
        <v>0</v>
      </c>
      <c r="E35" s="61"/>
      <c r="F35" s="95"/>
      <c r="G35" s="61"/>
      <c r="H35" s="95"/>
      <c r="I35" s="61"/>
      <c r="J35" s="95"/>
      <c r="K35" s="61"/>
      <c r="L35" s="95"/>
      <c r="M35" s="61"/>
      <c r="N35" s="95"/>
      <c r="O35" s="61"/>
    </row>
    <row r="36" spans="1:15">
      <c r="A36" s="265" t="s">
        <v>102</v>
      </c>
      <c r="B36" s="93">
        <f>[1]MercLab!J138</f>
        <v>1852857.5549451478</v>
      </c>
      <c r="C36" s="58">
        <f>IF(ISNUMBER(B36/B$9*100),B36/B$9*100,0)</f>
        <v>83.199705634043681</v>
      </c>
      <c r="D36" s="93">
        <f t="shared" si="0"/>
        <v>978614.80323993252</v>
      </c>
      <c r="E36" s="58">
        <f>IF(ISNUMBER(D36/D$9*100),D36/D$9*100,0)</f>
        <v>99.157288177669216</v>
      </c>
      <c r="F36" s="93">
        <f>[1]MercLab!K138</f>
        <v>77333.450903394842</v>
      </c>
      <c r="G36" s="58">
        <f>IF(ISNUMBER(F36/F$9*100),F36/F$9*100,0)</f>
        <v>95.889737247814026</v>
      </c>
      <c r="H36" s="93">
        <f>[1]MercLab!L138</f>
        <v>896245.51098744466</v>
      </c>
      <c r="I36" s="58">
        <f>IF(ISNUMBER(H36/H$9*100),H36/H$9*100,0)</f>
        <v>99.444976798265543</v>
      </c>
      <c r="J36" s="93">
        <f>[1]MercLab!M138</f>
        <v>5035.8413490930016</v>
      </c>
      <c r="K36" s="58">
        <f>IF(ISNUMBER(J36/J$9*100),J36/J$9*100,0)</f>
        <v>100</v>
      </c>
      <c r="L36" s="93">
        <f>[1]MercLab!N138</f>
        <v>874242.75170518586</v>
      </c>
      <c r="M36" s="58">
        <f>IF(ISNUMBER(L36/L$9*100),L36/L$9*100,0)</f>
        <v>91.031099556387232</v>
      </c>
      <c r="N36" s="93">
        <f>[1]MercLab!O138</f>
        <v>0</v>
      </c>
      <c r="O36" s="58">
        <f>IF(ISNUMBER(N36/N$9*100),N36/N$9*100,0)</f>
        <v>0</v>
      </c>
    </row>
    <row r="37" spans="1:15">
      <c r="A37" s="262" t="s">
        <v>97</v>
      </c>
      <c r="B37" s="94">
        <f>SUM(B38:B40)</f>
        <v>1438004.558962235</v>
      </c>
      <c r="C37" s="61">
        <f t="shared" ref="C37:C44" si="8">IF(ISNUMBER(B37/B$9*100),B37/B$9*100,0)</f>
        <v>64.571372843398436</v>
      </c>
      <c r="D37" s="94">
        <f t="shared" si="0"/>
        <v>712753.04815435677</v>
      </c>
      <c r="E37" s="61">
        <f t="shared" ref="E37:E44" si="9">IF(ISNUMBER(D37/D$9*100),D37/D$9*100,0)</f>
        <v>72.219078601068318</v>
      </c>
      <c r="F37" s="94">
        <f>SUM(F38:F40)</f>
        <v>23391.269406305368</v>
      </c>
      <c r="G37" s="61">
        <f t="shared" ref="G37:G44" si="10">IF(ISNUMBER(F37/F$9*100),F37/F$9*100,0)</f>
        <v>29.004042249005447</v>
      </c>
      <c r="H37" s="94">
        <f>SUM(H38:H40)</f>
        <v>685155.39565226994</v>
      </c>
      <c r="I37" s="61">
        <f t="shared" ref="I37:I44" si="11">IF(ISNUMBER(H37/H$9*100),H37/H$9*100,0)</f>
        <v>76.022988777682073</v>
      </c>
      <c r="J37" s="94">
        <f>SUM(J38:J40)</f>
        <v>4206.3830957814007</v>
      </c>
      <c r="K37" s="61">
        <f t="shared" ref="K37:K44" si="12">IF(ISNUMBER(J37/J$9*100),J37/J$9*100,0)</f>
        <v>83.528904192722564</v>
      </c>
      <c r="L37" s="94">
        <f>SUM(L38:L40)</f>
        <v>725251.51080788055</v>
      </c>
      <c r="M37" s="61">
        <f t="shared" ref="M37:M44" si="13">IF(ISNUMBER(L37/L$9*100),L37/L$9*100,0)</f>
        <v>75.517288939486676</v>
      </c>
      <c r="N37" s="94">
        <f>SUM(N38:N40)</f>
        <v>0</v>
      </c>
      <c r="O37" s="61">
        <f t="shared" ref="O37:O44" si="14">IF(ISNUMBER(N37/N$9*100),N37/N$9*100,0)</f>
        <v>0</v>
      </c>
    </row>
    <row r="38" spans="1:15">
      <c r="A38" s="263" t="s">
        <v>106</v>
      </c>
      <c r="B38" s="94">
        <f>[1]MercLab!J139</f>
        <v>628951.63322758337</v>
      </c>
      <c r="C38" s="61">
        <f t="shared" si="8"/>
        <v>28.242101289937033</v>
      </c>
      <c r="D38" s="94">
        <f t="shared" si="0"/>
        <v>230673.98405842704</v>
      </c>
      <c r="E38" s="61">
        <f t="shared" si="9"/>
        <v>23.37283948357015</v>
      </c>
      <c r="F38" s="94">
        <f>[1]MercLab!K139</f>
        <v>5692.3018145841415</v>
      </c>
      <c r="G38" s="61">
        <f t="shared" si="10"/>
        <v>7.0581788211880614</v>
      </c>
      <c r="H38" s="94">
        <f>[1]MercLab!L139</f>
        <v>223613.51397646122</v>
      </c>
      <c r="I38" s="61">
        <f t="shared" si="11"/>
        <v>24.811550447452486</v>
      </c>
      <c r="J38" s="94">
        <f>[1]MercLab!M139</f>
        <v>1368.1682673816599</v>
      </c>
      <c r="K38" s="61">
        <f t="shared" si="12"/>
        <v>27.16861339621191</v>
      </c>
      <c r="L38" s="94">
        <f>[1]MercLab!N139</f>
        <v>398277.64916915592</v>
      </c>
      <c r="M38" s="61">
        <f t="shared" si="13"/>
        <v>41.470921276597004</v>
      </c>
      <c r="N38" s="94">
        <f>[1]MercLab!O139</f>
        <v>0</v>
      </c>
      <c r="O38" s="61">
        <f t="shared" si="14"/>
        <v>0</v>
      </c>
    </row>
    <row r="39" spans="1:15">
      <c r="A39" s="263" t="s">
        <v>107</v>
      </c>
      <c r="B39" s="94">
        <f>[1]MercLab!J140</f>
        <v>808804.96395982301</v>
      </c>
      <c r="C39" s="61">
        <f t="shared" si="8"/>
        <v>36.318137213091219</v>
      </c>
      <c r="D39" s="94">
        <f t="shared" si="0"/>
        <v>482079.06409592967</v>
      </c>
      <c r="E39" s="61">
        <f t="shared" si="9"/>
        <v>48.846239117498172</v>
      </c>
      <c r="F39" s="94">
        <f>[1]MercLab!K140</f>
        <v>17698.967591721226</v>
      </c>
      <c r="G39" s="61">
        <f t="shared" si="10"/>
        <v>21.945863427817383</v>
      </c>
      <c r="H39" s="94">
        <f>[1]MercLab!L140</f>
        <v>461541.88167580869</v>
      </c>
      <c r="I39" s="61">
        <f t="shared" si="11"/>
        <v>51.211438330229583</v>
      </c>
      <c r="J39" s="94">
        <f>[1]MercLab!M140</f>
        <v>2838.2148283997403</v>
      </c>
      <c r="K39" s="61">
        <f t="shared" si="12"/>
        <v>56.36029079651064</v>
      </c>
      <c r="L39" s="94">
        <f>[1]MercLab!N140</f>
        <v>326725.89986389619</v>
      </c>
      <c r="M39" s="61">
        <f t="shared" si="13"/>
        <v>34.020548480555526</v>
      </c>
      <c r="N39" s="94">
        <f>[1]MercLab!O140</f>
        <v>0</v>
      </c>
      <c r="O39" s="61">
        <f t="shared" si="14"/>
        <v>0</v>
      </c>
    </row>
    <row r="40" spans="1:15">
      <c r="A40" s="263" t="s">
        <v>108</v>
      </c>
      <c r="B40" s="94">
        <f>[1]MercLab!J141</f>
        <v>247.96177482851999</v>
      </c>
      <c r="C40" s="61">
        <f t="shared" si="8"/>
        <v>1.1134340370184919E-2</v>
      </c>
      <c r="D40" s="94">
        <f t="shared" si="0"/>
        <v>0</v>
      </c>
      <c r="E40" s="61">
        <f t="shared" si="9"/>
        <v>0</v>
      </c>
      <c r="F40" s="94">
        <f>[1]MercLab!K141</f>
        <v>0</v>
      </c>
      <c r="G40" s="61">
        <f t="shared" si="10"/>
        <v>0</v>
      </c>
      <c r="H40" s="94">
        <f>[1]MercLab!L141</f>
        <v>0</v>
      </c>
      <c r="I40" s="61">
        <f t="shared" si="11"/>
        <v>0</v>
      </c>
      <c r="J40" s="94">
        <f>[1]MercLab!M141</f>
        <v>0</v>
      </c>
      <c r="K40" s="61">
        <f t="shared" si="12"/>
        <v>0</v>
      </c>
      <c r="L40" s="94">
        <f>[1]MercLab!N141</f>
        <v>247.96177482851999</v>
      </c>
      <c r="M40" s="61">
        <f t="shared" si="13"/>
        <v>2.5819182334159446E-2</v>
      </c>
      <c r="N40" s="94">
        <f>[1]MercLab!O141</f>
        <v>0</v>
      </c>
      <c r="O40" s="61">
        <f t="shared" si="14"/>
        <v>0</v>
      </c>
    </row>
    <row r="41" spans="1:15">
      <c r="A41" s="262" t="s">
        <v>98</v>
      </c>
      <c r="B41" s="94">
        <f>[1]MercLab!J142</f>
        <v>304212.90279648954</v>
      </c>
      <c r="C41" s="61">
        <f t="shared" si="8"/>
        <v>13.660210357344585</v>
      </c>
      <c r="D41" s="94">
        <f t="shared" si="0"/>
        <v>208783.06528732812</v>
      </c>
      <c r="E41" s="61">
        <f t="shared" si="9"/>
        <v>21.154761304215636</v>
      </c>
      <c r="F41" s="60">
        <f>[1]MercLab!K142</f>
        <v>36232.198376845816</v>
      </c>
      <c r="G41" s="61">
        <f t="shared" si="10"/>
        <v>44.926172848623018</v>
      </c>
      <c r="H41" s="94">
        <f>[1]MercLab!L142</f>
        <v>171721.40865717069</v>
      </c>
      <c r="I41" s="61">
        <f t="shared" si="11"/>
        <v>19.053742853186844</v>
      </c>
      <c r="J41" s="94">
        <f>[1]MercLab!M142</f>
        <v>829.45825331159995</v>
      </c>
      <c r="K41" s="61">
        <f t="shared" si="12"/>
        <v>16.471095807277418</v>
      </c>
      <c r="L41" s="94">
        <f>[1]MercLab!N142</f>
        <v>95429.837509155725</v>
      </c>
      <c r="M41" s="61">
        <f t="shared" si="13"/>
        <v>9.9366943815112005</v>
      </c>
      <c r="N41" s="94">
        <f>[1]MercLab!O142</f>
        <v>0</v>
      </c>
      <c r="O41" s="61">
        <f t="shared" si="14"/>
        <v>0</v>
      </c>
    </row>
    <row r="42" spans="1:15">
      <c r="A42" s="262" t="s">
        <v>99</v>
      </c>
      <c r="B42" s="60">
        <f>[1]MercLab!J143</f>
        <v>65182.467945716315</v>
      </c>
      <c r="C42" s="61">
        <f t="shared" si="8"/>
        <v>2.9269180089478772</v>
      </c>
      <c r="D42" s="60">
        <f t="shared" si="0"/>
        <v>38117.661573957965</v>
      </c>
      <c r="E42" s="61">
        <f t="shared" si="9"/>
        <v>3.8622386876168493</v>
      </c>
      <c r="F42" s="94">
        <f>[1]MercLab!K143</f>
        <v>11961.073576660065</v>
      </c>
      <c r="G42" s="61">
        <f t="shared" si="10"/>
        <v>14.831152484071486</v>
      </c>
      <c r="H42" s="60">
        <f>[1]MercLab!L143</f>
        <v>26156.587997297898</v>
      </c>
      <c r="I42" s="61">
        <f t="shared" si="11"/>
        <v>2.9022642285228915</v>
      </c>
      <c r="J42" s="60">
        <f>[1]MercLab!M143</f>
        <v>0</v>
      </c>
      <c r="K42" s="61">
        <f t="shared" si="12"/>
        <v>0</v>
      </c>
      <c r="L42" s="60">
        <f>[1]MercLab!N143</f>
        <v>27064.806371758124</v>
      </c>
      <c r="M42" s="61">
        <f t="shared" si="13"/>
        <v>2.8181407034789863</v>
      </c>
      <c r="N42" s="60">
        <f>[1]MercLab!O143</f>
        <v>0</v>
      </c>
      <c r="O42" s="61">
        <f t="shared" si="14"/>
        <v>0</v>
      </c>
    </row>
    <row r="43" spans="1:15">
      <c r="A43" s="262" t="s">
        <v>100</v>
      </c>
      <c r="B43" s="94">
        <f>[1]MercLab!J144</f>
        <v>16501.18545716659</v>
      </c>
      <c r="C43" s="61">
        <f t="shared" si="8"/>
        <v>0.74096023678931211</v>
      </c>
      <c r="D43" s="94">
        <f t="shared" si="0"/>
        <v>9580.0077870773821</v>
      </c>
      <c r="E43" s="61">
        <f t="shared" si="9"/>
        <v>0.97068590189172532</v>
      </c>
      <c r="F43" s="94">
        <f>[1]MercLab!K144</f>
        <v>3334.1383780567799</v>
      </c>
      <c r="G43" s="61">
        <f t="shared" si="10"/>
        <v>4.1341702624792935</v>
      </c>
      <c r="H43" s="94">
        <f>[1]MercLab!L144</f>
        <v>6245.8694090206027</v>
      </c>
      <c r="I43" s="61">
        <f t="shared" si="11"/>
        <v>0.69302476927413204</v>
      </c>
      <c r="J43" s="94">
        <f>[1]MercLab!M144</f>
        <v>0</v>
      </c>
      <c r="K43" s="61">
        <f t="shared" si="12"/>
        <v>0</v>
      </c>
      <c r="L43" s="94">
        <f>[1]MercLab!N144</f>
        <v>6921.1776700892042</v>
      </c>
      <c r="M43" s="61">
        <f t="shared" si="13"/>
        <v>0.7206721614842726</v>
      </c>
      <c r="N43" s="94">
        <f>[1]MercLab!O144</f>
        <v>0</v>
      </c>
      <c r="O43" s="61">
        <f t="shared" si="14"/>
        <v>0</v>
      </c>
    </row>
    <row r="44" spans="1:15">
      <c r="A44" s="262" t="s">
        <v>101</v>
      </c>
      <c r="B44" s="94">
        <f>[1]MercLab!J145</f>
        <v>28956.439783521426</v>
      </c>
      <c r="C44" s="61">
        <f t="shared" si="8"/>
        <v>1.3002441875626078</v>
      </c>
      <c r="D44" s="94">
        <f t="shared" si="0"/>
        <v>9381.0204372228618</v>
      </c>
      <c r="E44" s="61">
        <f t="shared" si="9"/>
        <v>0.95052368287775657</v>
      </c>
      <c r="F44" s="95">
        <f>[1]MercLab!K145</f>
        <v>2414.7711655265398</v>
      </c>
      <c r="G44" s="61">
        <f t="shared" si="10"/>
        <v>2.9941994036344326</v>
      </c>
      <c r="H44" s="94">
        <f>[1]MercLab!L145</f>
        <v>6966.2492716963225</v>
      </c>
      <c r="I44" s="61">
        <f t="shared" si="11"/>
        <v>0.77295616960080904</v>
      </c>
      <c r="J44" s="94">
        <f>[1]MercLab!M145</f>
        <v>0</v>
      </c>
      <c r="K44" s="61">
        <f t="shared" si="12"/>
        <v>0</v>
      </c>
      <c r="L44" s="94">
        <f>[1]MercLab!N145</f>
        <v>19575.419346298615</v>
      </c>
      <c r="M44" s="61">
        <f t="shared" si="13"/>
        <v>2.0383033704257221</v>
      </c>
      <c r="N44" s="94">
        <f>[1]MercLab!O145</f>
        <v>0</v>
      </c>
      <c r="O44" s="61">
        <f t="shared" si="14"/>
        <v>0</v>
      </c>
    </row>
    <row r="45" spans="1:15">
      <c r="A45" s="262"/>
      <c r="B45" s="95"/>
      <c r="C45" s="96"/>
      <c r="D45" s="95">
        <f t="shared" si="0"/>
        <v>0</v>
      </c>
      <c r="E45" s="96"/>
      <c r="F45" s="95"/>
      <c r="G45" s="96"/>
      <c r="H45" s="95"/>
      <c r="I45" s="96"/>
      <c r="J45" s="95"/>
      <c r="K45" s="96"/>
      <c r="L45" s="95"/>
      <c r="M45" s="96"/>
      <c r="N45" s="95"/>
      <c r="O45" s="96"/>
    </row>
    <row r="46" spans="1:15">
      <c r="A46" s="265" t="s">
        <v>12</v>
      </c>
      <c r="B46" s="93"/>
      <c r="C46" s="58"/>
      <c r="D46" s="93"/>
      <c r="E46" s="58"/>
      <c r="F46" s="93"/>
      <c r="G46" s="58"/>
      <c r="H46" s="93"/>
      <c r="I46" s="58"/>
      <c r="J46" s="93"/>
      <c r="K46" s="58"/>
      <c r="L46" s="93"/>
      <c r="M46" s="58"/>
      <c r="N46" s="93"/>
      <c r="O46" s="58"/>
    </row>
    <row r="47" spans="1:15">
      <c r="A47" s="262" t="s">
        <v>38</v>
      </c>
      <c r="B47" s="60">
        <f>[1]MercLab!J147</f>
        <v>1125561.012449051</v>
      </c>
      <c r="C47" s="61">
        <f>IF(ISNUMBER(B47/B$9*100),B47/B$9*100,0)</f>
        <v>50.541578147214629</v>
      </c>
      <c r="D47" s="60">
        <f t="shared" si="0"/>
        <v>320076.95413736021</v>
      </c>
      <c r="E47" s="61">
        <f>IF(ISNUMBER(D47/D$9*100),D47/D$9*100,0)</f>
        <v>32.431517156038218</v>
      </c>
      <c r="F47" s="60">
        <f>[1]MercLab!K147</f>
        <v>249.40711829272001</v>
      </c>
      <c r="G47" s="61">
        <f>IF(ISNUMBER(F47/F$9*100),F47/F$9*100,0)</f>
        <v>0.30925275881841613</v>
      </c>
      <c r="H47" s="60">
        <f>[1]MercLab!L147</f>
        <v>319827.54701906751</v>
      </c>
      <c r="I47" s="61">
        <f>IF(ISNUMBER(H47/H$9*100),H47/H$9*100,0)</f>
        <v>35.4871992136571</v>
      </c>
      <c r="J47" s="60">
        <f>[1]MercLab!M147</f>
        <v>0</v>
      </c>
      <c r="K47" s="61">
        <f>IF(ISNUMBER(J47/J$9*100),J47/J$9*100,0)</f>
        <v>0</v>
      </c>
      <c r="L47" s="60">
        <f>[1]MercLab!N147</f>
        <v>588284.32540832704</v>
      </c>
      <c r="M47" s="61">
        <f>IF(ISNUMBER(L47/L$9*100),L47/L$9*100,0)</f>
        <v>61.255490982631002</v>
      </c>
      <c r="N47" s="60">
        <f>[1]MercLab!O147</f>
        <v>217199.73290336467</v>
      </c>
      <c r="O47" s="61">
        <f>IF(ISNUMBER(N47/N$9*100),N47/N$9*100,0)</f>
        <v>77.657246908534248</v>
      </c>
    </row>
    <row r="48" spans="1:15">
      <c r="A48" s="262" t="s">
        <v>39</v>
      </c>
      <c r="B48" s="60">
        <f>[1]MercLab!J148</f>
        <v>209570.69680086913</v>
      </c>
      <c r="C48" s="61">
        <f>IF(ISNUMBER(B48/B$9*100),B48/B$9*100,0)</f>
        <v>9.4104483298339225</v>
      </c>
      <c r="D48" s="60">
        <f t="shared" si="0"/>
        <v>138369.02948808501</v>
      </c>
      <c r="E48" s="61">
        <f>IF(ISNUMBER(D48/D$9*100),D48/D$9*100,0)</f>
        <v>14.020120773148136</v>
      </c>
      <c r="F48" s="94">
        <f>[1]MercLab!K148</f>
        <v>247.96177482851999</v>
      </c>
      <c r="G48" s="61">
        <f>IF(ISNUMBER(F48/F$9*100),F48/F$9*100,0)</f>
        <v>0.30746060285749677</v>
      </c>
      <c r="H48" s="60">
        <f>[1]MercLab!L148</f>
        <v>138121.06771325649</v>
      </c>
      <c r="I48" s="61">
        <f>IF(ISNUMBER(H48/H$9*100),H48/H$9*100,0)</f>
        <v>15.325539939344671</v>
      </c>
      <c r="J48" s="60">
        <f>[1]MercLab!M148</f>
        <v>0</v>
      </c>
      <c r="K48" s="61">
        <f>IF(ISNUMBER(J48/J$9*100),J48/J$9*100,0)</f>
        <v>0</v>
      </c>
      <c r="L48" s="60">
        <f>[1]MercLab!N148</f>
        <v>56963.582247166429</v>
      </c>
      <c r="M48" s="61">
        <f>IF(ISNUMBER(L48/L$9*100),L48/L$9*100,0)</f>
        <v>5.9313703390919414</v>
      </c>
      <c r="N48" s="60">
        <f>[1]MercLab!O148</f>
        <v>14238.085065618388</v>
      </c>
      <c r="O48" s="61">
        <f>IF(ISNUMBER(N48/N$9*100),N48/N$9*100,0)</f>
        <v>5.0906622796694645</v>
      </c>
    </row>
    <row r="49" spans="1:15">
      <c r="A49" s="262" t="s">
        <v>50</v>
      </c>
      <c r="B49" s="94">
        <f>[1]MercLab!J149</f>
        <v>890830.89928230096</v>
      </c>
      <c r="C49" s="61">
        <f>IF(ISNUMBER(B49/B$9*100),B49/B$9*100,0)</f>
        <v>40.001385099564231</v>
      </c>
      <c r="D49" s="94">
        <f t="shared" si="0"/>
        <v>527448.28627146524</v>
      </c>
      <c r="E49" s="61">
        <f>IF(ISNUMBER(D49/D$9*100),D49/D$9*100,0)</f>
        <v>53.443235834451897</v>
      </c>
      <c r="F49" s="94">
        <f>[1]MercLab!K149</f>
        <v>80150.939385727223</v>
      </c>
      <c r="G49" s="61">
        <f>IF(ISNUMBER(F49/F$9*100),F49/F$9*100,0)</f>
        <v>99.38328663832408</v>
      </c>
      <c r="H49" s="94">
        <f>[1]MercLab!L149</f>
        <v>442261.50553664501</v>
      </c>
      <c r="I49" s="61">
        <f>IF(ISNUMBER(H49/H$9*100),H49/H$9*100,0)</f>
        <v>49.072139963525878</v>
      </c>
      <c r="J49" s="94">
        <f>[1]MercLab!M149</f>
        <v>5035.8413490930016</v>
      </c>
      <c r="K49" s="61">
        <f>IF(ISNUMBER(J49/J$9*100),J49/J$9*100,0)</f>
        <v>100</v>
      </c>
      <c r="L49" s="94">
        <f>[1]MercLab!N149</f>
        <v>315130.20044772519</v>
      </c>
      <c r="M49" s="61">
        <f>IF(ISNUMBER(L49/L$9*100),L49/L$9*100,0)</f>
        <v>32.81313867827744</v>
      </c>
      <c r="N49" s="94">
        <f>[1]MercLab!O149</f>
        <v>48252.412563120837</v>
      </c>
      <c r="O49" s="61">
        <f>IF(ISNUMBER(N49/N$9*100),N49/N$9*100,0)</f>
        <v>17.25209081179624</v>
      </c>
    </row>
    <row r="50" spans="1:15">
      <c r="A50" s="262" t="s">
        <v>46</v>
      </c>
      <c r="B50" s="94">
        <f>[1]MercLab!J150</f>
        <v>1037.5242506555001</v>
      </c>
      <c r="C50" s="61">
        <f>IF(ISNUMBER(B50/B$9*100),B50/B$9*100,0)</f>
        <v>4.6588423385452764E-2</v>
      </c>
      <c r="D50" s="94">
        <f t="shared" si="0"/>
        <v>1037.5242506555001</v>
      </c>
      <c r="E50" s="61">
        <f>IF(ISNUMBER(D50/D$9*100),D50/D$9*100,0)</f>
        <v>0.10512623636283226</v>
      </c>
      <c r="F50" s="94">
        <f>[1]MercLab!K150</f>
        <v>0</v>
      </c>
      <c r="G50" s="61">
        <f>IF(ISNUMBER(F50/F$9*100),F50/F$9*100,0)</f>
        <v>0</v>
      </c>
      <c r="H50" s="94">
        <f>[1]MercLab!L150</f>
        <v>1037.5242506555001</v>
      </c>
      <c r="I50" s="61">
        <f>IF(ISNUMBER(H50/H$9*100),H50/H$9*100,0)</f>
        <v>0.11512088347354571</v>
      </c>
      <c r="J50" s="94">
        <f>[1]MercLab!M150</f>
        <v>0</v>
      </c>
      <c r="K50" s="61">
        <f>IF(ISNUMBER(J50/J$9*100),J50/J$9*100,0)</f>
        <v>0</v>
      </c>
      <c r="L50" s="94">
        <f>[1]MercLab!N150</f>
        <v>0</v>
      </c>
      <c r="M50" s="61">
        <f>IF(ISNUMBER(L50/L$9*100),L50/L$9*100,0)</f>
        <v>0</v>
      </c>
      <c r="N50" s="94">
        <f>[1]MercLab!O150</f>
        <v>0</v>
      </c>
      <c r="O50" s="61">
        <f>IF(ISNUMBER(N50/N$9*100),N50/N$9*100,0)</f>
        <v>0</v>
      </c>
    </row>
    <row r="51" spans="1:15">
      <c r="A51" s="259"/>
      <c r="B51" s="260"/>
      <c r="C51" s="271"/>
      <c r="D51" s="260"/>
      <c r="E51" s="271"/>
      <c r="F51" s="260"/>
      <c r="G51" s="271"/>
      <c r="H51" s="260"/>
      <c r="I51" s="271"/>
      <c r="J51" s="260"/>
      <c r="K51" s="271"/>
      <c r="L51" s="260"/>
      <c r="M51" s="271"/>
      <c r="N51" s="260"/>
      <c r="O51" s="271"/>
    </row>
    <row r="52" spans="1:15">
      <c r="A52" s="15" t="str">
        <f>'C01'!A42</f>
        <v>Fuente: Instituto Nacional de Estadística (INE). XLIV Encuesta Permanente de Hogares de Propósitos Múltiples, mayo 2013.</v>
      </c>
      <c r="B52" s="111"/>
      <c r="C52" s="110"/>
      <c r="D52" s="111"/>
      <c r="E52" s="110"/>
      <c r="F52" s="112"/>
      <c r="G52" s="110"/>
      <c r="H52" s="112"/>
      <c r="I52" s="110"/>
      <c r="J52" s="112"/>
      <c r="K52" s="110"/>
      <c r="L52" s="111"/>
      <c r="M52" s="110"/>
      <c r="N52" s="111"/>
      <c r="O52" s="110"/>
    </row>
    <row r="53" spans="1:15">
      <c r="A53" s="15" t="str">
        <f>'C01'!A43</f>
        <v>(Salarios mínimos por rama)</v>
      </c>
      <c r="B53" s="113"/>
      <c r="C53" s="114"/>
      <c r="D53" s="113"/>
      <c r="E53" s="114"/>
      <c r="F53" s="115"/>
      <c r="G53" s="114"/>
      <c r="H53" s="113"/>
      <c r="I53" s="114"/>
      <c r="J53" s="115"/>
      <c r="K53" s="116"/>
      <c r="L53" s="113"/>
      <c r="M53" s="114"/>
      <c r="N53" s="115"/>
      <c r="O53" s="114"/>
    </row>
    <row r="54" spans="1:15">
      <c r="A54" s="15" t="s">
        <v>90</v>
      </c>
      <c r="B54" s="113"/>
      <c r="C54" s="114"/>
      <c r="D54" s="113"/>
      <c r="E54" s="114"/>
      <c r="F54" s="115"/>
      <c r="G54" s="30"/>
      <c r="H54" s="109"/>
      <c r="I54" s="114"/>
      <c r="J54" s="115"/>
      <c r="K54" s="116"/>
      <c r="L54" s="113"/>
      <c r="M54" s="114"/>
      <c r="N54" s="115"/>
      <c r="O54" s="114"/>
    </row>
    <row r="55" spans="1:15">
      <c r="A55" s="15" t="s">
        <v>91</v>
      </c>
      <c r="B55" s="113"/>
      <c r="C55" s="114"/>
      <c r="D55" s="113"/>
      <c r="E55" s="114"/>
      <c r="F55" s="115"/>
      <c r="G55" s="114"/>
      <c r="H55" s="73"/>
      <c r="I55" s="114"/>
      <c r="J55" s="115"/>
      <c r="K55" s="114"/>
      <c r="L55" s="113"/>
      <c r="M55" s="114"/>
      <c r="N55" s="115"/>
      <c r="O55" s="114"/>
    </row>
    <row r="56" spans="1:15">
      <c r="A56" s="15" t="s">
        <v>96</v>
      </c>
      <c r="B56" s="113"/>
      <c r="C56" s="114"/>
      <c r="D56" s="113"/>
      <c r="E56" s="114"/>
      <c r="F56" s="115"/>
      <c r="G56" s="114"/>
      <c r="H56" s="73"/>
      <c r="I56" s="114"/>
      <c r="J56" s="115"/>
      <c r="K56" s="114"/>
      <c r="L56" s="113"/>
      <c r="M56" s="114"/>
      <c r="N56" s="115"/>
      <c r="O56" s="114"/>
    </row>
    <row r="57" spans="1:15">
      <c r="A57" s="15"/>
      <c r="B57" s="113"/>
      <c r="C57" s="114"/>
      <c r="D57" s="113"/>
      <c r="E57" s="114"/>
      <c r="F57" s="115"/>
      <c r="G57" s="114"/>
      <c r="H57" s="73"/>
      <c r="I57" s="114"/>
      <c r="J57" s="115"/>
      <c r="K57" s="114"/>
      <c r="L57" s="113"/>
      <c r="M57" s="114"/>
      <c r="N57" s="115"/>
      <c r="O57" s="114"/>
    </row>
    <row r="58" spans="1:15">
      <c r="A58" s="15"/>
      <c r="B58" s="113"/>
      <c r="C58" s="114"/>
      <c r="D58" s="113"/>
      <c r="E58" s="114"/>
      <c r="F58" s="115"/>
      <c r="G58" s="114"/>
      <c r="H58" s="73"/>
      <c r="I58" s="114"/>
      <c r="J58" s="115"/>
      <c r="K58" s="114"/>
      <c r="L58" s="113"/>
      <c r="M58" s="114"/>
      <c r="N58" s="115"/>
      <c r="O58" s="114"/>
    </row>
    <row r="59" spans="1:15">
      <c r="A59" s="334" t="s">
        <v>117</v>
      </c>
      <c r="B59" s="334"/>
      <c r="C59" s="334"/>
      <c r="D59" s="334"/>
      <c r="E59" s="334"/>
      <c r="F59" s="334"/>
      <c r="G59" s="334"/>
      <c r="H59" s="334"/>
      <c r="I59" s="334"/>
      <c r="J59" s="334"/>
      <c r="K59" s="334"/>
      <c r="L59" s="334"/>
      <c r="M59" s="334"/>
      <c r="N59" s="334"/>
      <c r="O59" s="334"/>
    </row>
    <row r="60" spans="1:15">
      <c r="A60" s="334" t="s">
        <v>83</v>
      </c>
      <c r="B60" s="334"/>
      <c r="C60" s="334"/>
      <c r="D60" s="334"/>
      <c r="E60" s="334"/>
      <c r="F60" s="334"/>
      <c r="G60" s="334"/>
      <c r="H60" s="334"/>
      <c r="I60" s="334"/>
      <c r="J60" s="334"/>
      <c r="K60" s="334"/>
      <c r="L60" s="334"/>
      <c r="M60" s="334"/>
      <c r="N60" s="334"/>
      <c r="O60" s="334"/>
    </row>
    <row r="61" spans="1:15">
      <c r="A61" s="334" t="s">
        <v>33</v>
      </c>
      <c r="B61" s="334"/>
      <c r="C61" s="334"/>
      <c r="D61" s="334"/>
      <c r="E61" s="334"/>
      <c r="F61" s="334"/>
      <c r="G61" s="334"/>
      <c r="H61" s="334"/>
      <c r="I61" s="334"/>
      <c r="J61" s="334"/>
      <c r="K61" s="334"/>
      <c r="L61" s="334"/>
      <c r="M61" s="334"/>
      <c r="N61" s="334"/>
      <c r="O61" s="334"/>
    </row>
    <row r="62" spans="1:15" ht="23.25">
      <c r="A62" s="344" t="s">
        <v>111</v>
      </c>
      <c r="B62" s="344"/>
      <c r="C62" s="344"/>
      <c r="D62" s="344"/>
      <c r="E62" s="344"/>
      <c r="F62" s="344"/>
      <c r="G62" s="344"/>
      <c r="H62" s="344"/>
      <c r="I62" s="344"/>
      <c r="J62" s="344"/>
      <c r="K62" s="344"/>
      <c r="L62" s="344"/>
      <c r="M62" s="344"/>
      <c r="N62" s="344"/>
      <c r="O62" s="344"/>
    </row>
    <row r="63" spans="1:15">
      <c r="A63" s="25" t="s">
        <v>17</v>
      </c>
      <c r="B63" s="345"/>
      <c r="C63" s="345"/>
      <c r="D63" s="345"/>
      <c r="E63" s="345"/>
      <c r="F63" s="345"/>
      <c r="G63" s="345"/>
      <c r="H63" s="345"/>
      <c r="I63" s="345"/>
      <c r="J63" s="345"/>
      <c r="K63" s="345"/>
      <c r="L63" s="75"/>
      <c r="M63" s="75"/>
      <c r="N63" s="75"/>
      <c r="O63" s="75"/>
    </row>
    <row r="64" spans="1:15">
      <c r="A64" s="335" t="s">
        <v>31</v>
      </c>
      <c r="B64" s="338" t="s">
        <v>5</v>
      </c>
      <c r="C64" s="338"/>
      <c r="D64" s="343" t="s">
        <v>6</v>
      </c>
      <c r="E64" s="343"/>
      <c r="F64" s="343"/>
      <c r="G64" s="343"/>
      <c r="H64" s="343"/>
      <c r="I64" s="343"/>
      <c r="J64" s="343"/>
      <c r="K64" s="343"/>
      <c r="L64" s="338" t="s">
        <v>1</v>
      </c>
      <c r="M64" s="338"/>
      <c r="N64" s="341" t="s">
        <v>2</v>
      </c>
      <c r="O64" s="341"/>
    </row>
    <row r="65" spans="1:15" ht="13.5">
      <c r="A65" s="336"/>
      <c r="B65" s="339"/>
      <c r="C65" s="339"/>
      <c r="D65" s="340" t="s">
        <v>3</v>
      </c>
      <c r="E65" s="340"/>
      <c r="F65" s="340" t="s">
        <v>109</v>
      </c>
      <c r="G65" s="340"/>
      <c r="H65" s="340" t="s">
        <v>9</v>
      </c>
      <c r="I65" s="340"/>
      <c r="J65" s="340" t="s">
        <v>110</v>
      </c>
      <c r="K65" s="340"/>
      <c r="L65" s="339"/>
      <c r="M65" s="339"/>
      <c r="N65" s="342"/>
      <c r="O65" s="342"/>
    </row>
    <row r="66" spans="1:15" customFormat="1">
      <c r="A66" s="337"/>
      <c r="B66" s="63" t="s">
        <v>7</v>
      </c>
      <c r="C66" s="64" t="s">
        <v>87</v>
      </c>
      <c r="D66" s="63" t="s">
        <v>7</v>
      </c>
      <c r="E66" s="64" t="s">
        <v>87</v>
      </c>
      <c r="F66" s="63" t="s">
        <v>7</v>
      </c>
      <c r="G66" s="64" t="s">
        <v>87</v>
      </c>
      <c r="H66" s="63" t="s">
        <v>7</v>
      </c>
      <c r="I66" s="64" t="s">
        <v>87</v>
      </c>
      <c r="J66" s="63" t="s">
        <v>7</v>
      </c>
      <c r="K66" s="64" t="s">
        <v>87</v>
      </c>
      <c r="L66" s="63" t="s">
        <v>7</v>
      </c>
      <c r="M66" s="64" t="s">
        <v>87</v>
      </c>
      <c r="N66" s="63" t="s">
        <v>7</v>
      </c>
      <c r="O66" s="64" t="s">
        <v>87</v>
      </c>
    </row>
    <row r="67" spans="1:15">
      <c r="A67" s="117"/>
      <c r="B67" s="117"/>
      <c r="C67" s="118"/>
      <c r="D67" s="104"/>
      <c r="E67" s="106"/>
      <c r="F67" s="104"/>
      <c r="G67" s="106"/>
      <c r="H67" s="104"/>
      <c r="I67" s="106"/>
      <c r="J67" s="104"/>
      <c r="K67" s="106"/>
      <c r="L67" s="104"/>
      <c r="M67" s="106"/>
      <c r="N67" s="104"/>
      <c r="O67" s="106"/>
    </row>
    <row r="68" spans="1:15" ht="11.25" customHeight="1">
      <c r="A68" s="65" t="s">
        <v>103</v>
      </c>
      <c r="B68" s="24">
        <f t="shared" ref="B68:O68" si="15">B9</f>
        <v>2227000.1327829161</v>
      </c>
      <c r="C68" s="58">
        <f t="shared" si="15"/>
        <v>99.99999999999811</v>
      </c>
      <c r="D68" s="24">
        <f t="shared" si="15"/>
        <v>986931.79414755525</v>
      </c>
      <c r="E68" s="58">
        <f t="shared" si="15"/>
        <v>44.316647296929439</v>
      </c>
      <c r="F68" s="24">
        <f t="shared" si="15"/>
        <v>80648.308278848475</v>
      </c>
      <c r="G68" s="58">
        <f t="shared" si="15"/>
        <v>3.6213876726656631</v>
      </c>
      <c r="H68" s="24">
        <f t="shared" si="15"/>
        <v>901247.64451961371</v>
      </c>
      <c r="I68" s="58">
        <f t="shared" si="15"/>
        <v>40.469132949417101</v>
      </c>
      <c r="J68" s="24">
        <f t="shared" si="15"/>
        <v>5035.8413490930016</v>
      </c>
      <c r="K68" s="58">
        <f t="shared" si="15"/>
        <v>0.22612667484667304</v>
      </c>
      <c r="L68" s="24">
        <f t="shared" si="15"/>
        <v>960378.108103215</v>
      </c>
      <c r="M68" s="58">
        <f t="shared" si="15"/>
        <v>43.124295053503296</v>
      </c>
      <c r="N68" s="24">
        <f t="shared" si="15"/>
        <v>279690.23053210403</v>
      </c>
      <c r="O68" s="58">
        <f t="shared" si="15"/>
        <v>12.55905764956538</v>
      </c>
    </row>
    <row r="69" spans="1:15">
      <c r="A69" s="29"/>
      <c r="B69" s="24"/>
      <c r="C69" s="58"/>
      <c r="D69" s="24">
        <f t="shared" ref="D69:D93" si="16">F69+H69+J69</f>
        <v>0</v>
      </c>
      <c r="E69" s="58"/>
      <c r="F69" s="24"/>
      <c r="G69" s="58"/>
      <c r="H69" s="24"/>
      <c r="I69" s="58"/>
      <c r="J69" s="24"/>
      <c r="K69" s="58"/>
      <c r="L69" s="24"/>
      <c r="M69" s="58"/>
      <c r="N69" s="24"/>
      <c r="O69" s="58"/>
    </row>
    <row r="70" spans="1:15">
      <c r="A70" s="66" t="s">
        <v>13</v>
      </c>
      <c r="B70" s="24"/>
      <c r="C70" s="58"/>
      <c r="D70" s="24"/>
      <c r="E70" s="58"/>
      <c r="F70" s="24"/>
      <c r="G70" s="58"/>
      <c r="H70" s="24"/>
      <c r="I70" s="58"/>
      <c r="J70" s="24"/>
      <c r="K70" s="58"/>
      <c r="L70" s="24"/>
      <c r="M70" s="58"/>
      <c r="N70" s="24"/>
      <c r="O70" s="58"/>
    </row>
    <row r="71" spans="1:15">
      <c r="A71" s="108" t="s">
        <v>54</v>
      </c>
      <c r="B71" s="94">
        <f>[1]MercLab!J153</f>
        <v>1117874.8140807247</v>
      </c>
      <c r="C71" s="61">
        <f>IF(ISNUMBER(B71/B$68*100),B71/B$68*100,0)</f>
        <v>50.196441285515327</v>
      </c>
      <c r="D71" s="94">
        <f t="shared" si="16"/>
        <v>318207.08094646473</v>
      </c>
      <c r="E71" s="61">
        <f>IF(ISNUMBER(D71/D$68*100),D71/D$68*100,0)</f>
        <v>32.242053892012919</v>
      </c>
      <c r="F71" s="94">
        <f>[1]MercLab!K153</f>
        <v>249.40711829272001</v>
      </c>
      <c r="G71" s="61">
        <f>IF(ISNUMBER(F71/F$68*100),F71/F$68*100,0)</f>
        <v>0.30925275881841613</v>
      </c>
      <c r="H71" s="94">
        <f>[1]MercLab!L153</f>
        <v>317957.67382817203</v>
      </c>
      <c r="I71" s="61">
        <f>IF(ISNUMBER(H71/H$68*100),H71/H$68*100,0)</f>
        <v>35.279723143981251</v>
      </c>
      <c r="J71" s="94">
        <f>[1]MercLab!M153</f>
        <v>0</v>
      </c>
      <c r="K71" s="61">
        <f>IF(ISNUMBER(J71/J$68*100),J71/J$68*100,0)</f>
        <v>0</v>
      </c>
      <c r="L71" s="94">
        <f>[1]MercLab!N153</f>
        <v>582758.74847013806</v>
      </c>
      <c r="M71" s="61">
        <f>IF(ISNUMBER(L71/L$68*100),L71/L$68*100,0)</f>
        <v>60.680136662122564</v>
      </c>
      <c r="N71" s="94">
        <f>[1]MercLab!O153</f>
        <v>216908.98466412313</v>
      </c>
      <c r="O71" s="61">
        <f>IF(ISNUMBER(N71/N$68*100),N71/N$68*100,0)</f>
        <v>77.553293245695045</v>
      </c>
    </row>
    <row r="72" spans="1:15">
      <c r="A72" s="108" t="s">
        <v>73</v>
      </c>
      <c r="B72" s="94">
        <f>[1]MercLab!J154</f>
        <v>7686.1983683261042</v>
      </c>
      <c r="C72" s="61">
        <f t="shared" ref="C72:C80" si="17">IF(ISNUMBER(B72/B$68*100),B72/B$68*100,0)</f>
        <v>0.34513686169929569</v>
      </c>
      <c r="D72" s="94">
        <f t="shared" si="16"/>
        <v>1869.8731908955001</v>
      </c>
      <c r="E72" s="61">
        <f t="shared" ref="E72:E80" si="18">IF(ISNUMBER(D72/D$68*100),D72/D$68*100,0)</f>
        <v>0.18946326402530883</v>
      </c>
      <c r="F72" s="94">
        <f>[1]MercLab!K154</f>
        <v>0</v>
      </c>
      <c r="G72" s="61">
        <f t="shared" ref="G72:G80" si="19">IF(ISNUMBER(F72/F$68*100),F72/F$68*100,0)</f>
        <v>0</v>
      </c>
      <c r="H72" s="94">
        <f>[1]MercLab!L154</f>
        <v>1869.8731908955001</v>
      </c>
      <c r="I72" s="61">
        <f t="shared" ref="I72:I80" si="20">IF(ISNUMBER(H72/H$68*100),H72/H$68*100,0)</f>
        <v>0.20747606967585325</v>
      </c>
      <c r="J72" s="94">
        <f>[1]MercLab!M154</f>
        <v>0</v>
      </c>
      <c r="K72" s="61">
        <f t="shared" ref="K72:K80" si="21">IF(ISNUMBER(J72/J$68*100),J72/J$68*100,0)</f>
        <v>0</v>
      </c>
      <c r="L72" s="94">
        <f>[1]MercLab!N154</f>
        <v>5525.5769381890623</v>
      </c>
      <c r="M72" s="61">
        <f t="shared" ref="M72:M80" si="22">IF(ISNUMBER(L72/L$68*100),L72/L$68*100,0)</f>
        <v>0.57535432050843982</v>
      </c>
      <c r="N72" s="94">
        <f>[1]MercLab!O154</f>
        <v>290.74823924153998</v>
      </c>
      <c r="O72" s="61">
        <f t="shared" ref="O72:O80" si="23">IF(ISNUMBER(N72/N$68*100),N72/N$68*100,0)</f>
        <v>0.10395366283920547</v>
      </c>
    </row>
    <row r="73" spans="1:15">
      <c r="A73" s="108" t="s">
        <v>55</v>
      </c>
      <c r="B73" s="94">
        <f>[1]MercLab!J155</f>
        <v>209570.69680086913</v>
      </c>
      <c r="C73" s="61">
        <f t="shared" si="17"/>
        <v>9.4104483298339225</v>
      </c>
      <c r="D73" s="94">
        <f t="shared" si="16"/>
        <v>138369.02948808501</v>
      </c>
      <c r="E73" s="61">
        <f t="shared" si="18"/>
        <v>14.020120773148136</v>
      </c>
      <c r="F73" s="94">
        <f>[1]MercLab!K155</f>
        <v>247.96177482851999</v>
      </c>
      <c r="G73" s="61">
        <f t="shared" si="19"/>
        <v>0.30746060285749677</v>
      </c>
      <c r="H73" s="94">
        <f>[1]MercLab!L155</f>
        <v>138121.06771325649</v>
      </c>
      <c r="I73" s="61">
        <f t="shared" si="20"/>
        <v>15.325539939344671</v>
      </c>
      <c r="J73" s="94">
        <f>[1]MercLab!M155</f>
        <v>0</v>
      </c>
      <c r="K73" s="61">
        <f t="shared" si="21"/>
        <v>0</v>
      </c>
      <c r="L73" s="94">
        <f>[1]MercLab!N155</f>
        <v>56963.582247166429</v>
      </c>
      <c r="M73" s="61">
        <f t="shared" si="22"/>
        <v>5.9313703390919414</v>
      </c>
      <c r="N73" s="94">
        <f>[1]MercLab!O155</f>
        <v>14238.085065618388</v>
      </c>
      <c r="O73" s="61">
        <f t="shared" si="23"/>
        <v>5.0906622796694645</v>
      </c>
    </row>
    <row r="74" spans="1:15">
      <c r="A74" s="108" t="s">
        <v>56</v>
      </c>
      <c r="B74" s="94">
        <f>[1]MercLab!J156</f>
        <v>12409.577175013466</v>
      </c>
      <c r="C74" s="61">
        <f t="shared" si="17"/>
        <v>0.55723288886858491</v>
      </c>
      <c r="D74" s="94">
        <f t="shared" si="16"/>
        <v>11981.390895043483</v>
      </c>
      <c r="E74" s="61">
        <f t="shared" si="18"/>
        <v>1.2140039429363199</v>
      </c>
      <c r="F74" s="94">
        <f>[1]MercLab!K156</f>
        <v>5957.4936988173413</v>
      </c>
      <c r="G74" s="61">
        <f t="shared" si="19"/>
        <v>7.387003926007714</v>
      </c>
      <c r="H74" s="94">
        <f>[1]MercLab!L156</f>
        <v>6023.8971962261421</v>
      </c>
      <c r="I74" s="61">
        <f t="shared" si="20"/>
        <v>0.66839533316472877</v>
      </c>
      <c r="J74" s="94">
        <f>[1]MercLab!M156</f>
        <v>0</v>
      </c>
      <c r="K74" s="61">
        <f t="shared" si="21"/>
        <v>0</v>
      </c>
      <c r="L74" s="94">
        <f>[1]MercLab!N156</f>
        <v>247.96177482851999</v>
      </c>
      <c r="M74" s="61">
        <f t="shared" si="22"/>
        <v>2.5819182334159446E-2</v>
      </c>
      <c r="N74" s="94">
        <f>[1]MercLab!O156</f>
        <v>180.22450514145999</v>
      </c>
      <c r="O74" s="61">
        <f t="shared" si="23"/>
        <v>6.4437182807060206E-2</v>
      </c>
    </row>
    <row r="75" spans="1:15">
      <c r="A75" s="108" t="s">
        <v>74</v>
      </c>
      <c r="B75" s="94">
        <f>[1]MercLab!J157</f>
        <v>180389.54339141925</v>
      </c>
      <c r="C75" s="61">
        <f t="shared" si="17"/>
        <v>8.100113724106512</v>
      </c>
      <c r="D75" s="94">
        <f t="shared" si="16"/>
        <v>124150.25202605494</v>
      </c>
      <c r="E75" s="61">
        <f t="shared" si="18"/>
        <v>12.57941559510579</v>
      </c>
      <c r="F75" s="94">
        <f>[1]MercLab!K157</f>
        <v>0</v>
      </c>
      <c r="G75" s="61">
        <f t="shared" si="19"/>
        <v>0</v>
      </c>
      <c r="H75" s="94">
        <f>[1]MercLab!L157</f>
        <v>124150.25202605494</v>
      </c>
      <c r="I75" s="61">
        <f t="shared" si="20"/>
        <v>13.775376033546246</v>
      </c>
      <c r="J75" s="94">
        <f>[1]MercLab!M157</f>
        <v>0</v>
      </c>
      <c r="K75" s="61">
        <f t="shared" si="21"/>
        <v>0</v>
      </c>
      <c r="L75" s="94">
        <f>[1]MercLab!N157</f>
        <v>50386.046048242955</v>
      </c>
      <c r="M75" s="61">
        <f t="shared" si="22"/>
        <v>5.246480071037583</v>
      </c>
      <c r="N75" s="94">
        <f>[1]MercLab!O157</f>
        <v>5853.2453171224224</v>
      </c>
      <c r="O75" s="61">
        <f t="shared" si="23"/>
        <v>2.0927600173902254</v>
      </c>
    </row>
    <row r="76" spans="1:15">
      <c r="A76" s="108" t="s">
        <v>84</v>
      </c>
      <c r="B76" s="94">
        <f>[1]MercLab!J158</f>
        <v>353047.84996520722</v>
      </c>
      <c r="C76" s="61">
        <f t="shared" si="17"/>
        <v>15.853068204537088</v>
      </c>
      <c r="D76" s="94">
        <f t="shared" si="16"/>
        <v>161080.62293959269</v>
      </c>
      <c r="E76" s="61">
        <f t="shared" si="18"/>
        <v>16.321353096008341</v>
      </c>
      <c r="F76" s="94">
        <f>[1]MercLab!K158</f>
        <v>247.96177482851999</v>
      </c>
      <c r="G76" s="61">
        <f t="shared" si="19"/>
        <v>0.30746060285749677</v>
      </c>
      <c r="H76" s="94">
        <f>[1]MercLab!L158</f>
        <v>160832.66116476417</v>
      </c>
      <c r="I76" s="61">
        <f t="shared" si="20"/>
        <v>17.845556894685895</v>
      </c>
      <c r="J76" s="94">
        <f>[1]MercLab!M158</f>
        <v>0</v>
      </c>
      <c r="K76" s="61">
        <f t="shared" si="21"/>
        <v>0</v>
      </c>
      <c r="L76" s="94">
        <f>[1]MercLab!N158</f>
        <v>154298.72607513762</v>
      </c>
      <c r="M76" s="61">
        <f t="shared" si="22"/>
        <v>16.066455989910448</v>
      </c>
      <c r="N76" s="94">
        <f>[1]MercLab!O158</f>
        <v>37668.500950467474</v>
      </c>
      <c r="O76" s="61">
        <f t="shared" si="23"/>
        <v>13.467935894222707</v>
      </c>
    </row>
    <row r="77" spans="1:15">
      <c r="A77" s="108" t="s">
        <v>58</v>
      </c>
      <c r="B77" s="94">
        <f>[1]MercLab!J159</f>
        <v>106618.22163861965</v>
      </c>
      <c r="C77" s="61">
        <f t="shared" si="17"/>
        <v>4.787526505684883</v>
      </c>
      <c r="D77" s="94">
        <f t="shared" si="16"/>
        <v>48278.9227709107</v>
      </c>
      <c r="E77" s="61">
        <f t="shared" si="18"/>
        <v>4.8918195823867201</v>
      </c>
      <c r="F77" s="94">
        <f>[1]MercLab!K159</f>
        <v>3096.7005941818402</v>
      </c>
      <c r="G77" s="61">
        <f t="shared" si="19"/>
        <v>3.8397588991882272</v>
      </c>
      <c r="H77" s="94">
        <f>[1]MercLab!L159</f>
        <v>45182.222176728857</v>
      </c>
      <c r="I77" s="61">
        <f t="shared" si="20"/>
        <v>5.0132971166667568</v>
      </c>
      <c r="J77" s="94">
        <f>[1]MercLab!M159</f>
        <v>0</v>
      </c>
      <c r="K77" s="61">
        <f t="shared" si="21"/>
        <v>0</v>
      </c>
      <c r="L77" s="94">
        <f>[1]MercLab!N159</f>
        <v>57121.550111911951</v>
      </c>
      <c r="M77" s="61">
        <f t="shared" si="22"/>
        <v>5.947818846550895</v>
      </c>
      <c r="N77" s="94">
        <f>[1]MercLab!O159</f>
        <v>1217.74875579696</v>
      </c>
      <c r="O77" s="61">
        <f t="shared" si="23"/>
        <v>0.43539195254700958</v>
      </c>
    </row>
    <row r="78" spans="1:15">
      <c r="A78" s="108" t="s">
        <v>57</v>
      </c>
      <c r="B78" s="94">
        <f>[1]MercLab!J160</f>
        <v>66474.959097621861</v>
      </c>
      <c r="C78" s="61">
        <f t="shared" si="17"/>
        <v>2.9849553270817752</v>
      </c>
      <c r="D78" s="94">
        <f t="shared" si="16"/>
        <v>48802.799123302553</v>
      </c>
      <c r="E78" s="61">
        <f t="shared" si="18"/>
        <v>4.9449008951479874</v>
      </c>
      <c r="F78" s="94">
        <f>[1]MercLab!K160</f>
        <v>676.14805479849997</v>
      </c>
      <c r="G78" s="61">
        <f t="shared" si="19"/>
        <v>0.83839087171011673</v>
      </c>
      <c r="H78" s="94">
        <f>[1]MercLab!L160</f>
        <v>48126.651068504056</v>
      </c>
      <c r="I78" s="61">
        <f t="shared" si="20"/>
        <v>5.3400029793316905</v>
      </c>
      <c r="J78" s="94">
        <f>[1]MercLab!M160</f>
        <v>0</v>
      </c>
      <c r="K78" s="61">
        <f t="shared" si="21"/>
        <v>0</v>
      </c>
      <c r="L78" s="94">
        <f>[1]MercLab!N160</f>
        <v>17174.791081198</v>
      </c>
      <c r="M78" s="61">
        <f t="shared" si="22"/>
        <v>1.7883363787955242</v>
      </c>
      <c r="N78" s="94">
        <f>[1]MercLab!O160</f>
        <v>497.36889312124003</v>
      </c>
      <c r="O78" s="61">
        <f t="shared" si="23"/>
        <v>0.17782848266634396</v>
      </c>
    </row>
    <row r="79" spans="1:15">
      <c r="A79" s="108" t="s">
        <v>59</v>
      </c>
      <c r="B79" s="94">
        <f>[1]MercLab!J161</f>
        <v>171890.74801442714</v>
      </c>
      <c r="C79" s="61">
        <f t="shared" si="17"/>
        <v>7.7184884492857249</v>
      </c>
      <c r="D79" s="94">
        <f t="shared" si="16"/>
        <v>133154.29851655677</v>
      </c>
      <c r="E79" s="61">
        <f t="shared" si="18"/>
        <v>13.491742722866318</v>
      </c>
      <c r="F79" s="94">
        <f>[1]MercLab!K161</f>
        <v>70172.635263100907</v>
      </c>
      <c r="G79" s="61">
        <f t="shared" si="19"/>
        <v>87.010672338560383</v>
      </c>
      <c r="H79" s="94">
        <f>[1]MercLab!L161</f>
        <v>57945.821904362849</v>
      </c>
      <c r="I79" s="61">
        <f t="shared" si="20"/>
        <v>6.4295116061301156</v>
      </c>
      <c r="J79" s="94">
        <f>[1]MercLab!M161</f>
        <v>5035.8413490930016</v>
      </c>
      <c r="K79" s="61">
        <f t="shared" si="21"/>
        <v>100</v>
      </c>
      <c r="L79" s="94">
        <f>[1]MercLab!N161</f>
        <v>35901.125356400247</v>
      </c>
      <c r="M79" s="61">
        <f t="shared" si="22"/>
        <v>3.7382282096482187</v>
      </c>
      <c r="N79" s="94">
        <f>[1]MercLab!O161</f>
        <v>2835.3241414713402</v>
      </c>
      <c r="O79" s="61">
        <f t="shared" si="23"/>
        <v>1.013737282162914</v>
      </c>
    </row>
    <row r="80" spans="1:15">
      <c r="A80" s="108" t="s">
        <v>85</v>
      </c>
      <c r="B80" s="94">
        <f>[1]MercLab!J162</f>
        <v>1037.5242506555001</v>
      </c>
      <c r="C80" s="61">
        <f t="shared" si="17"/>
        <v>4.6588423385452764E-2</v>
      </c>
      <c r="D80" s="94">
        <f t="shared" si="16"/>
        <v>1037.5242506555001</v>
      </c>
      <c r="E80" s="61">
        <f t="shared" si="18"/>
        <v>0.10512623636283226</v>
      </c>
      <c r="F80" s="94">
        <f>[1]MercLab!K162</f>
        <v>0</v>
      </c>
      <c r="G80" s="61">
        <f t="shared" si="19"/>
        <v>0</v>
      </c>
      <c r="H80" s="94">
        <f>[1]MercLab!L162</f>
        <v>1037.5242506555001</v>
      </c>
      <c r="I80" s="61">
        <f t="shared" si="20"/>
        <v>0.11512088347354571</v>
      </c>
      <c r="J80" s="94">
        <f>[1]MercLab!M162</f>
        <v>0</v>
      </c>
      <c r="K80" s="61">
        <f t="shared" si="21"/>
        <v>0</v>
      </c>
      <c r="L80" s="94">
        <f>[1]MercLab!N162</f>
        <v>0</v>
      </c>
      <c r="M80" s="61">
        <f t="shared" si="22"/>
        <v>0</v>
      </c>
      <c r="N80" s="94">
        <f>[1]MercLab!O162</f>
        <v>0</v>
      </c>
      <c r="O80" s="61">
        <f t="shared" si="23"/>
        <v>0</v>
      </c>
    </row>
    <row r="81" spans="1:15">
      <c r="A81" s="109"/>
      <c r="B81" s="95"/>
      <c r="C81" s="96"/>
      <c r="D81" s="95">
        <f t="shared" si="16"/>
        <v>0</v>
      </c>
      <c r="E81" s="96"/>
      <c r="F81" s="95"/>
      <c r="G81" s="96"/>
      <c r="H81" s="95"/>
      <c r="I81" s="96"/>
      <c r="J81" s="95"/>
      <c r="K81" s="96"/>
      <c r="L81" s="95"/>
      <c r="M81" s="96"/>
      <c r="N81" s="95"/>
      <c r="O81" s="96"/>
    </row>
    <row r="82" spans="1:15">
      <c r="A82" s="66" t="s">
        <v>15</v>
      </c>
      <c r="B82" s="93"/>
      <c r="C82" s="58"/>
      <c r="D82" s="93"/>
      <c r="E82" s="58"/>
      <c r="F82" s="93"/>
      <c r="G82" s="58"/>
      <c r="H82" s="93"/>
      <c r="I82" s="58"/>
      <c r="J82" s="93"/>
      <c r="K82" s="58"/>
      <c r="L82" s="93"/>
      <c r="M82" s="58"/>
      <c r="N82" s="93"/>
      <c r="O82" s="58"/>
    </row>
    <row r="83" spans="1:15">
      <c r="A83" s="108" t="s">
        <v>75</v>
      </c>
      <c r="B83" s="95">
        <f>[1]MercLab!J165</f>
        <v>127209.19426768947</v>
      </c>
      <c r="C83" s="61">
        <f t="shared" ref="C83:C93" si="24">IF(ISNUMBER(B83/B$68*100),B83/B$68*100,0)</f>
        <v>5.7121323162529682</v>
      </c>
      <c r="D83" s="95">
        <f t="shared" si="16"/>
        <v>104401.68717968003</v>
      </c>
      <c r="E83" s="61">
        <f t="shared" ref="E83:E93" si="25">IF(ISNUMBER(D83/D$68*100),D83/D$68*100,0)</f>
        <v>10.578409551579512</v>
      </c>
      <c r="F83" s="95">
        <f>[1]MercLab!K165</f>
        <v>45715.204686438803</v>
      </c>
      <c r="G83" s="61">
        <f t="shared" ref="G83:G93" si="26">IF(ISNUMBER(F83/F$68*100),F83/F$68*100,0)</f>
        <v>56.6846418258081</v>
      </c>
      <c r="H83" s="95">
        <f>[1]MercLab!L165</f>
        <v>58686.482493241223</v>
      </c>
      <c r="I83" s="61">
        <f t="shared" ref="I83:I93" si="27">IF(ISNUMBER(H83/H$68*100),H83/H$68*100,0)</f>
        <v>6.5116933009597489</v>
      </c>
      <c r="J83" s="95">
        <f>[1]MercLab!M165</f>
        <v>0</v>
      </c>
      <c r="K83" s="61">
        <f t="shared" ref="K83:K93" si="28">IF(ISNUMBER(J83/J$68*100),J83/J$68*100,0)</f>
        <v>0</v>
      </c>
      <c r="L83" s="95">
        <f>[1]MercLab!N165</f>
        <v>21880.506571454942</v>
      </c>
      <c r="M83" s="61">
        <f t="shared" ref="M83:M93" si="29">IF(ISNUMBER(L83/L$68*100),L83/L$68*100,0)</f>
        <v>2.2783220886479612</v>
      </c>
      <c r="N83" s="95">
        <f>[1]MercLab!O165</f>
        <v>927.00051655542006</v>
      </c>
      <c r="O83" s="61">
        <f t="shared" ref="O83:O93" si="30">IF(ISNUMBER(N83/N$68*100),N83/N$68*100,0)</f>
        <v>0.33143828970780403</v>
      </c>
    </row>
    <row r="84" spans="1:15">
      <c r="A84" s="108" t="s">
        <v>61</v>
      </c>
      <c r="B84" s="60">
        <f>[1]MercLab!J166</f>
        <v>80941.231217571141</v>
      </c>
      <c r="C84" s="61">
        <f t="shared" si="24"/>
        <v>3.6345409246305214</v>
      </c>
      <c r="D84" s="60">
        <f t="shared" si="16"/>
        <v>47701.7357024987</v>
      </c>
      <c r="E84" s="61">
        <f t="shared" si="25"/>
        <v>4.8333366079973361</v>
      </c>
      <c r="F84" s="60">
        <f>[1]MercLab!K166</f>
        <v>7291.0294046810614</v>
      </c>
      <c r="G84" s="61">
        <f t="shared" si="26"/>
        <v>9.0405236765434669</v>
      </c>
      <c r="H84" s="60">
        <f>[1]MercLab!L166</f>
        <v>40410.70629781764</v>
      </c>
      <c r="I84" s="61">
        <f t="shared" si="27"/>
        <v>4.4838626257223115</v>
      </c>
      <c r="J84" s="60">
        <f>[1]MercLab!M166</f>
        <v>0</v>
      </c>
      <c r="K84" s="61">
        <f t="shared" si="28"/>
        <v>0</v>
      </c>
      <c r="L84" s="60">
        <f>[1]MercLab!N166</f>
        <v>32560.456773345049</v>
      </c>
      <c r="M84" s="61">
        <f t="shared" si="29"/>
        <v>3.3903789037479468</v>
      </c>
      <c r="N84" s="60">
        <f>[1]MercLab!O166</f>
        <v>679.03874172690007</v>
      </c>
      <c r="O84" s="61">
        <f t="shared" si="30"/>
        <v>0.24278243127586005</v>
      </c>
    </row>
    <row r="85" spans="1:15">
      <c r="A85" s="108" t="s">
        <v>62</v>
      </c>
      <c r="B85" s="94">
        <f>[1]MercLab!J167</f>
        <v>33641.730376661195</v>
      </c>
      <c r="C85" s="61">
        <f t="shared" si="24"/>
        <v>1.5106299223530639</v>
      </c>
      <c r="D85" s="94">
        <f t="shared" si="16"/>
        <v>30695.36434319969</v>
      </c>
      <c r="E85" s="61">
        <f t="shared" si="25"/>
        <v>3.1101809188052618</v>
      </c>
      <c r="F85" s="94">
        <f>[1]MercLab!K167</f>
        <v>3273.5162545047801</v>
      </c>
      <c r="G85" s="61">
        <f t="shared" si="26"/>
        <v>4.0590017625494577</v>
      </c>
      <c r="H85" s="94">
        <f>[1]MercLab!L167</f>
        <v>27421.848088694911</v>
      </c>
      <c r="I85" s="61">
        <f t="shared" si="27"/>
        <v>3.042654064667365</v>
      </c>
      <c r="J85" s="94">
        <f>[1]MercLab!M167</f>
        <v>0</v>
      </c>
      <c r="K85" s="61">
        <f t="shared" si="28"/>
        <v>0</v>
      </c>
      <c r="L85" s="94">
        <f>[1]MercLab!N167</f>
        <v>2020.8108603703199</v>
      </c>
      <c r="M85" s="61">
        <f t="shared" si="29"/>
        <v>0.21041825540583198</v>
      </c>
      <c r="N85" s="94">
        <f>[1]MercLab!O167</f>
        <v>925.55517309122001</v>
      </c>
      <c r="O85" s="61">
        <f t="shared" si="30"/>
        <v>0.33092152390534813</v>
      </c>
    </row>
    <row r="86" spans="1:15">
      <c r="A86" s="108" t="s">
        <v>63</v>
      </c>
      <c r="B86" s="94">
        <f>[1]MercLab!J168</f>
        <v>201698.94948509289</v>
      </c>
      <c r="C86" s="61">
        <f t="shared" si="24"/>
        <v>9.0569796793431152</v>
      </c>
      <c r="D86" s="94">
        <f t="shared" si="16"/>
        <v>65651.898404639636</v>
      </c>
      <c r="E86" s="61">
        <f t="shared" si="25"/>
        <v>6.6521211287295987</v>
      </c>
      <c r="F86" s="94">
        <f>[1]MercLab!K168</f>
        <v>0</v>
      </c>
      <c r="G86" s="61">
        <f t="shared" si="26"/>
        <v>0</v>
      </c>
      <c r="H86" s="94">
        <f>[1]MercLab!L168</f>
        <v>65651.898404639636</v>
      </c>
      <c r="I86" s="61">
        <f t="shared" si="27"/>
        <v>7.2845570031568458</v>
      </c>
      <c r="J86" s="94">
        <f>[1]MercLab!M168</f>
        <v>0</v>
      </c>
      <c r="K86" s="61">
        <f t="shared" si="28"/>
        <v>0</v>
      </c>
      <c r="L86" s="94">
        <f>[1]MercLab!N168</f>
        <v>99430.636945490885</v>
      </c>
      <c r="M86" s="61">
        <f t="shared" si="29"/>
        <v>10.353280245201585</v>
      </c>
      <c r="N86" s="94">
        <f>[1]MercLab!O168</f>
        <v>36616.414134963823</v>
      </c>
      <c r="O86" s="61">
        <f t="shared" si="30"/>
        <v>13.091774448217933</v>
      </c>
    </row>
    <row r="87" spans="1:15">
      <c r="A87" s="108" t="s">
        <v>64</v>
      </c>
      <c r="B87" s="94">
        <f>[1]MercLab!J169</f>
        <v>1086218.2041890309</v>
      </c>
      <c r="C87" s="61">
        <f t="shared" si="24"/>
        <v>48.774950131308032</v>
      </c>
      <c r="D87" s="94">
        <f t="shared" si="16"/>
        <v>286770.59133739665</v>
      </c>
      <c r="E87" s="61">
        <f t="shared" si="25"/>
        <v>29.056779104486104</v>
      </c>
      <c r="F87" s="94">
        <f>[1]MercLab!K169</f>
        <v>249.40711829272001</v>
      </c>
      <c r="G87" s="61">
        <f t="shared" si="26"/>
        <v>0.30925275881841613</v>
      </c>
      <c r="H87" s="94">
        <f>[1]MercLab!L169</f>
        <v>286521.18421910395</v>
      </c>
      <c r="I87" s="61">
        <f t="shared" si="27"/>
        <v>31.791615319208578</v>
      </c>
      <c r="J87" s="94">
        <f>[1]MercLab!M169</f>
        <v>0</v>
      </c>
      <c r="K87" s="61">
        <f t="shared" si="28"/>
        <v>0</v>
      </c>
      <c r="L87" s="94">
        <f>[1]MercLab!N169</f>
        <v>581749.06571168499</v>
      </c>
      <c r="M87" s="61">
        <f t="shared" si="29"/>
        <v>60.575002783087442</v>
      </c>
      <c r="N87" s="94">
        <f>[1]MercLab!O169</f>
        <v>217698.5471399501</v>
      </c>
      <c r="O87" s="61">
        <f t="shared" si="30"/>
        <v>77.835592157003049</v>
      </c>
    </row>
    <row r="88" spans="1:15">
      <c r="A88" s="108" t="s">
        <v>65</v>
      </c>
      <c r="B88" s="94">
        <f>[1]MercLab!J170</f>
        <v>102660.02408889245</v>
      </c>
      <c r="C88" s="61">
        <f t="shared" si="24"/>
        <v>4.6097897605693392</v>
      </c>
      <c r="D88" s="94">
        <f t="shared" si="16"/>
        <v>47365.560703462739</v>
      </c>
      <c r="E88" s="61">
        <f t="shared" si="25"/>
        <v>4.7992739705355119</v>
      </c>
      <c r="F88" s="94">
        <f>[1]MercLab!K170</f>
        <v>4311.0405051602802</v>
      </c>
      <c r="G88" s="61">
        <f t="shared" si="26"/>
        <v>5.3454816314986875</v>
      </c>
      <c r="H88" s="94">
        <f>[1]MercLab!L170</f>
        <v>43054.52019830246</v>
      </c>
      <c r="I88" s="61">
        <f t="shared" si="27"/>
        <v>4.7772130623710574</v>
      </c>
      <c r="J88" s="94">
        <f>[1]MercLab!M170</f>
        <v>0</v>
      </c>
      <c r="K88" s="61">
        <f t="shared" si="28"/>
        <v>0</v>
      </c>
      <c r="L88" s="94">
        <f>[1]MercLab!N170</f>
        <v>54506.346253066673</v>
      </c>
      <c r="M88" s="61">
        <f t="shared" si="29"/>
        <v>5.6755090305753511</v>
      </c>
      <c r="N88" s="94">
        <f>[1]MercLab!O170</f>
        <v>788.11713236278001</v>
      </c>
      <c r="O88" s="61">
        <f t="shared" si="30"/>
        <v>0.28178214550554942</v>
      </c>
    </row>
    <row r="89" spans="1:15">
      <c r="A89" s="108" t="s">
        <v>77</v>
      </c>
      <c r="B89" s="94">
        <f>[1]MercLab!J171</f>
        <v>362342.85864344874</v>
      </c>
      <c r="C89" s="61">
        <f t="shared" si="24"/>
        <v>16.270446207412476</v>
      </c>
      <c r="D89" s="94">
        <f t="shared" si="16"/>
        <v>235632.45556276076</v>
      </c>
      <c r="E89" s="61">
        <f t="shared" si="25"/>
        <v>23.875252267689287</v>
      </c>
      <c r="F89" s="94">
        <f>[1]MercLab!K171</f>
        <v>4829.6539022390207</v>
      </c>
      <c r="G89" s="61">
        <f t="shared" si="26"/>
        <v>5.9885371501409255</v>
      </c>
      <c r="H89" s="94">
        <f>[1]MercLab!L171</f>
        <v>230802.80166052174</v>
      </c>
      <c r="I89" s="61">
        <f t="shared" si="27"/>
        <v>25.609254355781992</v>
      </c>
      <c r="J89" s="94">
        <f>[1]MercLab!M171</f>
        <v>0</v>
      </c>
      <c r="K89" s="61">
        <f t="shared" si="28"/>
        <v>0</v>
      </c>
      <c r="L89" s="94">
        <f>[1]MercLab!N171</f>
        <v>114846.15708732541</v>
      </c>
      <c r="M89" s="61">
        <f t="shared" si="29"/>
        <v>11.958431384296247</v>
      </c>
      <c r="N89" s="94">
        <f>[1]MercLab!O171</f>
        <v>11864.245993356708</v>
      </c>
      <c r="O89" s="61">
        <f t="shared" si="30"/>
        <v>4.2419236348674962</v>
      </c>
    </row>
    <row r="90" spans="1:15">
      <c r="A90" s="108" t="s">
        <v>66</v>
      </c>
      <c r="B90" s="94">
        <f>[1]MercLab!J172</f>
        <v>37736.502883552792</v>
      </c>
      <c r="C90" s="61">
        <f t="shared" si="24"/>
        <v>1.6944993548965934</v>
      </c>
      <c r="D90" s="94">
        <f t="shared" si="16"/>
        <v>16515.690838719143</v>
      </c>
      <c r="E90" s="61">
        <f t="shared" si="25"/>
        <v>1.6734379150267702</v>
      </c>
      <c r="F90" s="94">
        <f>[1]MercLab!K172</f>
        <v>0</v>
      </c>
      <c r="G90" s="61">
        <f t="shared" si="26"/>
        <v>0</v>
      </c>
      <c r="H90" s="94">
        <f>[1]MercLab!L172</f>
        <v>16515.690838719143</v>
      </c>
      <c r="I90" s="61">
        <f t="shared" si="27"/>
        <v>1.8325363665746275</v>
      </c>
      <c r="J90" s="94">
        <f>[1]MercLab!M172</f>
        <v>0</v>
      </c>
      <c r="K90" s="61">
        <f t="shared" si="28"/>
        <v>0</v>
      </c>
      <c r="L90" s="94">
        <f>[1]MercLab!N172</f>
        <v>16276.816535992095</v>
      </c>
      <c r="M90" s="61">
        <f t="shared" si="29"/>
        <v>1.6948341906855267</v>
      </c>
      <c r="N90" s="94">
        <f>[1]MercLab!O172</f>
        <v>4943.9955088415809</v>
      </c>
      <c r="O90" s="61">
        <f t="shared" si="30"/>
        <v>1.7676682876751708</v>
      </c>
    </row>
    <row r="91" spans="1:15">
      <c r="A91" s="108" t="s">
        <v>67</v>
      </c>
      <c r="B91" s="94">
        <f>[1]MercLab!J173</f>
        <v>56793.066118590395</v>
      </c>
      <c r="C91" s="61">
        <f t="shared" si="24"/>
        <v>2.5502048824586434</v>
      </c>
      <c r="D91" s="94">
        <f t="shared" si="16"/>
        <v>41755.218663011008</v>
      </c>
      <c r="E91" s="61">
        <f t="shared" si="25"/>
        <v>4.2308109750457819</v>
      </c>
      <c r="F91" s="94">
        <f>[1]MercLab!K173</f>
        <v>788.11713236278001</v>
      </c>
      <c r="G91" s="61">
        <f t="shared" si="26"/>
        <v>0.97722711013081276</v>
      </c>
      <c r="H91" s="94">
        <f>[1]MercLab!L173</f>
        <v>40967.10153064823</v>
      </c>
      <c r="I91" s="61">
        <f t="shared" si="27"/>
        <v>4.5455987352382667</v>
      </c>
      <c r="J91" s="94">
        <f>[1]MercLab!M173</f>
        <v>0</v>
      </c>
      <c r="K91" s="61">
        <f t="shared" si="28"/>
        <v>0</v>
      </c>
      <c r="L91" s="94">
        <f>[1]MercLab!N173</f>
        <v>12698.446863765088</v>
      </c>
      <c r="M91" s="61">
        <f t="shared" si="29"/>
        <v>1.3222341030706151</v>
      </c>
      <c r="N91" s="94">
        <f>[1]MercLab!O173</f>
        <v>2339.4005918142998</v>
      </c>
      <c r="O91" s="61">
        <f t="shared" si="30"/>
        <v>0.83642556529902579</v>
      </c>
    </row>
    <row r="92" spans="1:15">
      <c r="A92" s="108" t="s">
        <v>76</v>
      </c>
      <c r="B92" s="94">
        <f>[1]MercLab!J174</f>
        <v>113258.97076432027</v>
      </c>
      <c r="C92" s="61">
        <f t="shared" si="24"/>
        <v>5.0857190844793072</v>
      </c>
      <c r="D92" s="94">
        <f t="shared" si="16"/>
        <v>93418.38371313033</v>
      </c>
      <c r="E92" s="61">
        <f t="shared" si="25"/>
        <v>9.4655359435267545</v>
      </c>
      <c r="F92" s="94">
        <f>[1]MercLab!K174</f>
        <v>13692.970382047472</v>
      </c>
      <c r="G92" s="61">
        <f t="shared" si="26"/>
        <v>16.978620722833821</v>
      </c>
      <c r="H92" s="94">
        <f>[1]MercLab!L174</f>
        <v>74689.571981989866</v>
      </c>
      <c r="I92" s="61">
        <f t="shared" si="27"/>
        <v>8.2873528087611454</v>
      </c>
      <c r="J92" s="94">
        <f>[1]MercLab!M174</f>
        <v>5035.8413490930016</v>
      </c>
      <c r="K92" s="61">
        <f t="shared" si="28"/>
        <v>100</v>
      </c>
      <c r="L92" s="94">
        <f>[1]MercLab!N174</f>
        <v>17472.82680928319</v>
      </c>
      <c r="M92" s="61">
        <f t="shared" si="29"/>
        <v>1.819369544334233</v>
      </c>
      <c r="N92" s="94">
        <f>[1]MercLab!O174</f>
        <v>2367.7602419068603</v>
      </c>
      <c r="O92" s="61">
        <f t="shared" si="30"/>
        <v>0.84656522946913537</v>
      </c>
    </row>
    <row r="93" spans="1:15">
      <c r="A93" s="108" t="s">
        <v>85</v>
      </c>
      <c r="B93" s="94">
        <f>[1]MercLab!J175</f>
        <v>24499.400748033495</v>
      </c>
      <c r="C93" s="61">
        <f t="shared" si="24"/>
        <v>1.1001077362944931</v>
      </c>
      <c r="D93" s="94">
        <f t="shared" si="16"/>
        <v>17023.207699063852</v>
      </c>
      <c r="E93" s="61">
        <f t="shared" si="25"/>
        <v>1.724861616578818</v>
      </c>
      <c r="F93" s="94">
        <f>[1]MercLab!K175</f>
        <v>497.36889312124003</v>
      </c>
      <c r="G93" s="61">
        <f t="shared" si="26"/>
        <v>0.61671336167591295</v>
      </c>
      <c r="H93" s="94">
        <f>[1]MercLab!L175</f>
        <v>16525.838805942611</v>
      </c>
      <c r="I93" s="61">
        <f t="shared" si="27"/>
        <v>1.8336623575589228</v>
      </c>
      <c r="J93" s="94">
        <f>[1]MercLab!M175</f>
        <v>0</v>
      </c>
      <c r="K93" s="61">
        <f t="shared" si="28"/>
        <v>0</v>
      </c>
      <c r="L93" s="94">
        <f>[1]MercLab!N175</f>
        <v>6936.0376914353837</v>
      </c>
      <c r="M93" s="61">
        <f t="shared" si="29"/>
        <v>0.72221947094715999</v>
      </c>
      <c r="N93" s="94">
        <f>[1]MercLab!O175</f>
        <v>540.15535753426002</v>
      </c>
      <c r="O93" s="61">
        <f t="shared" si="30"/>
        <v>0.19312628707360543</v>
      </c>
    </row>
    <row r="94" spans="1:15">
      <c r="A94" s="257"/>
      <c r="B94" s="272"/>
      <c r="C94" s="272"/>
      <c r="D94" s="272"/>
      <c r="E94" s="272"/>
      <c r="F94" s="272"/>
      <c r="G94" s="272"/>
      <c r="H94" s="272"/>
      <c r="I94" s="272"/>
      <c r="J94" s="272"/>
      <c r="K94" s="272"/>
      <c r="L94" s="272"/>
      <c r="M94" s="272"/>
      <c r="N94" s="272"/>
      <c r="O94" s="272"/>
    </row>
    <row r="95" spans="1:15">
      <c r="A95" s="15" t="str">
        <f>'C01'!A42</f>
        <v>Fuente: Instituto Nacional de Estadística (INE). XLIV Encuesta Permanente de Hogares de Propósitos Múltiples, mayo 2013.</v>
      </c>
      <c r="B95" s="113"/>
      <c r="C95" s="114"/>
      <c r="D95" s="55"/>
      <c r="E95" s="116"/>
      <c r="F95" s="109"/>
      <c r="G95" s="116"/>
      <c r="H95" s="109"/>
      <c r="I95" s="116"/>
      <c r="J95" s="109"/>
      <c r="K95" s="116"/>
      <c r="L95" s="109"/>
      <c r="M95" s="116"/>
      <c r="N95" s="109"/>
      <c r="O95" s="116"/>
    </row>
    <row r="96" spans="1:15">
      <c r="A96" s="15" t="str">
        <f>'C01'!A43</f>
        <v>(Salarios mínimos por rama)</v>
      </c>
      <c r="B96" s="115"/>
      <c r="C96" s="114"/>
      <c r="D96" s="119"/>
      <c r="E96" s="116"/>
      <c r="F96" s="109"/>
      <c r="G96" s="116"/>
      <c r="H96" s="109"/>
      <c r="I96" s="116"/>
      <c r="J96" s="109"/>
      <c r="K96" s="116"/>
      <c r="L96" s="109"/>
      <c r="M96" s="116"/>
      <c r="N96" s="109"/>
      <c r="O96" s="116"/>
    </row>
    <row r="97" spans="1:15">
      <c r="A97" s="30" t="s">
        <v>90</v>
      </c>
      <c r="B97" s="115"/>
      <c r="C97" s="114"/>
      <c r="D97" s="119"/>
      <c r="E97" s="116"/>
      <c r="F97" s="109"/>
      <c r="G97" s="116"/>
      <c r="H97" s="109"/>
      <c r="I97" s="116"/>
      <c r="J97" s="109"/>
      <c r="K97" s="116"/>
      <c r="L97" s="109"/>
      <c r="M97" s="116"/>
      <c r="N97" s="109"/>
      <c r="O97" s="116"/>
    </row>
    <row r="98" spans="1:15">
      <c r="A98" s="30" t="s">
        <v>91</v>
      </c>
      <c r="B98" s="115"/>
      <c r="C98" s="114"/>
      <c r="D98" s="119"/>
      <c r="E98" s="116"/>
      <c r="F98" s="109"/>
      <c r="G98" s="116"/>
      <c r="H98" s="109"/>
      <c r="I98" s="116"/>
      <c r="J98" s="109"/>
      <c r="K98" s="116"/>
      <c r="L98" s="109"/>
      <c r="M98" s="116"/>
      <c r="N98" s="109"/>
      <c r="O98" s="116"/>
    </row>
    <row r="99" spans="1:15">
      <c r="B99" s="72"/>
      <c r="C99" s="71"/>
      <c r="D99" s="74"/>
    </row>
    <row r="100" spans="1:15">
      <c r="A100" s="70"/>
      <c r="B100" s="72"/>
      <c r="C100" s="71"/>
      <c r="D100" s="74"/>
    </row>
    <row r="101" spans="1:15">
      <c r="A101" s="70"/>
      <c r="B101" s="72"/>
      <c r="C101" s="71"/>
      <c r="D101" s="74"/>
    </row>
  </sheetData>
  <mergeCells count="27">
    <mergeCell ref="B63:K63"/>
    <mergeCell ref="A62:O62"/>
    <mergeCell ref="A61:O61"/>
    <mergeCell ref="D64:K64"/>
    <mergeCell ref="A64:A66"/>
    <mergeCell ref="L64:M65"/>
    <mergeCell ref="N64:O65"/>
    <mergeCell ref="H65:I65"/>
    <mergeCell ref="J65:K65"/>
    <mergeCell ref="B64:C65"/>
    <mergeCell ref="D65:E65"/>
    <mergeCell ref="F65:G65"/>
    <mergeCell ref="A1:O1"/>
    <mergeCell ref="A2:O2"/>
    <mergeCell ref="A59:O59"/>
    <mergeCell ref="A60:O60"/>
    <mergeCell ref="A5:A7"/>
    <mergeCell ref="B5:C6"/>
    <mergeCell ref="H6:I6"/>
    <mergeCell ref="J6:K6"/>
    <mergeCell ref="N5:O6"/>
    <mergeCell ref="A3:O3"/>
    <mergeCell ref="D5:K5"/>
    <mergeCell ref="L5:M6"/>
    <mergeCell ref="D6:E6"/>
    <mergeCell ref="F6:G6"/>
    <mergeCell ref="A4:O4"/>
  </mergeCells>
  <phoneticPr fontId="1" type="noConversion"/>
  <printOptions horizontalCentered="1"/>
  <pageMargins left="1.1155511811023624" right="0.47244094488188981" top="0.35433070866141736" bottom="0.35433070866141736" header="0" footer="0"/>
  <pageSetup paperSize="9" scale="77" firstPageNumber="16" orientation="landscape" useFirstPageNumber="1" r:id="rId1"/>
  <headerFooter alignWithMargins="0">
    <oddFooter>&amp;L&amp;Z&amp;F+&amp;F+&amp;A&amp;C&amp;P&amp;R&amp;D+&amp;T</oddFooter>
  </headerFooter>
  <rowBreaks count="1" manualBreakCount="1">
    <brk id="58" max="16383" man="1"/>
  </rowBreaks>
  <ignoredErrors>
    <ignoredError sqref="C12:O16 C17:C50" formula="1"/>
    <ignoredError sqref="D17:O50 D71:O93" formula="1" emptyCellReference="1"/>
    <ignoredError sqref="D51:O51 D69:O70 D94:O94" emptyCellReference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7"/>
  <dimension ref="A1:AL92"/>
  <sheetViews>
    <sheetView workbookViewId="0">
      <selection activeCell="A3" sqref="A3:G3"/>
    </sheetView>
  </sheetViews>
  <sheetFormatPr baseColWidth="10" defaultRowHeight="11.25"/>
  <cols>
    <col min="1" max="1" width="45" style="120" bestFit="1" customWidth="1"/>
    <col min="2" max="2" width="14.1640625" style="120" customWidth="1"/>
    <col min="3" max="3" width="12.5" style="120" customWidth="1"/>
    <col min="4" max="4" width="13" style="120" customWidth="1"/>
    <col min="5" max="5" width="13.1640625" style="123" customWidth="1"/>
    <col min="6" max="6" width="16.6640625" style="123" bestFit="1" customWidth="1"/>
    <col min="7" max="7" width="12.1640625" style="123" bestFit="1" customWidth="1"/>
    <col min="8" max="8" width="12" style="123"/>
    <col min="9" max="9" width="12" style="120"/>
    <col min="10" max="10" width="45" style="120" bestFit="1" customWidth="1"/>
    <col min="11" max="11" width="11.1640625" style="120" customWidth="1"/>
    <col min="12" max="12" width="10.6640625" style="120" customWidth="1"/>
    <col min="13" max="13" width="11.83203125" style="120" customWidth="1"/>
    <col min="14" max="14" width="10.6640625" style="120" customWidth="1"/>
    <col min="15" max="15" width="11.5" style="120" bestFit="1" customWidth="1"/>
    <col min="16" max="16" width="11" style="120" customWidth="1"/>
    <col min="17" max="16384" width="12" style="120"/>
  </cols>
  <sheetData>
    <row r="1" spans="1:38">
      <c r="A1" s="346" t="s">
        <v>119</v>
      </c>
      <c r="B1" s="346"/>
      <c r="C1" s="346"/>
      <c r="D1" s="346"/>
      <c r="E1" s="346"/>
      <c r="F1" s="346"/>
      <c r="G1" s="346"/>
      <c r="H1" s="13"/>
    </row>
    <row r="2" spans="1:38">
      <c r="A2" s="346" t="s">
        <v>120</v>
      </c>
      <c r="B2" s="346"/>
      <c r="C2" s="346"/>
      <c r="D2" s="346"/>
      <c r="E2" s="346"/>
      <c r="F2" s="346"/>
      <c r="G2" s="346"/>
      <c r="H2" s="13"/>
    </row>
    <row r="3" spans="1:38" ht="12.75">
      <c r="A3" s="346" t="s">
        <v>86</v>
      </c>
      <c r="B3" s="346"/>
      <c r="C3" s="346"/>
      <c r="D3" s="346"/>
      <c r="E3" s="346"/>
      <c r="F3" s="346"/>
      <c r="G3" s="346"/>
      <c r="H3" s="14"/>
    </row>
    <row r="4" spans="1:38" customFormat="1" ht="23.25">
      <c r="A4" s="319" t="s">
        <v>111</v>
      </c>
      <c r="B4" s="319"/>
      <c r="C4" s="319"/>
      <c r="D4" s="319"/>
      <c r="E4" s="319"/>
      <c r="F4" s="319"/>
      <c r="G4" s="319"/>
      <c r="H4" s="247"/>
      <c r="I4" s="247"/>
      <c r="J4" s="247"/>
      <c r="K4" s="247"/>
      <c r="L4" s="247"/>
      <c r="M4" s="247"/>
      <c r="N4" s="247"/>
      <c r="O4" s="247"/>
    </row>
    <row r="5" spans="1:38" ht="11.25" customHeight="1">
      <c r="A5" s="350" t="s">
        <v>31</v>
      </c>
      <c r="B5" s="349" t="s">
        <v>26</v>
      </c>
      <c r="C5" s="349"/>
      <c r="D5" s="349"/>
      <c r="E5" s="349"/>
      <c r="F5" s="349"/>
      <c r="G5" s="349"/>
      <c r="H5" s="6"/>
    </row>
    <row r="6" spans="1:38" ht="12" customHeight="1">
      <c r="A6" s="347"/>
      <c r="B6" s="347" t="s">
        <v>26</v>
      </c>
      <c r="C6" s="349" t="s">
        <v>6</v>
      </c>
      <c r="D6" s="349"/>
      <c r="E6" s="349"/>
      <c r="F6" s="349"/>
      <c r="G6" s="347" t="s">
        <v>1</v>
      </c>
      <c r="H6" s="7"/>
    </row>
    <row r="7" spans="1:38">
      <c r="A7" s="347"/>
      <c r="B7" s="351"/>
      <c r="C7" s="7" t="s">
        <v>8</v>
      </c>
      <c r="D7" s="7" t="s">
        <v>109</v>
      </c>
      <c r="E7" s="7" t="s">
        <v>9</v>
      </c>
      <c r="F7" s="7" t="s">
        <v>110</v>
      </c>
      <c r="G7" s="347"/>
      <c r="H7" s="7"/>
    </row>
    <row r="8" spans="1:38">
      <c r="A8" s="121"/>
      <c r="B8" s="121"/>
      <c r="C8" s="121"/>
      <c r="D8" s="121"/>
      <c r="E8" s="121"/>
      <c r="F8" s="121"/>
      <c r="G8" s="121"/>
      <c r="H8" s="122"/>
    </row>
    <row r="9" spans="1:38" s="47" customFormat="1" ht="12" customHeight="1">
      <c r="A9" s="46" t="s">
        <v>72</v>
      </c>
      <c r="B9" s="82">
        <f>[1]MercLab!J260</f>
        <v>4972.5526798971177</v>
      </c>
      <c r="C9" s="82">
        <f>AVERAGE(D9:G9)</f>
        <v>6048.7201224668206</v>
      </c>
      <c r="D9" s="82">
        <f>[1]MercLab!K260</f>
        <v>11139.786219120802</v>
      </c>
      <c r="E9" s="82">
        <f>[1]MercLab!L260</f>
        <v>5069.7961058864048</v>
      </c>
      <c r="F9" s="82">
        <f>[1]MercLab!M260</f>
        <v>3654.0568147698141</v>
      </c>
      <c r="G9" s="82">
        <f>[1]MercLab!N260</f>
        <v>4331.2413500902639</v>
      </c>
      <c r="H9" s="24"/>
      <c r="I9" s="27"/>
      <c r="J9" s="24"/>
      <c r="K9" s="27"/>
      <c r="L9" s="24"/>
      <c r="M9" s="27"/>
      <c r="N9" s="24"/>
      <c r="O9" s="27"/>
      <c r="P9" s="24"/>
      <c r="Q9" s="27"/>
      <c r="R9" s="24"/>
      <c r="S9" s="27"/>
    </row>
    <row r="10" spans="1:38" s="25" customFormat="1" ht="11.25" customHeight="1">
      <c r="A10" s="48"/>
      <c r="B10" s="8"/>
      <c r="C10" s="8"/>
      <c r="D10" s="8"/>
      <c r="E10" s="8"/>
      <c r="F10" s="8"/>
      <c r="G10" s="8"/>
      <c r="H10" s="24"/>
      <c r="I10" s="27"/>
      <c r="J10" s="24"/>
      <c r="K10" s="27"/>
      <c r="L10" s="24"/>
      <c r="M10" s="27"/>
      <c r="N10" s="24"/>
      <c r="O10" s="27"/>
      <c r="P10" s="24"/>
      <c r="Q10" s="27"/>
      <c r="R10" s="24"/>
      <c r="S10" s="27"/>
      <c r="V10" s="45"/>
      <c r="X10" s="45"/>
      <c r="Z10" s="45"/>
      <c r="AB10" s="45"/>
      <c r="AD10" s="45"/>
      <c r="AF10" s="45"/>
      <c r="AH10" s="45"/>
      <c r="AJ10" s="45"/>
      <c r="AL10" s="45"/>
    </row>
    <row r="11" spans="1:38" s="25" customFormat="1" ht="12.75" customHeight="1">
      <c r="A11" s="49" t="s">
        <v>35</v>
      </c>
      <c r="B11" s="93"/>
      <c r="C11" s="93"/>
      <c r="D11" s="93"/>
      <c r="E11" s="93"/>
      <c r="F11" s="93"/>
      <c r="G11" s="93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V11" s="45"/>
      <c r="X11" s="45"/>
      <c r="Z11" s="45"/>
      <c r="AB11" s="45"/>
      <c r="AD11" s="45"/>
      <c r="AF11" s="45"/>
      <c r="AH11" s="45"/>
      <c r="AJ11" s="45"/>
      <c r="AL11" s="45"/>
    </row>
    <row r="12" spans="1:38" s="25" customFormat="1">
      <c r="A12" s="50" t="s">
        <v>68</v>
      </c>
      <c r="B12" s="85">
        <f>AVERAGE(B13:B15)</f>
        <v>7819.4535835178258</v>
      </c>
      <c r="C12" s="85">
        <f t="shared" ref="C12:C50" si="0">AVERAGE(D12:G12)</f>
        <v>7595.0282251646704</v>
      </c>
      <c r="D12" s="85">
        <f>AVERAGE(D13:D15)</f>
        <v>12193.730838175941</v>
      </c>
      <c r="E12" s="85">
        <f>AVERAGE(E13:E15)</f>
        <v>7432.1157794668607</v>
      </c>
      <c r="F12" s="85">
        <f>AVERAGE(F13:F15)</f>
        <v>3205</v>
      </c>
      <c r="G12" s="85">
        <f>AVERAGE(G13:G15)</f>
        <v>7549.2662830158797</v>
      </c>
      <c r="H12" s="51"/>
      <c r="I12" s="52"/>
      <c r="J12" s="51"/>
      <c r="K12" s="52"/>
      <c r="L12" s="51"/>
      <c r="M12" s="52"/>
      <c r="N12" s="51"/>
      <c r="O12" s="52"/>
      <c r="P12" s="51"/>
      <c r="Q12" s="52"/>
      <c r="R12" s="51"/>
      <c r="S12" s="52"/>
      <c r="V12" s="45"/>
      <c r="X12" s="45"/>
      <c r="Z12" s="45"/>
      <c r="AB12" s="45"/>
      <c r="AD12" s="45"/>
      <c r="AF12" s="45"/>
      <c r="AH12" s="45"/>
      <c r="AJ12" s="45"/>
      <c r="AL12" s="45"/>
    </row>
    <row r="13" spans="1:38" s="25" customFormat="1">
      <c r="A13" s="53" t="s">
        <v>51</v>
      </c>
      <c r="B13" s="85">
        <f>[1]MercLab!J262</f>
        <v>8830.4234175792681</v>
      </c>
      <c r="C13" s="85">
        <f t="shared" si="0"/>
        <v>8540.2496684656908</v>
      </c>
      <c r="D13" s="85">
        <f>[1]MercLab!K262</f>
        <v>14262.530120481926</v>
      </c>
      <c r="E13" s="85">
        <f>[1]MercLab!L262</f>
        <v>8728.0348583877967</v>
      </c>
      <c r="F13" s="85">
        <f>[1]MercLab!M262</f>
        <v>3575</v>
      </c>
      <c r="G13" s="85">
        <f>[1]MercLab!N262</f>
        <v>7595.433694993043</v>
      </c>
      <c r="H13" s="26"/>
      <c r="I13" s="52"/>
      <c r="J13" s="26"/>
      <c r="K13" s="52"/>
      <c r="L13" s="26"/>
      <c r="M13" s="52"/>
      <c r="N13" s="26"/>
      <c r="O13" s="52"/>
      <c r="P13" s="51"/>
      <c r="Q13" s="52"/>
      <c r="R13" s="51"/>
      <c r="S13" s="52"/>
      <c r="V13" s="45"/>
      <c r="X13" s="45"/>
      <c r="Z13" s="45"/>
      <c r="AB13" s="45"/>
      <c r="AD13" s="45"/>
      <c r="AF13" s="45"/>
      <c r="AH13" s="45"/>
      <c r="AJ13" s="45"/>
      <c r="AL13" s="45"/>
    </row>
    <row r="14" spans="1:38" s="25" customFormat="1">
      <c r="A14" s="53" t="s">
        <v>52</v>
      </c>
      <c r="B14" s="85">
        <f>[1]MercLab!J263</f>
        <v>8422.320824403696</v>
      </c>
      <c r="C14" s="85">
        <f t="shared" si="0"/>
        <v>7792.2488047273782</v>
      </c>
      <c r="D14" s="85">
        <f>[1]MercLab!K263</f>
        <v>12282.142857142859</v>
      </c>
      <c r="E14" s="85">
        <f>[1]MercLab!L263</f>
        <v>8166.8435534591208</v>
      </c>
      <c r="F14" s="85">
        <f>[1]MercLab!M263</f>
        <v>2200</v>
      </c>
      <c r="G14" s="85">
        <f>[1]MercLab!N263</f>
        <v>8520.0088083075298</v>
      </c>
      <c r="H14" s="26"/>
      <c r="I14" s="52"/>
      <c r="J14" s="26"/>
      <c r="K14" s="52"/>
      <c r="L14" s="26"/>
      <c r="M14" s="52"/>
      <c r="N14" s="26"/>
      <c r="O14" s="52"/>
      <c r="P14" s="51"/>
      <c r="Q14" s="52"/>
      <c r="R14" s="51"/>
      <c r="S14" s="52"/>
      <c r="V14" s="45"/>
      <c r="X14" s="45"/>
      <c r="Z14" s="45"/>
      <c r="AB14" s="45"/>
      <c r="AD14" s="45"/>
      <c r="AF14" s="45"/>
      <c r="AH14" s="45"/>
      <c r="AJ14" s="45"/>
      <c r="AL14" s="45"/>
    </row>
    <row r="15" spans="1:38" s="25" customFormat="1">
      <c r="A15" s="53" t="s">
        <v>93</v>
      </c>
      <c r="B15" s="85">
        <f>[1]MercLab!J264</f>
        <v>6205.6165085705143</v>
      </c>
      <c r="C15" s="85">
        <f t="shared" si="0"/>
        <v>6452.5862023009413</v>
      </c>
      <c r="D15" s="85">
        <f>[1]MercLab!K264</f>
        <v>10036.519536903035</v>
      </c>
      <c r="E15" s="85">
        <f>[1]MercLab!L264</f>
        <v>5401.4689265536626</v>
      </c>
      <c r="F15" s="85">
        <f>[1]MercLab!M264</f>
        <v>3840</v>
      </c>
      <c r="G15" s="85">
        <f>[1]MercLab!N264</f>
        <v>6532.3563457470664</v>
      </c>
      <c r="H15" s="26"/>
      <c r="I15" s="52"/>
      <c r="J15" s="26"/>
      <c r="K15" s="52"/>
      <c r="L15" s="26"/>
      <c r="M15" s="52"/>
      <c r="N15" s="26"/>
      <c r="O15" s="52"/>
      <c r="P15" s="51"/>
      <c r="Q15" s="52"/>
      <c r="R15" s="51"/>
      <c r="S15" s="52"/>
      <c r="V15" s="45"/>
      <c r="X15" s="45"/>
      <c r="Z15" s="45"/>
      <c r="AB15" s="45"/>
      <c r="AD15" s="45"/>
      <c r="AF15" s="45"/>
      <c r="AH15" s="45"/>
      <c r="AJ15" s="45"/>
      <c r="AL15" s="45"/>
    </row>
    <row r="16" spans="1:38" s="25" customFormat="1">
      <c r="A16" s="50" t="s">
        <v>53</v>
      </c>
      <c r="B16" s="85">
        <f>[1]MercLab!J265</f>
        <v>3118.1261839077183</v>
      </c>
      <c r="C16" s="85">
        <f t="shared" si="0"/>
        <v>4776.8755617175602</v>
      </c>
      <c r="D16" s="85">
        <f>[1]MercLab!K265</f>
        <v>9335.1803278688512</v>
      </c>
      <c r="E16" s="85">
        <f>[1]MercLab!L265</f>
        <v>3352.4759769378611</v>
      </c>
      <c r="F16" s="85">
        <f>[1]MercLab!M265</f>
        <v>3695.5555555555557</v>
      </c>
      <c r="G16" s="85">
        <f>[1]MercLab!N265</f>
        <v>2724.2903865079716</v>
      </c>
      <c r="H16" s="26"/>
      <c r="I16" s="52"/>
      <c r="J16" s="26"/>
      <c r="K16" s="52"/>
      <c r="L16" s="26"/>
      <c r="M16" s="52"/>
      <c r="N16" s="26"/>
      <c r="O16" s="52"/>
      <c r="P16" s="51"/>
      <c r="Q16" s="52"/>
      <c r="R16" s="51"/>
      <c r="S16" s="52"/>
      <c r="V16" s="45"/>
      <c r="X16" s="45"/>
      <c r="Z16" s="45"/>
      <c r="AB16" s="45"/>
      <c r="AD16" s="45"/>
      <c r="AF16" s="45"/>
      <c r="AH16" s="45"/>
      <c r="AJ16" s="45"/>
      <c r="AL16" s="45"/>
    </row>
    <row r="17" spans="1:38" s="25" customFormat="1">
      <c r="A17" s="51"/>
      <c r="B17" s="95"/>
      <c r="C17" s="95"/>
      <c r="D17" s="95"/>
      <c r="E17" s="95"/>
      <c r="F17" s="95"/>
      <c r="G17" s="95"/>
      <c r="H17" s="26"/>
      <c r="I17" s="52"/>
      <c r="J17" s="26"/>
      <c r="K17" s="52"/>
      <c r="L17" s="26"/>
      <c r="M17" s="52"/>
      <c r="N17" s="26"/>
      <c r="O17" s="52"/>
      <c r="P17" s="26"/>
      <c r="Q17" s="52"/>
      <c r="R17" s="26"/>
      <c r="S17" s="52"/>
      <c r="V17" s="45"/>
      <c r="X17" s="45"/>
      <c r="Z17" s="45"/>
      <c r="AB17" s="45"/>
      <c r="AD17" s="45"/>
      <c r="AF17" s="45"/>
      <c r="AH17" s="45"/>
      <c r="AJ17" s="45"/>
      <c r="AL17" s="45"/>
    </row>
    <row r="18" spans="1:38" s="25" customFormat="1">
      <c r="A18" s="49" t="s">
        <v>34</v>
      </c>
      <c r="B18" s="93"/>
      <c r="C18" s="93"/>
      <c r="D18" s="93"/>
      <c r="E18" s="93"/>
      <c r="F18" s="93"/>
      <c r="G18" s="93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V18" s="45"/>
      <c r="X18" s="45"/>
      <c r="Z18" s="45"/>
      <c r="AB18" s="45"/>
      <c r="AD18" s="45"/>
      <c r="AF18" s="45"/>
      <c r="AH18" s="45"/>
      <c r="AJ18" s="45"/>
      <c r="AL18" s="45"/>
    </row>
    <row r="19" spans="1:38" s="25" customFormat="1">
      <c r="A19" s="50" t="s">
        <v>37</v>
      </c>
      <c r="B19" s="85">
        <f>[1]MercLab!J267</f>
        <v>1852.0652676284358</v>
      </c>
      <c r="C19" s="85">
        <f t="shared" si="0"/>
        <v>2957.1995442319981</v>
      </c>
      <c r="D19" s="85">
        <f>[1]MercLab!K267</f>
        <v>5782.1147033503648</v>
      </c>
      <c r="E19" s="85">
        <f>[1]MercLab!L267</f>
        <v>2718.0126731473542</v>
      </c>
      <c r="F19" s="85">
        <f>[1]MercLab!M267</f>
        <v>1970.460241097652</v>
      </c>
      <c r="G19" s="85">
        <f>[1]MercLab!N267</f>
        <v>1358.210559332621</v>
      </c>
      <c r="H19" s="51"/>
      <c r="I19" s="52"/>
      <c r="J19" s="51"/>
      <c r="K19" s="52"/>
      <c r="L19" s="51"/>
      <c r="M19" s="52"/>
      <c r="N19" s="51"/>
      <c r="O19" s="52"/>
      <c r="P19" s="51"/>
      <c r="Q19" s="52"/>
      <c r="R19" s="51"/>
      <c r="S19" s="52"/>
      <c r="V19" s="45"/>
      <c r="X19" s="45"/>
      <c r="Z19" s="45"/>
      <c r="AB19" s="45"/>
      <c r="AD19" s="45"/>
      <c r="AF19" s="45"/>
      <c r="AH19" s="45"/>
      <c r="AJ19" s="45"/>
      <c r="AL19" s="45"/>
    </row>
    <row r="20" spans="1:38" s="25" customFormat="1">
      <c r="A20" s="50" t="s">
        <v>38</v>
      </c>
      <c r="B20" s="85">
        <f>[1]MercLab!J268</f>
        <v>3893.0245032011194</v>
      </c>
      <c r="C20" s="85">
        <f t="shared" si="0"/>
        <v>5003.2353006769517</v>
      </c>
      <c r="D20" s="85">
        <f>[1]MercLab!K268</f>
        <v>7628.1919810722811</v>
      </c>
      <c r="E20" s="85">
        <f>[1]MercLab!L268</f>
        <v>3775.7914849389649</v>
      </c>
      <c r="F20" s="85">
        <f>[1]MercLab!M268</f>
        <v>4737.1870610443466</v>
      </c>
      <c r="G20" s="85">
        <f>[1]MercLab!N268</f>
        <v>3871.7706756522134</v>
      </c>
      <c r="H20" s="51"/>
      <c r="I20" s="52"/>
      <c r="J20" s="51"/>
      <c r="K20" s="52"/>
      <c r="L20" s="51"/>
      <c r="M20" s="52"/>
      <c r="N20" s="51"/>
      <c r="O20" s="52"/>
      <c r="P20" s="51"/>
      <c r="Q20" s="52"/>
      <c r="R20" s="51"/>
      <c r="S20" s="52"/>
      <c r="V20" s="45"/>
      <c r="X20" s="45"/>
      <c r="Z20" s="45"/>
      <c r="AB20" s="45"/>
      <c r="AD20" s="45"/>
      <c r="AF20" s="45"/>
      <c r="AH20" s="45"/>
      <c r="AJ20" s="45"/>
      <c r="AL20" s="45"/>
    </row>
    <row r="21" spans="1:38" s="25" customFormat="1">
      <c r="A21" s="50" t="s">
        <v>39</v>
      </c>
      <c r="B21" s="85">
        <f>[1]MercLab!J269</f>
        <v>6492.6322636589821</v>
      </c>
      <c r="C21" s="85">
        <f t="shared" si="0"/>
        <v>6031.1341210137816</v>
      </c>
      <c r="D21" s="85">
        <f>[1]MercLab!K269</f>
        <v>9047.9506803267614</v>
      </c>
      <c r="E21" s="85">
        <f>[1]MercLab!L269</f>
        <v>6250.9134541334815</v>
      </c>
      <c r="F21" s="85">
        <f>[1]MercLab!M269</f>
        <v>2402.1049749254034</v>
      </c>
      <c r="G21" s="85">
        <f>[1]MercLab!N269</f>
        <v>6423.5673746694829</v>
      </c>
      <c r="H21" s="51"/>
      <c r="I21" s="52"/>
      <c r="J21" s="51"/>
      <c r="K21" s="52"/>
      <c r="L21" s="51"/>
      <c r="M21" s="52"/>
      <c r="N21" s="51"/>
      <c r="O21" s="52"/>
      <c r="P21" s="51"/>
      <c r="Q21" s="52"/>
      <c r="R21" s="51"/>
      <c r="S21" s="52"/>
      <c r="V21" s="45"/>
      <c r="X21" s="45"/>
      <c r="Z21" s="45"/>
      <c r="AB21" s="45"/>
      <c r="AD21" s="45"/>
      <c r="AF21" s="45"/>
      <c r="AH21" s="45"/>
      <c r="AJ21" s="45"/>
      <c r="AL21" s="45"/>
    </row>
    <row r="22" spans="1:38" s="25" customFormat="1">
      <c r="A22" s="50" t="s">
        <v>40</v>
      </c>
      <c r="B22" s="85">
        <f>[1]MercLab!J270</f>
        <v>14567.050809345239</v>
      </c>
      <c r="C22" s="85">
        <f t="shared" si="0"/>
        <v>12304.162915381552</v>
      </c>
      <c r="D22" s="85">
        <f>[1]MercLab!K270</f>
        <v>15691.242578466781</v>
      </c>
      <c r="E22" s="85">
        <f>[1]MercLab!L270</f>
        <v>13421.686440407364</v>
      </c>
      <c r="F22" s="85">
        <f>[1]MercLab!M270</f>
        <v>4200</v>
      </c>
      <c r="G22" s="85">
        <f>[1]MercLab!N270</f>
        <v>15903.722642652066</v>
      </c>
      <c r="H22" s="51"/>
      <c r="I22" s="52"/>
      <c r="J22" s="51"/>
      <c r="K22" s="52"/>
      <c r="L22" s="51"/>
      <c r="M22" s="52"/>
      <c r="N22" s="51"/>
      <c r="O22" s="52"/>
      <c r="P22" s="51"/>
      <c r="Q22" s="52"/>
      <c r="R22" s="51"/>
      <c r="S22" s="52"/>
      <c r="V22" s="45"/>
      <c r="X22" s="45"/>
      <c r="Z22" s="45"/>
      <c r="AB22" s="45"/>
      <c r="AD22" s="45"/>
      <c r="AF22" s="45"/>
      <c r="AH22" s="45"/>
      <c r="AJ22" s="45"/>
      <c r="AL22" s="45"/>
    </row>
    <row r="23" spans="1:38" s="25" customFormat="1">
      <c r="A23" s="50" t="s">
        <v>46</v>
      </c>
      <c r="B23" s="85">
        <f>[1]MercLab!J271</f>
        <v>5086.1585559414425</v>
      </c>
      <c r="C23" s="85">
        <f t="shared" si="0"/>
        <v>2424.0875359936322</v>
      </c>
      <c r="D23" s="85">
        <f>[1]MercLab!K271</f>
        <v>0</v>
      </c>
      <c r="E23" s="85">
        <f>[1]MercLab!L271</f>
        <v>5933.0122764639882</v>
      </c>
      <c r="F23" s="85">
        <f>[1]MercLab!M271</f>
        <v>0</v>
      </c>
      <c r="G23" s="85">
        <f>[1]MercLab!N271</f>
        <v>3763.3378675105409</v>
      </c>
      <c r="H23" s="51"/>
      <c r="I23" s="52"/>
      <c r="J23" s="51"/>
      <c r="K23" s="52"/>
      <c r="L23" s="51"/>
      <c r="M23" s="52"/>
      <c r="N23" s="51"/>
      <c r="O23" s="52"/>
      <c r="P23" s="51"/>
      <c r="Q23" s="52"/>
      <c r="R23" s="51"/>
      <c r="S23" s="52"/>
      <c r="V23" s="45"/>
      <c r="X23" s="45"/>
      <c r="Z23" s="45"/>
      <c r="AB23" s="45"/>
      <c r="AD23" s="45"/>
      <c r="AF23" s="45"/>
      <c r="AH23" s="45"/>
      <c r="AJ23" s="45"/>
      <c r="AL23" s="45"/>
    </row>
    <row r="24" spans="1:38" s="25" customFormat="1">
      <c r="B24" s="95"/>
      <c r="C24" s="95"/>
      <c r="D24" s="95"/>
      <c r="E24" s="95"/>
      <c r="F24" s="95"/>
      <c r="G24" s="95"/>
      <c r="I24" s="45"/>
      <c r="K24" s="45"/>
      <c r="M24" s="45"/>
      <c r="O24" s="45"/>
      <c r="Q24" s="45"/>
      <c r="S24" s="45"/>
      <c r="V24" s="45"/>
      <c r="X24" s="45"/>
      <c r="Z24" s="45"/>
      <c r="AB24" s="45"/>
      <c r="AD24" s="45"/>
      <c r="AF24" s="45"/>
      <c r="AH24" s="45"/>
      <c r="AJ24" s="45"/>
      <c r="AL24" s="45"/>
    </row>
    <row r="25" spans="1:38" s="25" customFormat="1" ht="11.25" customHeight="1">
      <c r="A25" s="49" t="s">
        <v>16</v>
      </c>
      <c r="B25" s="93"/>
      <c r="C25" s="93"/>
      <c r="D25" s="93"/>
      <c r="E25" s="93"/>
      <c r="F25" s="93"/>
      <c r="G25" s="93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V25" s="45"/>
      <c r="X25" s="45"/>
      <c r="Z25" s="45"/>
      <c r="AB25" s="45"/>
      <c r="AD25" s="45"/>
      <c r="AF25" s="45"/>
      <c r="AH25" s="45"/>
      <c r="AJ25" s="45"/>
      <c r="AL25" s="45"/>
    </row>
    <row r="26" spans="1:38" s="25" customFormat="1">
      <c r="A26" s="50" t="s">
        <v>41</v>
      </c>
      <c r="B26" s="85">
        <f>[1]MercLab!J273</f>
        <v>346.75265909727079</v>
      </c>
      <c r="C26" s="85">
        <f t="shared" si="0"/>
        <v>189.48248737705981</v>
      </c>
      <c r="D26" s="85">
        <f>[1]MercLab!K273</f>
        <v>0</v>
      </c>
      <c r="E26" s="85">
        <f>[1]MercLab!L273</f>
        <v>530.86609696072583</v>
      </c>
      <c r="F26" s="85">
        <f>[1]MercLab!M273</f>
        <v>0</v>
      </c>
      <c r="G26" s="85">
        <f>[1]MercLab!N273</f>
        <v>227.06385254751345</v>
      </c>
      <c r="H26" s="51"/>
      <c r="I26" s="52"/>
      <c r="J26" s="51"/>
      <c r="K26" s="52"/>
      <c r="L26" s="51"/>
      <c r="M26" s="52"/>
      <c r="N26" s="51"/>
      <c r="O26" s="52"/>
      <c r="P26" s="51"/>
      <c r="Q26" s="52"/>
      <c r="R26" s="51"/>
      <c r="S26" s="52"/>
      <c r="V26" s="45"/>
      <c r="X26" s="45"/>
      <c r="Z26" s="45"/>
      <c r="AB26" s="45"/>
      <c r="AD26" s="45"/>
      <c r="AF26" s="45"/>
      <c r="AH26" s="45"/>
      <c r="AJ26" s="45"/>
      <c r="AL26" s="45"/>
    </row>
    <row r="27" spans="1:38" s="25" customFormat="1">
      <c r="A27" s="50" t="s">
        <v>42</v>
      </c>
      <c r="B27" s="85">
        <f>[1]MercLab!J274</f>
        <v>1312.0993807605209</v>
      </c>
      <c r="C27" s="85">
        <f t="shared" si="0"/>
        <v>661.04081100257622</v>
      </c>
      <c r="D27" s="85">
        <f>[1]MercLab!K274</f>
        <v>0</v>
      </c>
      <c r="E27" s="85">
        <f>[1]MercLab!L274</f>
        <v>1521.8892382611862</v>
      </c>
      <c r="F27" s="85">
        <f>[1]MercLab!M274</f>
        <v>720</v>
      </c>
      <c r="G27" s="85">
        <f>[1]MercLab!N274</f>
        <v>402.27400574911849</v>
      </c>
      <c r="H27" s="51"/>
      <c r="I27" s="52"/>
      <c r="J27" s="51"/>
      <c r="K27" s="52"/>
      <c r="L27" s="51"/>
      <c r="M27" s="52"/>
      <c r="N27" s="51"/>
      <c r="O27" s="52"/>
      <c r="P27" s="51"/>
      <c r="Q27" s="52"/>
      <c r="R27" s="51"/>
      <c r="S27" s="52"/>
      <c r="V27" s="45"/>
      <c r="X27" s="45"/>
      <c r="Z27" s="45"/>
      <c r="AB27" s="45"/>
      <c r="AD27" s="45"/>
      <c r="AF27" s="45"/>
      <c r="AH27" s="45"/>
      <c r="AJ27" s="45"/>
      <c r="AL27" s="45"/>
    </row>
    <row r="28" spans="1:38" s="25" customFormat="1">
      <c r="A28" s="50" t="s">
        <v>43</v>
      </c>
      <c r="B28" s="85">
        <f>[1]MercLab!J275</f>
        <v>2199.0831628953756</v>
      </c>
      <c r="C28" s="85">
        <f t="shared" si="0"/>
        <v>1842.0595449743612</v>
      </c>
      <c r="D28" s="85">
        <f>[1]MercLab!K275</f>
        <v>2200</v>
      </c>
      <c r="E28" s="85">
        <f>[1]MercLab!L275</f>
        <v>2399.3792002534947</v>
      </c>
      <c r="F28" s="85">
        <f>[1]MercLab!M275</f>
        <v>1400</v>
      </c>
      <c r="G28" s="85">
        <f>[1]MercLab!N275</f>
        <v>1368.8589796439503</v>
      </c>
      <c r="H28" s="51"/>
      <c r="I28" s="52"/>
      <c r="J28" s="51"/>
      <c r="K28" s="52"/>
      <c r="L28" s="51"/>
      <c r="M28" s="52"/>
      <c r="N28" s="51"/>
      <c r="O28" s="52"/>
      <c r="P28" s="51"/>
      <c r="Q28" s="52"/>
      <c r="R28" s="51"/>
      <c r="S28" s="52"/>
      <c r="V28" s="45"/>
      <c r="X28" s="45"/>
      <c r="Z28" s="45"/>
      <c r="AB28" s="45"/>
      <c r="AD28" s="45"/>
      <c r="AF28" s="45"/>
      <c r="AH28" s="45"/>
      <c r="AJ28" s="45"/>
      <c r="AL28" s="45"/>
    </row>
    <row r="29" spans="1:38" s="25" customFormat="1">
      <c r="A29" s="50" t="s">
        <v>44</v>
      </c>
      <c r="B29" s="85">
        <f>[1]MercLab!J276</f>
        <v>3992.9894483691705</v>
      </c>
      <c r="C29" s="85">
        <f t="shared" si="0"/>
        <v>4486.4290197883656</v>
      </c>
      <c r="D29" s="85">
        <f>[1]MercLab!K276</f>
        <v>7619.4849269427423</v>
      </c>
      <c r="E29" s="85">
        <f>[1]MercLab!L276</f>
        <v>4338.8906965614542</v>
      </c>
      <c r="F29" s="85">
        <f>[1]MercLab!M276</f>
        <v>3314.5394481431681</v>
      </c>
      <c r="G29" s="85">
        <f>[1]MercLab!N276</f>
        <v>2672.8010075060979</v>
      </c>
      <c r="H29" s="51"/>
      <c r="I29" s="52"/>
      <c r="J29" s="51"/>
      <c r="K29" s="52"/>
      <c r="L29" s="51"/>
      <c r="M29" s="52"/>
      <c r="N29" s="51"/>
      <c r="O29" s="52"/>
      <c r="P29" s="51"/>
      <c r="Q29" s="52"/>
      <c r="R29" s="51"/>
      <c r="S29" s="52"/>
      <c r="V29" s="45"/>
      <c r="X29" s="45"/>
      <c r="Z29" s="45"/>
      <c r="AB29" s="45"/>
      <c r="AD29" s="45"/>
      <c r="AF29" s="45"/>
      <c r="AH29" s="45"/>
      <c r="AJ29" s="45"/>
      <c r="AL29" s="45"/>
    </row>
    <row r="30" spans="1:38" s="25" customFormat="1">
      <c r="A30" s="50" t="s">
        <v>45</v>
      </c>
      <c r="B30" s="101">
        <f>[1]MercLab!J277</f>
        <v>5037.5830278501062</v>
      </c>
      <c r="C30" s="101">
        <f t="shared" si="0"/>
        <v>4687.3494609085365</v>
      </c>
      <c r="D30" s="101">
        <f>[1]MercLab!K277</f>
        <v>9575.865701151768</v>
      </c>
      <c r="E30" s="101">
        <f>[1]MercLab!L277</f>
        <v>5489.942483476545</v>
      </c>
      <c r="F30" s="101">
        <f>[1]MercLab!M277</f>
        <v>0</v>
      </c>
      <c r="G30" s="101">
        <f>[1]MercLab!N277</f>
        <v>3683.5896590058314</v>
      </c>
      <c r="H30" s="51"/>
      <c r="I30" s="52"/>
      <c r="J30" s="51"/>
      <c r="K30" s="52"/>
      <c r="L30" s="51"/>
      <c r="M30" s="52"/>
      <c r="N30" s="51"/>
      <c r="O30" s="52"/>
      <c r="P30" s="51"/>
      <c r="Q30" s="52"/>
      <c r="R30" s="51"/>
      <c r="S30" s="52"/>
      <c r="V30" s="45"/>
      <c r="X30" s="45"/>
      <c r="Z30" s="45"/>
      <c r="AB30" s="45"/>
      <c r="AD30" s="45"/>
      <c r="AF30" s="45"/>
      <c r="AH30" s="45"/>
      <c r="AJ30" s="45"/>
      <c r="AL30" s="45"/>
    </row>
    <row r="31" spans="1:38" s="25" customFormat="1">
      <c r="A31" s="50" t="s">
        <v>47</v>
      </c>
      <c r="B31" s="85">
        <f>[1]MercLab!J278</f>
        <v>6123.1944171397199</v>
      </c>
      <c r="C31" s="85">
        <f t="shared" si="0"/>
        <v>6777.3465355775088</v>
      </c>
      <c r="D31" s="85">
        <f>[1]MercLab!K278</f>
        <v>11557.131028569129</v>
      </c>
      <c r="E31" s="85">
        <f>[1]MercLab!L278</f>
        <v>7096.1530491993553</v>
      </c>
      <c r="F31" s="85">
        <f>[1]MercLab!M278</f>
        <v>4000</v>
      </c>
      <c r="G31" s="85">
        <f>[1]MercLab!N278</f>
        <v>4456.102064541552</v>
      </c>
      <c r="H31" s="51"/>
      <c r="I31" s="52"/>
      <c r="J31" s="51"/>
      <c r="K31" s="52"/>
      <c r="L31" s="51"/>
      <c r="M31" s="52"/>
      <c r="N31" s="51"/>
      <c r="O31" s="52"/>
      <c r="P31" s="51"/>
      <c r="Q31" s="52"/>
      <c r="R31" s="51"/>
      <c r="S31" s="52"/>
      <c r="V31" s="45"/>
      <c r="X31" s="45"/>
      <c r="Z31" s="45"/>
      <c r="AB31" s="45"/>
      <c r="AD31" s="45"/>
      <c r="AF31" s="45"/>
      <c r="AH31" s="45"/>
      <c r="AJ31" s="45"/>
      <c r="AL31" s="45"/>
    </row>
    <row r="32" spans="1:38" s="25" customFormat="1">
      <c r="A32" s="50" t="s">
        <v>48</v>
      </c>
      <c r="B32" s="85">
        <f>[1]MercLab!J279</f>
        <v>5518.4397624429439</v>
      </c>
      <c r="C32" s="85">
        <f t="shared" si="0"/>
        <v>6947.3565347367912</v>
      </c>
      <c r="D32" s="85">
        <f>[1]MercLab!K279</f>
        <v>11577.571782497824</v>
      </c>
      <c r="E32" s="85">
        <f>[1]MercLab!L279</f>
        <v>5900.0624518046197</v>
      </c>
      <c r="F32" s="85">
        <f>[1]MercLab!M279</f>
        <v>5621.6739699980626</v>
      </c>
      <c r="G32" s="85">
        <f>[1]MercLab!N279</f>
        <v>4690.1179346466579</v>
      </c>
      <c r="H32" s="51"/>
      <c r="I32" s="52"/>
      <c r="J32" s="51"/>
      <c r="K32" s="52"/>
      <c r="L32" s="51"/>
      <c r="M32" s="52"/>
      <c r="N32" s="51"/>
      <c r="O32" s="52"/>
      <c r="P32" s="51"/>
      <c r="Q32" s="52"/>
      <c r="R32" s="51"/>
      <c r="S32" s="52"/>
      <c r="V32" s="45"/>
      <c r="X32" s="45"/>
      <c r="Z32" s="45"/>
      <c r="AB32" s="45"/>
      <c r="AD32" s="45"/>
      <c r="AF32" s="45"/>
      <c r="AH32" s="45"/>
      <c r="AJ32" s="45"/>
      <c r="AL32" s="45"/>
    </row>
    <row r="33" spans="1:38" s="25" customFormat="1">
      <c r="A33" s="50" t="s">
        <v>49</v>
      </c>
      <c r="B33" s="85">
        <f>[1]MercLab!J280</f>
        <v>6073.040586741904</v>
      </c>
      <c r="C33" s="85">
        <f t="shared" si="0"/>
        <v>6746.0876106042542</v>
      </c>
      <c r="D33" s="85">
        <f>[1]MercLab!K280</f>
        <v>12341.988739500161</v>
      </c>
      <c r="E33" s="85">
        <f>[1]MercLab!L280</f>
        <v>6197.3345907205667</v>
      </c>
      <c r="F33" s="85">
        <f>[1]MercLab!M280</f>
        <v>3000</v>
      </c>
      <c r="G33" s="85">
        <f>[1]MercLab!N280</f>
        <v>5445.0271121962887</v>
      </c>
      <c r="H33" s="51"/>
      <c r="I33" s="52"/>
      <c r="J33" s="51"/>
      <c r="K33" s="52"/>
      <c r="L33" s="51"/>
      <c r="M33" s="52"/>
      <c r="N33" s="51"/>
      <c r="O33" s="52"/>
      <c r="P33" s="51"/>
      <c r="Q33" s="52"/>
      <c r="R33" s="51"/>
      <c r="S33" s="52"/>
      <c r="V33" s="45"/>
      <c r="X33" s="45"/>
      <c r="Z33" s="45"/>
      <c r="AB33" s="45"/>
      <c r="AD33" s="45"/>
      <c r="AF33" s="45"/>
      <c r="AH33" s="45"/>
      <c r="AJ33" s="45"/>
      <c r="AL33" s="45"/>
    </row>
    <row r="34" spans="1:38" s="25" customFormat="1">
      <c r="A34" s="50" t="s">
        <v>94</v>
      </c>
      <c r="B34" s="85">
        <f>[1]MercLab!J281</f>
        <v>4615.2556115602265</v>
      </c>
      <c r="C34" s="85">
        <f t="shared" si="0"/>
        <v>6394.3311438432656</v>
      </c>
      <c r="D34" s="85">
        <f>[1]MercLab!K281</f>
        <v>12698.811713613277</v>
      </c>
      <c r="E34" s="85">
        <f>[1]MercLab!L281</f>
        <v>5125.4751102322953</v>
      </c>
      <c r="F34" s="85">
        <f>[1]MercLab!M281</f>
        <v>3724.5744694753503</v>
      </c>
      <c r="G34" s="85">
        <f>[1]MercLab!N281</f>
        <v>4028.4632820521397</v>
      </c>
      <c r="H34" s="51"/>
      <c r="I34" s="52"/>
      <c r="J34" s="51"/>
      <c r="K34" s="52"/>
      <c r="L34" s="51"/>
      <c r="M34" s="52"/>
      <c r="N34" s="51"/>
      <c r="O34" s="52"/>
      <c r="P34" s="51"/>
      <c r="Q34" s="52"/>
      <c r="R34" s="51"/>
      <c r="S34" s="52"/>
      <c r="V34" s="45"/>
      <c r="X34" s="45"/>
      <c r="Z34" s="45"/>
      <c r="AB34" s="45"/>
      <c r="AD34" s="45"/>
      <c r="AF34" s="45"/>
      <c r="AH34" s="45"/>
      <c r="AJ34" s="45"/>
      <c r="AL34" s="45"/>
    </row>
    <row r="35" spans="1:38" s="25" customFormat="1">
      <c r="A35" s="51"/>
      <c r="B35" s="95"/>
      <c r="C35" s="95"/>
      <c r="D35" s="95"/>
      <c r="E35" s="95"/>
      <c r="F35" s="95"/>
      <c r="G35" s="95"/>
      <c r="H35" s="26"/>
      <c r="I35" s="52"/>
      <c r="J35" s="26"/>
      <c r="K35" s="52"/>
      <c r="L35" s="26"/>
      <c r="M35" s="52"/>
      <c r="N35" s="26"/>
      <c r="O35" s="52"/>
      <c r="P35" s="26"/>
      <c r="Q35" s="52"/>
      <c r="R35" s="26"/>
      <c r="S35" s="52"/>
      <c r="V35" s="45"/>
      <c r="X35" s="45"/>
      <c r="Z35" s="45"/>
      <c r="AB35" s="45"/>
      <c r="AD35" s="45"/>
      <c r="AF35" s="45"/>
      <c r="AH35" s="45"/>
      <c r="AJ35" s="45"/>
      <c r="AL35" s="45"/>
    </row>
    <row r="36" spans="1:38" s="25" customFormat="1">
      <c r="A36" s="49" t="s">
        <v>104</v>
      </c>
      <c r="B36" s="93"/>
      <c r="C36" s="93"/>
      <c r="D36" s="93"/>
      <c r="E36" s="93"/>
      <c r="F36" s="93"/>
      <c r="G36" s="93"/>
      <c r="H36" s="69"/>
      <c r="I36" s="27"/>
      <c r="J36" s="69"/>
      <c r="K36" s="27"/>
      <c r="L36" s="69"/>
      <c r="M36" s="27"/>
      <c r="N36" s="69"/>
      <c r="O36" s="27"/>
      <c r="P36" s="69"/>
      <c r="Q36" s="27"/>
      <c r="R36" s="69"/>
      <c r="S36" s="27"/>
      <c r="V36" s="45"/>
      <c r="X36" s="45"/>
      <c r="Z36" s="45"/>
      <c r="AB36" s="45"/>
      <c r="AD36" s="45"/>
      <c r="AF36" s="45"/>
      <c r="AH36" s="45"/>
      <c r="AJ36" s="45"/>
      <c r="AL36" s="45"/>
    </row>
    <row r="37" spans="1:38" s="25" customFormat="1">
      <c r="A37" s="55" t="s">
        <v>97</v>
      </c>
      <c r="B37" s="85">
        <f>SUM(B38:B40)</f>
        <v>6713.8627416729141</v>
      </c>
      <c r="C37" s="85">
        <f t="shared" si="0"/>
        <v>6549.2481177156233</v>
      </c>
      <c r="D37" s="85">
        <f>SUM(D38:D40)</f>
        <v>10072.732789152726</v>
      </c>
      <c r="E37" s="85">
        <f>SUM(E38:E40)</f>
        <v>5709.2339263951271</v>
      </c>
      <c r="F37" s="85">
        <f>SUM(F38:F40)</f>
        <v>4995.0452672180363</v>
      </c>
      <c r="G37" s="85">
        <f>SUM(G38:G40)</f>
        <v>5419.980488096603</v>
      </c>
      <c r="H37" s="51"/>
      <c r="I37" s="52"/>
      <c r="J37" s="51"/>
      <c r="K37" s="52"/>
      <c r="L37" s="51"/>
      <c r="M37" s="52"/>
      <c r="N37" s="51"/>
      <c r="O37" s="52"/>
      <c r="P37" s="51"/>
      <c r="Q37" s="52"/>
      <c r="R37" s="51"/>
      <c r="S37" s="52"/>
      <c r="V37" s="45"/>
      <c r="X37" s="45"/>
      <c r="Z37" s="45"/>
      <c r="AB37" s="45"/>
      <c r="AD37" s="45"/>
      <c r="AF37" s="45"/>
      <c r="AH37" s="45"/>
      <c r="AJ37" s="45"/>
      <c r="AL37" s="45"/>
    </row>
    <row r="38" spans="1:38" s="25" customFormat="1">
      <c r="A38" s="56" t="s">
        <v>106</v>
      </c>
      <c r="B38" s="85">
        <f>[1]MercLab!J286</f>
        <v>1487.2498817665416</v>
      </c>
      <c r="C38" s="85">
        <f t="shared" si="0"/>
        <v>2349.5317542927132</v>
      </c>
      <c r="D38" s="85">
        <f>[1]MercLab!K286</f>
        <v>4619.9390830970706</v>
      </c>
      <c r="E38" s="85">
        <f>[1]MercLab!L286</f>
        <v>1814.87837086268</v>
      </c>
      <c r="F38" s="85">
        <f>[1]MercLab!M286</f>
        <v>1705.5302898737968</v>
      </c>
      <c r="G38" s="85">
        <f>[1]MercLab!N286</f>
        <v>1257.779273337306</v>
      </c>
      <c r="H38" s="51"/>
      <c r="I38" s="52"/>
      <c r="J38" s="51"/>
      <c r="K38" s="52"/>
      <c r="L38" s="51"/>
      <c r="M38" s="52"/>
      <c r="N38" s="51"/>
      <c r="O38" s="52"/>
      <c r="P38" s="51"/>
      <c r="Q38" s="52"/>
      <c r="R38" s="51"/>
      <c r="S38" s="52"/>
      <c r="V38" s="45"/>
      <c r="X38" s="45"/>
      <c r="Z38" s="45"/>
      <c r="AB38" s="45"/>
      <c r="AD38" s="45"/>
      <c r="AF38" s="45"/>
      <c r="AH38" s="45"/>
      <c r="AJ38" s="45"/>
      <c r="AL38" s="45"/>
    </row>
    <row r="39" spans="1:38" s="25" customFormat="1">
      <c r="A39" s="56" t="s">
        <v>107</v>
      </c>
      <c r="B39" s="85">
        <f>[1]MercLab!J287</f>
        <v>3226.6128599063727</v>
      </c>
      <c r="C39" s="85">
        <f t="shared" si="0"/>
        <v>3699.7163634229096</v>
      </c>
      <c r="D39" s="85">
        <f>[1]MercLab!K287</f>
        <v>5452.7937060556551</v>
      </c>
      <c r="E39" s="85">
        <f>[1]MercLab!L287</f>
        <v>3894.3555555324469</v>
      </c>
      <c r="F39" s="85">
        <f>[1]MercLab!M287</f>
        <v>3289.514977344239</v>
      </c>
      <c r="G39" s="85">
        <f>[1]MercLab!N287</f>
        <v>2162.2012147592973</v>
      </c>
      <c r="H39" s="51"/>
      <c r="I39" s="52"/>
      <c r="J39" s="51"/>
      <c r="K39" s="52"/>
      <c r="L39" s="51"/>
      <c r="M39" s="52"/>
      <c r="N39" s="51"/>
      <c r="O39" s="52"/>
      <c r="P39" s="51"/>
      <c r="Q39" s="52"/>
      <c r="R39" s="51"/>
      <c r="S39" s="52"/>
      <c r="V39" s="45"/>
      <c r="X39" s="45"/>
      <c r="Z39" s="45"/>
      <c r="AB39" s="45"/>
      <c r="AD39" s="45"/>
      <c r="AF39" s="45"/>
      <c r="AH39" s="45"/>
      <c r="AJ39" s="45"/>
      <c r="AL39" s="45"/>
    </row>
    <row r="40" spans="1:38" s="25" customFormat="1">
      <c r="A40" s="56" t="s">
        <v>108</v>
      </c>
      <c r="B40" s="85">
        <f>[1]MercLab!J288</f>
        <v>2000</v>
      </c>
      <c r="C40" s="85">
        <f t="shared" si="0"/>
        <v>500</v>
      </c>
      <c r="D40" s="85">
        <f>[1]MercLab!K288</f>
        <v>0</v>
      </c>
      <c r="E40" s="85">
        <f>[1]MercLab!L288</f>
        <v>0</v>
      </c>
      <c r="F40" s="85">
        <f>[1]MercLab!M288</f>
        <v>0</v>
      </c>
      <c r="G40" s="85">
        <f>[1]MercLab!N288</f>
        <v>2000</v>
      </c>
      <c r="H40" s="51"/>
      <c r="I40" s="52"/>
      <c r="J40" s="51"/>
      <c r="K40" s="52"/>
      <c r="L40" s="51"/>
      <c r="M40" s="52"/>
      <c r="N40" s="51"/>
      <c r="O40" s="52"/>
      <c r="P40" s="51"/>
      <c r="Q40" s="52"/>
      <c r="R40" s="51"/>
      <c r="S40" s="52"/>
      <c r="V40" s="45"/>
      <c r="X40" s="45"/>
      <c r="Z40" s="45"/>
      <c r="AB40" s="45"/>
      <c r="AD40" s="45"/>
      <c r="AF40" s="45"/>
      <c r="AH40" s="45"/>
      <c r="AJ40" s="45"/>
      <c r="AL40" s="45"/>
    </row>
    <row r="41" spans="1:38" s="25" customFormat="1">
      <c r="A41" s="55" t="s">
        <v>98</v>
      </c>
      <c r="B41" s="85">
        <f>[1]MercLab!J289</f>
        <v>8714.9292725131545</v>
      </c>
      <c r="C41" s="85">
        <f t="shared" si="0"/>
        <v>8754.3126786074299</v>
      </c>
      <c r="D41" s="85">
        <f>[1]MercLab!K289</f>
        <v>9775.7305112454342</v>
      </c>
      <c r="E41" s="85">
        <f>[1]MercLab!L289</f>
        <v>8597.6807699907058</v>
      </c>
      <c r="F41" s="85">
        <f>[1]MercLab!M289</f>
        <v>8115.4750878331233</v>
      </c>
      <c r="G41" s="85">
        <f>[1]MercLab!N289</f>
        <v>8528.3643453604509</v>
      </c>
      <c r="H41" s="51"/>
      <c r="I41" s="52"/>
      <c r="J41" s="51"/>
      <c r="K41" s="52"/>
      <c r="L41" s="51"/>
      <c r="M41" s="52"/>
      <c r="N41" s="51"/>
      <c r="O41" s="52"/>
      <c r="P41" s="51"/>
      <c r="Q41" s="52"/>
      <c r="R41" s="51"/>
      <c r="S41" s="52"/>
      <c r="V41" s="45"/>
      <c r="X41" s="45"/>
      <c r="Z41" s="45"/>
      <c r="AB41" s="45"/>
      <c r="AD41" s="45"/>
      <c r="AF41" s="45"/>
      <c r="AH41" s="45"/>
      <c r="AJ41" s="45"/>
      <c r="AL41" s="45"/>
    </row>
    <row r="42" spans="1:38" s="25" customFormat="1">
      <c r="A42" s="55" t="s">
        <v>99</v>
      </c>
      <c r="B42" s="85">
        <f>[1]MercLab!J290</f>
        <v>16268.180521093136</v>
      </c>
      <c r="C42" s="85">
        <f t="shared" si="0"/>
        <v>12358.364202268489</v>
      </c>
      <c r="D42" s="85">
        <f>[1]MercLab!K290</f>
        <v>17371.838169391813</v>
      </c>
      <c r="E42" s="85">
        <f>[1]MercLab!L290</f>
        <v>16655.883681927116</v>
      </c>
      <c r="F42" s="85">
        <f>[1]MercLab!M290</f>
        <v>0</v>
      </c>
      <c r="G42" s="85">
        <f>[1]MercLab!N290</f>
        <v>15405.734957755029</v>
      </c>
      <c r="H42" s="51"/>
      <c r="I42" s="52"/>
      <c r="J42" s="51"/>
      <c r="K42" s="52"/>
      <c r="L42" s="51"/>
      <c r="M42" s="52"/>
      <c r="N42" s="51"/>
      <c r="O42" s="52"/>
      <c r="P42" s="51"/>
      <c r="Q42" s="52"/>
      <c r="R42" s="51"/>
      <c r="S42" s="52"/>
      <c r="V42" s="45"/>
      <c r="X42" s="45"/>
      <c r="Z42" s="45"/>
      <c r="AB42" s="45"/>
      <c r="AD42" s="45"/>
      <c r="AF42" s="45"/>
      <c r="AH42" s="45"/>
      <c r="AJ42" s="45"/>
      <c r="AL42" s="45"/>
    </row>
    <row r="43" spans="1:38" s="25" customFormat="1">
      <c r="A43" s="55" t="s">
        <v>100</v>
      </c>
      <c r="B43" s="85">
        <f>[1]MercLab!J291</f>
        <v>22443.557839009431</v>
      </c>
      <c r="C43" s="85">
        <f t="shared" si="0"/>
        <v>17137.20170848085</v>
      </c>
      <c r="D43" s="85">
        <f>[1]MercLab!K291</f>
        <v>24487.600292264175</v>
      </c>
      <c r="E43" s="85">
        <f>[1]MercLab!L291</f>
        <v>24070.750309512056</v>
      </c>
      <c r="F43" s="85">
        <f>[1]MercLab!M291</f>
        <v>0</v>
      </c>
      <c r="G43" s="85">
        <f>[1]MercLab!N291</f>
        <v>19990.456232147175</v>
      </c>
      <c r="H43" s="51"/>
      <c r="I43" s="52"/>
      <c r="J43" s="51"/>
      <c r="K43" s="52"/>
      <c r="L43" s="51"/>
      <c r="M43" s="52"/>
      <c r="N43" s="51"/>
      <c r="O43" s="52"/>
      <c r="P43" s="51"/>
      <c r="Q43" s="52"/>
      <c r="R43" s="51"/>
      <c r="S43" s="52"/>
      <c r="V43" s="45"/>
      <c r="X43" s="45"/>
      <c r="Z43" s="45"/>
      <c r="AB43" s="45"/>
      <c r="AD43" s="45"/>
      <c r="AF43" s="45"/>
      <c r="AH43" s="45"/>
      <c r="AJ43" s="45"/>
      <c r="AL43" s="45"/>
    </row>
    <row r="44" spans="1:38" s="25" customFormat="1">
      <c r="A44" s="55" t="s">
        <v>101</v>
      </c>
      <c r="B44" s="85">
        <f>[1]MercLab!J292</f>
        <v>54608.798529133201</v>
      </c>
      <c r="C44" s="85">
        <f t="shared" si="0"/>
        <v>35306.746368701388</v>
      </c>
      <c r="D44" s="85">
        <f>[1]MercLab!K292</f>
        <v>39904.083371827626</v>
      </c>
      <c r="E44" s="85">
        <f>[1]MercLab!L292</f>
        <v>39536.396031935721</v>
      </c>
      <c r="F44" s="85">
        <f>[1]MercLab!M292</f>
        <v>0</v>
      </c>
      <c r="G44" s="85">
        <f>[1]MercLab!N292</f>
        <v>61786.506071042204</v>
      </c>
      <c r="H44" s="51"/>
      <c r="I44" s="52"/>
      <c r="J44" s="51"/>
      <c r="K44" s="52"/>
      <c r="L44" s="51"/>
      <c r="M44" s="52"/>
      <c r="N44" s="51"/>
      <c r="O44" s="52"/>
      <c r="P44" s="51"/>
      <c r="Q44" s="52"/>
      <c r="R44" s="51"/>
      <c r="S44" s="52"/>
      <c r="V44" s="45"/>
      <c r="X44" s="45"/>
      <c r="Z44" s="45"/>
      <c r="AB44" s="45"/>
      <c r="AD44" s="45"/>
      <c r="AF44" s="45"/>
      <c r="AH44" s="45"/>
      <c r="AJ44" s="45"/>
      <c r="AL44" s="45"/>
    </row>
    <row r="45" spans="1:38" s="25" customFormat="1">
      <c r="A45" s="51"/>
      <c r="B45" s="95"/>
      <c r="C45" s="95"/>
      <c r="D45" s="95"/>
      <c r="E45" s="95"/>
      <c r="F45" s="95"/>
      <c r="G45" s="95"/>
      <c r="I45" s="45"/>
      <c r="K45" s="45"/>
      <c r="M45" s="45"/>
      <c r="O45" s="45"/>
      <c r="Q45" s="45"/>
      <c r="S45" s="45"/>
      <c r="V45" s="45"/>
      <c r="X45" s="45"/>
      <c r="Z45" s="45"/>
      <c r="AB45" s="45"/>
      <c r="AD45" s="45"/>
      <c r="AF45" s="45"/>
      <c r="AH45" s="45"/>
      <c r="AJ45" s="45"/>
      <c r="AL45" s="45"/>
    </row>
    <row r="46" spans="1:38" s="25" customFormat="1">
      <c r="A46" s="49" t="s">
        <v>12</v>
      </c>
      <c r="B46" s="93"/>
      <c r="C46" s="93"/>
      <c r="D46" s="93"/>
      <c r="E46" s="93"/>
      <c r="F46" s="93"/>
      <c r="G46" s="93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V46" s="45"/>
      <c r="X46" s="45"/>
      <c r="Z46" s="45"/>
      <c r="AB46" s="45"/>
      <c r="AD46" s="45"/>
      <c r="AF46" s="45"/>
      <c r="AH46" s="45"/>
      <c r="AJ46" s="45"/>
      <c r="AL46" s="45"/>
    </row>
    <row r="47" spans="1:38" s="25" customFormat="1">
      <c r="A47" s="55" t="s">
        <v>38</v>
      </c>
      <c r="B47" s="85">
        <f>[1]MercLab!J294</f>
        <v>2811.2941217034095</v>
      </c>
      <c r="C47" s="85">
        <f t="shared" si="0"/>
        <v>3153.0268123188762</v>
      </c>
      <c r="D47" s="85">
        <f>[1]MercLab!K294</f>
        <v>7000</v>
      </c>
      <c r="E47" s="85">
        <f>[1]MercLab!L294</f>
        <v>2788.5570373311607</v>
      </c>
      <c r="F47" s="85">
        <f>[1]MercLab!M294</f>
        <v>0</v>
      </c>
      <c r="G47" s="85">
        <f>[1]MercLab!N294</f>
        <v>2823.550211944344</v>
      </c>
      <c r="H47" s="51"/>
      <c r="I47" s="52"/>
      <c r="J47" s="51"/>
      <c r="K47" s="52"/>
      <c r="L47" s="51"/>
      <c r="M47" s="52"/>
      <c r="N47" s="51"/>
      <c r="O47" s="52"/>
      <c r="P47" s="51"/>
      <c r="Q47" s="52"/>
      <c r="R47" s="51"/>
      <c r="S47" s="52"/>
      <c r="V47" s="45"/>
      <c r="X47" s="45"/>
      <c r="Z47" s="45"/>
      <c r="AB47" s="45"/>
      <c r="AD47" s="45"/>
      <c r="AF47" s="45"/>
      <c r="AH47" s="45"/>
      <c r="AJ47" s="45"/>
      <c r="AL47" s="45"/>
    </row>
    <row r="48" spans="1:38" s="25" customFormat="1">
      <c r="A48" s="55" t="s">
        <v>39</v>
      </c>
      <c r="B48" s="85">
        <f>[1]MercLab!J295</f>
        <v>6039.2740468080292</v>
      </c>
      <c r="C48" s="85">
        <f t="shared" si="0"/>
        <v>3552.988621392944</v>
      </c>
      <c r="D48" s="85">
        <f>[1]MercLab!K295</f>
        <v>2400</v>
      </c>
      <c r="E48" s="85">
        <f>[1]MercLab!L295</f>
        <v>6234.6810746890178</v>
      </c>
      <c r="F48" s="85">
        <f>[1]MercLab!M295</f>
        <v>0</v>
      </c>
      <c r="G48" s="85">
        <f>[1]MercLab!N295</f>
        <v>5577.2734108827572</v>
      </c>
      <c r="H48" s="51"/>
      <c r="I48" s="52"/>
      <c r="J48" s="51"/>
      <c r="K48" s="52"/>
      <c r="L48" s="51"/>
      <c r="M48" s="52"/>
      <c r="N48" s="51"/>
      <c r="O48" s="52"/>
      <c r="P48" s="51"/>
      <c r="Q48" s="52"/>
      <c r="R48" s="51"/>
      <c r="S48" s="52"/>
      <c r="V48" s="45"/>
      <c r="X48" s="45"/>
      <c r="Z48" s="45"/>
      <c r="AB48" s="45"/>
      <c r="AD48" s="45"/>
      <c r="AF48" s="45"/>
      <c r="AH48" s="45"/>
      <c r="AJ48" s="45"/>
      <c r="AL48" s="45"/>
    </row>
    <row r="49" spans="1:38" s="25" customFormat="1">
      <c r="A49" s="55" t="s">
        <v>50</v>
      </c>
      <c r="B49" s="85">
        <f>[1]MercLab!J296</f>
        <v>6869.8601060429983</v>
      </c>
      <c r="C49" s="85">
        <f t="shared" si="0"/>
        <v>6941.2021072842381</v>
      </c>
      <c r="D49" s="85">
        <f>[1]MercLab!K296</f>
        <v>11181.16061812145</v>
      </c>
      <c r="E49" s="85">
        <f>[1]MercLab!L296</f>
        <v>6358.4080139846519</v>
      </c>
      <c r="F49" s="85">
        <f>[1]MercLab!M296</f>
        <v>3654.0568147698141</v>
      </c>
      <c r="G49" s="85">
        <f>[1]MercLab!N296</f>
        <v>6571.182982261038</v>
      </c>
      <c r="H49" s="51"/>
      <c r="I49" s="52"/>
      <c r="J49" s="51"/>
      <c r="K49" s="52"/>
      <c r="L49" s="51"/>
      <c r="M49" s="52"/>
      <c r="N49" s="51"/>
      <c r="O49" s="52"/>
      <c r="P49" s="51"/>
      <c r="Q49" s="52"/>
      <c r="R49" s="51"/>
      <c r="S49" s="52"/>
      <c r="V49" s="45"/>
      <c r="X49" s="45"/>
      <c r="Z49" s="45"/>
      <c r="AB49" s="45"/>
      <c r="AD49" s="45"/>
      <c r="AF49" s="45"/>
      <c r="AH49" s="45"/>
      <c r="AJ49" s="45"/>
      <c r="AL49" s="45"/>
    </row>
    <row r="50" spans="1:38" s="25" customFormat="1">
      <c r="A50" s="55" t="s">
        <v>46</v>
      </c>
      <c r="B50" s="85">
        <f>[1]MercLab!J297</f>
        <v>7256.2616608397639</v>
      </c>
      <c r="C50" s="85">
        <f t="shared" si="0"/>
        <v>1814.065415209941</v>
      </c>
      <c r="D50" s="85">
        <f>[1]MercLab!K297</f>
        <v>0</v>
      </c>
      <c r="E50" s="85">
        <f>[1]MercLab!L297</f>
        <v>7256.2616608397639</v>
      </c>
      <c r="F50" s="85">
        <f>[1]MercLab!M297</f>
        <v>0</v>
      </c>
      <c r="G50" s="85">
        <f>[1]MercLab!N297</f>
        <v>0</v>
      </c>
      <c r="H50" s="51"/>
      <c r="I50" s="52"/>
      <c r="J50" s="51"/>
      <c r="K50" s="52"/>
      <c r="L50" s="51"/>
      <c r="M50" s="52"/>
      <c r="N50" s="51"/>
      <c r="O50" s="52"/>
      <c r="P50" s="51"/>
      <c r="Q50" s="52"/>
      <c r="R50" s="51"/>
      <c r="S50" s="52"/>
      <c r="V50" s="45"/>
      <c r="X50" s="45"/>
      <c r="Z50" s="45"/>
      <c r="AB50" s="45"/>
      <c r="AD50" s="45"/>
      <c r="AF50" s="45"/>
      <c r="AH50" s="45"/>
      <c r="AJ50" s="45"/>
      <c r="AL50" s="45"/>
    </row>
    <row r="51" spans="1:38">
      <c r="A51" s="273"/>
      <c r="B51" s="274"/>
      <c r="C51" s="274"/>
      <c r="D51" s="274"/>
      <c r="E51" s="274"/>
      <c r="F51" s="274"/>
      <c r="G51" s="274"/>
    </row>
    <row r="52" spans="1:38">
      <c r="A52" s="15" t="str">
        <f>'C01'!A42</f>
        <v>Fuente: Instituto Nacional de Estadística (INE). XLIV Encuesta Permanente de Hogares de Propósitos Múltiples, mayo 2013.</v>
      </c>
    </row>
    <row r="53" spans="1:38">
      <c r="A53" s="15" t="str">
        <f>'C01'!$A$43</f>
        <v>(Salarios mínimos por rama)</v>
      </c>
    </row>
    <row r="54" spans="1:38">
      <c r="A54" s="15" t="s">
        <v>105</v>
      </c>
      <c r="M54" s="13"/>
    </row>
    <row r="55" spans="1:38">
      <c r="A55" s="15"/>
      <c r="M55" s="13"/>
    </row>
    <row r="56" spans="1:38">
      <c r="A56" s="346" t="s">
        <v>119</v>
      </c>
      <c r="B56" s="346"/>
      <c r="C56" s="346"/>
      <c r="D56" s="346"/>
      <c r="E56" s="346"/>
      <c r="F56" s="346"/>
      <c r="G56" s="346"/>
    </row>
    <row r="57" spans="1:38">
      <c r="A57" s="346" t="s">
        <v>120</v>
      </c>
      <c r="B57" s="346"/>
      <c r="C57" s="346"/>
      <c r="D57" s="346"/>
      <c r="E57" s="346"/>
      <c r="F57" s="346"/>
      <c r="G57" s="346"/>
    </row>
    <row r="58" spans="1:38">
      <c r="A58" s="346" t="s">
        <v>86</v>
      </c>
      <c r="B58" s="346"/>
      <c r="C58" s="346"/>
      <c r="D58" s="346"/>
      <c r="E58" s="346"/>
      <c r="F58" s="346"/>
      <c r="G58" s="346"/>
    </row>
    <row r="59" spans="1:38" customFormat="1" ht="23.25">
      <c r="A59" s="319" t="s">
        <v>111</v>
      </c>
      <c r="B59" s="319"/>
      <c r="C59" s="319"/>
      <c r="D59" s="319"/>
      <c r="E59" s="319"/>
      <c r="F59" s="319"/>
      <c r="G59" s="319"/>
      <c r="H59" s="247"/>
      <c r="I59" s="247"/>
      <c r="J59" s="247"/>
      <c r="K59" s="247"/>
      <c r="L59" s="247"/>
      <c r="M59" s="247"/>
      <c r="N59" s="247"/>
      <c r="O59" s="247"/>
    </row>
    <row r="60" spans="1:38">
      <c r="A60" s="350" t="s">
        <v>31</v>
      </c>
      <c r="B60" s="349" t="s">
        <v>26</v>
      </c>
      <c r="C60" s="349"/>
      <c r="D60" s="349"/>
      <c r="E60" s="349"/>
      <c r="F60" s="349"/>
      <c r="G60" s="349"/>
    </row>
    <row r="61" spans="1:38">
      <c r="A61" s="347"/>
      <c r="B61" s="347" t="s">
        <v>26</v>
      </c>
      <c r="C61" s="349" t="s">
        <v>6</v>
      </c>
      <c r="D61" s="349"/>
      <c r="E61" s="349"/>
      <c r="F61" s="349"/>
      <c r="G61" s="347" t="s">
        <v>1</v>
      </c>
    </row>
    <row r="62" spans="1:38">
      <c r="A62" s="348"/>
      <c r="B62" s="348"/>
      <c r="C62" s="28" t="s">
        <v>8</v>
      </c>
      <c r="D62" s="28" t="s">
        <v>109</v>
      </c>
      <c r="E62" s="28" t="s">
        <v>9</v>
      </c>
      <c r="F62" s="28" t="s">
        <v>110</v>
      </c>
      <c r="G62" s="348"/>
    </row>
    <row r="63" spans="1:38">
      <c r="A63" s="124"/>
      <c r="B63" s="124"/>
      <c r="C63" s="124"/>
      <c r="D63" s="124"/>
      <c r="E63" s="122"/>
      <c r="F63" s="122"/>
      <c r="G63" s="122"/>
    </row>
    <row r="64" spans="1:38">
      <c r="A64" s="31" t="s">
        <v>71</v>
      </c>
      <c r="B64" s="86">
        <f t="shared" ref="B64:G64" si="1">B9</f>
        <v>4972.5526798971177</v>
      </c>
      <c r="C64" s="86">
        <f t="shared" si="1"/>
        <v>6048.7201224668206</v>
      </c>
      <c r="D64" s="86">
        <f t="shared" si="1"/>
        <v>11139.786219120802</v>
      </c>
      <c r="E64" s="86">
        <f t="shared" si="1"/>
        <v>5069.7961058864048</v>
      </c>
      <c r="F64" s="86">
        <f t="shared" si="1"/>
        <v>3654.0568147698141</v>
      </c>
      <c r="G64" s="86">
        <f t="shared" si="1"/>
        <v>4331.2413500902639</v>
      </c>
    </row>
    <row r="65" spans="1:8">
      <c r="A65" s="4"/>
      <c r="B65" s="86"/>
      <c r="C65" s="86"/>
      <c r="D65" s="86"/>
      <c r="E65" s="87"/>
      <c r="F65" s="87"/>
      <c r="G65" s="87"/>
    </row>
    <row r="66" spans="1:8">
      <c r="A66" s="18" t="s">
        <v>18</v>
      </c>
      <c r="B66" s="299"/>
      <c r="C66" s="299"/>
      <c r="D66" s="299"/>
      <c r="E66" s="299"/>
      <c r="F66" s="299"/>
      <c r="G66" s="299"/>
      <c r="H66" s="107"/>
    </row>
    <row r="67" spans="1:8">
      <c r="A67" s="97" t="s">
        <v>54</v>
      </c>
      <c r="B67" s="300">
        <f>[1]MercLab!J300</f>
        <v>2815.7148319274124</v>
      </c>
      <c r="C67" s="300">
        <f t="shared" ref="C67:C89" si="2">AVERAGE(D67:G67)</f>
        <v>3154.903322113269</v>
      </c>
      <c r="D67" s="300">
        <f>[1]MercLab!K300</f>
        <v>7000</v>
      </c>
      <c r="E67" s="300">
        <f>[1]MercLab!L300</f>
        <v>2789.1987289395784</v>
      </c>
      <c r="F67" s="300">
        <f>[1]MercLab!M300</f>
        <v>0</v>
      </c>
      <c r="G67" s="300">
        <f>[1]MercLab!N300</f>
        <v>2830.4145595134978</v>
      </c>
      <c r="H67" s="107"/>
    </row>
    <row r="68" spans="1:8">
      <c r="A68" s="97" t="s">
        <v>73</v>
      </c>
      <c r="B68" s="300">
        <f>[1]MercLab!J301</f>
        <v>2321.1625787647822</v>
      </c>
      <c r="C68" s="300">
        <f t="shared" si="2"/>
        <v>1219.8569629505487</v>
      </c>
      <c r="D68" s="300">
        <f>[1]MercLab!K301</f>
        <v>0</v>
      </c>
      <c r="E68" s="300">
        <f>[1]MercLab!L301</f>
        <v>2679.5420509595046</v>
      </c>
      <c r="F68" s="300">
        <f>[1]MercLab!M301</f>
        <v>0</v>
      </c>
      <c r="G68" s="300">
        <f>[1]MercLab!N301</f>
        <v>2199.8858008426896</v>
      </c>
      <c r="H68" s="107"/>
    </row>
    <row r="69" spans="1:8">
      <c r="A69" s="97" t="s">
        <v>55</v>
      </c>
      <c r="B69" s="300">
        <f>[1]MercLab!J302</f>
        <v>6039.2740468080292</v>
      </c>
      <c r="C69" s="300">
        <f t="shared" si="2"/>
        <v>3552.988621392944</v>
      </c>
      <c r="D69" s="300">
        <f>[1]MercLab!K302</f>
        <v>2400</v>
      </c>
      <c r="E69" s="300">
        <f>[1]MercLab!L302</f>
        <v>6234.6810746890178</v>
      </c>
      <c r="F69" s="300">
        <f>[1]MercLab!M302</f>
        <v>0</v>
      </c>
      <c r="G69" s="300">
        <f>[1]MercLab!N302</f>
        <v>5577.2734108827572</v>
      </c>
      <c r="H69" s="107"/>
    </row>
    <row r="70" spans="1:8">
      <c r="A70" s="97" t="s">
        <v>56</v>
      </c>
      <c r="B70" s="300">
        <f>[1]MercLab!J303</f>
        <v>9905.5813219876181</v>
      </c>
      <c r="C70" s="300">
        <f t="shared" si="2"/>
        <v>5273.6810025423965</v>
      </c>
      <c r="D70" s="300">
        <f>[1]MercLab!K303</f>
        <v>11072.602841338108</v>
      </c>
      <c r="E70" s="300">
        <f>[1]MercLab!L303</f>
        <v>9122.1211688314761</v>
      </c>
      <c r="F70" s="300">
        <f>[1]MercLab!M303</f>
        <v>0</v>
      </c>
      <c r="G70" s="300">
        <f>[1]MercLab!N303</f>
        <v>900</v>
      </c>
      <c r="H70" s="107"/>
    </row>
    <row r="71" spans="1:8">
      <c r="A71" s="97" t="s">
        <v>74</v>
      </c>
      <c r="B71" s="300">
        <f>[1]MercLab!J304</f>
        <v>4735.1885082462495</v>
      </c>
      <c r="C71" s="300">
        <f t="shared" si="2"/>
        <v>2580.1130946429439</v>
      </c>
      <c r="D71" s="300">
        <f>[1]MercLab!K304</f>
        <v>0</v>
      </c>
      <c r="E71" s="300">
        <f>[1]MercLab!L304</f>
        <v>4152.569839371663</v>
      </c>
      <c r="F71" s="300">
        <f>[1]MercLab!M304</f>
        <v>0</v>
      </c>
      <c r="G71" s="300">
        <f>[1]MercLab!N304</f>
        <v>6167.8825392001136</v>
      </c>
      <c r="H71" s="107"/>
    </row>
    <row r="72" spans="1:8">
      <c r="A72" s="97" t="s">
        <v>84</v>
      </c>
      <c r="B72" s="300">
        <f>[1]MercLab!J305</f>
        <v>6705.9585511854493</v>
      </c>
      <c r="C72" s="300">
        <f t="shared" si="2"/>
        <v>5851.9495123362958</v>
      </c>
      <c r="D72" s="300">
        <f>[1]MercLab!K305</f>
        <v>10000</v>
      </c>
      <c r="E72" s="300">
        <f>[1]MercLab!L305</f>
        <v>6685.5234822974617</v>
      </c>
      <c r="F72" s="300">
        <f>[1]MercLab!M305</f>
        <v>0</v>
      </c>
      <c r="G72" s="300">
        <f>[1]MercLab!N305</f>
        <v>6722.2745670477252</v>
      </c>
      <c r="H72" s="107"/>
    </row>
    <row r="73" spans="1:8">
      <c r="A73" s="97" t="s">
        <v>58</v>
      </c>
      <c r="B73" s="300">
        <f>[1]MercLab!J306</f>
        <v>6541.7861169921543</v>
      </c>
      <c r="C73" s="300">
        <f t="shared" si="2"/>
        <v>5926.1077325290944</v>
      </c>
      <c r="D73" s="300">
        <f>[1]MercLab!K306</f>
        <v>10747.037679980316</v>
      </c>
      <c r="E73" s="300">
        <f>[1]MercLab!L306</f>
        <v>7041.9037733184341</v>
      </c>
      <c r="F73" s="300">
        <f>[1]MercLab!M306</f>
        <v>0</v>
      </c>
      <c r="G73" s="300">
        <f>[1]MercLab!N306</f>
        <v>5915.4894768176273</v>
      </c>
      <c r="H73" s="107"/>
    </row>
    <row r="74" spans="1:8">
      <c r="A74" s="97" t="s">
        <v>57</v>
      </c>
      <c r="B74" s="300">
        <f>[1]MercLab!J307</f>
        <v>9942.1150689894148</v>
      </c>
      <c r="C74" s="300">
        <f t="shared" si="2"/>
        <v>8607.0185961076313</v>
      </c>
      <c r="D74" s="300">
        <f>[1]MercLab!K307</f>
        <v>11920.036224080315</v>
      </c>
      <c r="E74" s="300">
        <f>[1]MercLab!L307</f>
        <v>8531.4222473221944</v>
      </c>
      <c r="F74" s="300">
        <f>[1]MercLab!M307</f>
        <v>0</v>
      </c>
      <c r="G74" s="300">
        <f>[1]MercLab!N307</f>
        <v>13976.615913028012</v>
      </c>
      <c r="H74" s="107"/>
    </row>
    <row r="75" spans="1:8">
      <c r="A75" s="97" t="s">
        <v>59</v>
      </c>
      <c r="B75" s="300">
        <f>[1]MercLab!J308</f>
        <v>8240.8799033570376</v>
      </c>
      <c r="C75" s="300">
        <f t="shared" si="2"/>
        <v>6687.3925768380523</v>
      </c>
      <c r="D75" s="300">
        <f>[1]MercLab!K308</f>
        <v>11207.652645775428</v>
      </c>
      <c r="E75" s="300">
        <f>[1]MercLab!L308</f>
        <v>7624.8108350241801</v>
      </c>
      <c r="F75" s="300">
        <f>[1]MercLab!M308</f>
        <v>3654.0568147698141</v>
      </c>
      <c r="G75" s="300">
        <f>[1]MercLab!N308</f>
        <v>4263.0500117827887</v>
      </c>
      <c r="H75" s="107"/>
    </row>
    <row r="76" spans="1:8">
      <c r="A76" s="97" t="s">
        <v>60</v>
      </c>
      <c r="B76" s="300">
        <f>[1]MercLab!J309</f>
        <v>7256.2616608397639</v>
      </c>
      <c r="C76" s="300">
        <f t="shared" si="2"/>
        <v>1814.065415209941</v>
      </c>
      <c r="D76" s="300">
        <f>[1]MercLab!K309</f>
        <v>0</v>
      </c>
      <c r="E76" s="300">
        <f>[1]MercLab!L309</f>
        <v>7256.2616608397639</v>
      </c>
      <c r="F76" s="300">
        <f>[1]MercLab!M309</f>
        <v>0</v>
      </c>
      <c r="G76" s="300">
        <f>[1]MercLab!N309</f>
        <v>0</v>
      </c>
      <c r="H76" s="107"/>
    </row>
    <row r="77" spans="1:8">
      <c r="A77" s="10"/>
      <c r="B77" s="107"/>
      <c r="C77" s="107"/>
      <c r="D77" s="107"/>
      <c r="E77" s="107"/>
      <c r="F77" s="107"/>
      <c r="G77" s="107"/>
      <c r="H77" s="107"/>
    </row>
    <row r="78" spans="1:8">
      <c r="A78" s="19" t="s">
        <v>15</v>
      </c>
      <c r="B78" s="93"/>
      <c r="C78" s="93"/>
      <c r="D78" s="93"/>
      <c r="E78" s="93"/>
      <c r="F78" s="93"/>
      <c r="G78" s="93"/>
      <c r="H78" s="107"/>
    </row>
    <row r="79" spans="1:8">
      <c r="A79" s="97" t="s">
        <v>75</v>
      </c>
      <c r="B79" s="301">
        <f>[1]MercLab!J312</f>
        <v>11620.446327518011</v>
      </c>
      <c r="C79" s="301">
        <f t="shared" si="2"/>
        <v>8753.6622305488818</v>
      </c>
      <c r="D79" s="301">
        <f>[1]MercLab!K312</f>
        <v>12599.838867834351</v>
      </c>
      <c r="E79" s="301">
        <f>[1]MercLab!L312</f>
        <v>10912.5293415793</v>
      </c>
      <c r="F79" s="301">
        <f>[1]MercLab!M312</f>
        <v>0</v>
      </c>
      <c r="G79" s="301">
        <f>[1]MercLab!N312</f>
        <v>11502.280712781872</v>
      </c>
      <c r="H79" s="107"/>
    </row>
    <row r="80" spans="1:8">
      <c r="A80" s="97" t="s">
        <v>61</v>
      </c>
      <c r="B80" s="300">
        <f>[1]MercLab!J313</f>
        <v>12858.214824549807</v>
      </c>
      <c r="C80" s="300">
        <f t="shared" si="2"/>
        <v>9603.8497119634558</v>
      </c>
      <c r="D80" s="300">
        <f>[1]MercLab!K313</f>
        <v>12128.057728748496</v>
      </c>
      <c r="E80" s="300">
        <f>[1]MercLab!L313</f>
        <v>11541.151771255081</v>
      </c>
      <c r="F80" s="300">
        <f>[1]MercLab!M313</f>
        <v>0</v>
      </c>
      <c r="G80" s="300">
        <f>[1]MercLab!N313</f>
        <v>14746.189347850248</v>
      </c>
      <c r="H80" s="107"/>
    </row>
    <row r="81" spans="1:8">
      <c r="A81" s="97" t="s">
        <v>62</v>
      </c>
      <c r="B81" s="300">
        <f>[1]MercLab!J314</f>
        <v>7999.5553096485983</v>
      </c>
      <c r="C81" s="300">
        <f t="shared" si="2"/>
        <v>5446.6433228764336</v>
      </c>
      <c r="D81" s="300">
        <f>[1]MercLab!K314</f>
        <v>7462.1299845471294</v>
      </c>
      <c r="E81" s="300">
        <f>[1]MercLab!L314</f>
        <v>8207.5827913284902</v>
      </c>
      <c r="F81" s="300">
        <f>[1]MercLab!M314</f>
        <v>0</v>
      </c>
      <c r="G81" s="300">
        <f>[1]MercLab!N314</f>
        <v>6116.8605156301137</v>
      </c>
      <c r="H81" s="107"/>
    </row>
    <row r="82" spans="1:8">
      <c r="A82" s="97" t="s">
        <v>63</v>
      </c>
      <c r="B82" s="125">
        <f>[1]MercLab!J315</f>
        <v>6570.1881444963119</v>
      </c>
      <c r="C82" s="125">
        <f t="shared" si="2"/>
        <v>3290.8206119241227</v>
      </c>
      <c r="D82" s="125">
        <f>[1]MercLab!K315</f>
        <v>0</v>
      </c>
      <c r="E82" s="125">
        <f>[1]MercLab!L315</f>
        <v>6639.671871604246</v>
      </c>
      <c r="F82" s="125">
        <f>[1]MercLab!M315</f>
        <v>0</v>
      </c>
      <c r="G82" s="125">
        <f>[1]MercLab!N315</f>
        <v>6523.6105760922446</v>
      </c>
    </row>
    <row r="83" spans="1:8">
      <c r="A83" s="97" t="s">
        <v>64</v>
      </c>
      <c r="B83" s="125">
        <f>[1]MercLab!J316</f>
        <v>2661.2947616814549</v>
      </c>
      <c r="C83" s="125">
        <f t="shared" si="2"/>
        <v>3051.8319479057996</v>
      </c>
      <c r="D83" s="125">
        <f>[1]MercLab!K316</f>
        <v>7000</v>
      </c>
      <c r="E83" s="125">
        <f>[1]MercLab!L316</f>
        <v>2397.4721643103098</v>
      </c>
      <c r="F83" s="125">
        <f>[1]MercLab!M316</f>
        <v>0</v>
      </c>
      <c r="G83" s="125">
        <f>[1]MercLab!N316</f>
        <v>2809.8556273128884</v>
      </c>
    </row>
    <row r="84" spans="1:8">
      <c r="A84" s="97" t="s">
        <v>65</v>
      </c>
      <c r="B84" s="125">
        <f>[1]MercLab!J317</f>
        <v>6403.9842412205417</v>
      </c>
      <c r="C84" s="125">
        <f t="shared" si="2"/>
        <v>5340.7075584393069</v>
      </c>
      <c r="D84" s="125">
        <f>[1]MercLab!K317</f>
        <v>8644.0675779435642</v>
      </c>
      <c r="E84" s="125">
        <f>[1]MercLab!L317</f>
        <v>6833.9855579963723</v>
      </c>
      <c r="F84" s="125">
        <f>[1]MercLab!M317</f>
        <v>0</v>
      </c>
      <c r="G84" s="125">
        <f>[1]MercLab!N317</f>
        <v>5884.777097817293</v>
      </c>
    </row>
    <row r="85" spans="1:8">
      <c r="A85" s="97" t="s">
        <v>77</v>
      </c>
      <c r="B85" s="125">
        <f>[1]MercLab!J318</f>
        <v>4563.4481193358715</v>
      </c>
      <c r="C85" s="125">
        <f t="shared" si="2"/>
        <v>4562.0046021834078</v>
      </c>
      <c r="D85" s="125">
        <f>[1]MercLab!K318</f>
        <v>9108.2099547888629</v>
      </c>
      <c r="E85" s="125">
        <f>[1]MercLab!L318</f>
        <v>4361.8568720494168</v>
      </c>
      <c r="F85" s="125">
        <f>[1]MercLab!M318</f>
        <v>0</v>
      </c>
      <c r="G85" s="125">
        <f>[1]MercLab!N318</f>
        <v>4777.9515818953514</v>
      </c>
    </row>
    <row r="86" spans="1:8">
      <c r="A86" s="97" t="s">
        <v>66</v>
      </c>
      <c r="B86" s="125">
        <f>[1]MercLab!J319</f>
        <v>3842.7393787294081</v>
      </c>
      <c r="C86" s="125">
        <f t="shared" si="2"/>
        <v>1913.5968307310131</v>
      </c>
      <c r="D86" s="125">
        <f>[1]MercLab!K319</f>
        <v>0</v>
      </c>
      <c r="E86" s="125">
        <f>[1]MercLab!L319</f>
        <v>4579.7735514828883</v>
      </c>
      <c r="F86" s="125">
        <f>[1]MercLab!M319</f>
        <v>0</v>
      </c>
      <c r="G86" s="125">
        <f>[1]MercLab!N319</f>
        <v>3074.6137714411643</v>
      </c>
    </row>
    <row r="87" spans="1:8">
      <c r="A87" s="97" t="s">
        <v>67</v>
      </c>
      <c r="B87" s="125">
        <f>[1]MercLab!J320</f>
        <v>4698.1827239495406</v>
      </c>
      <c r="C87" s="125">
        <f t="shared" si="2"/>
        <v>4103.0215008213127</v>
      </c>
      <c r="D87" s="125">
        <f>[1]MercLab!K320</f>
        <v>8511.6697062231269</v>
      </c>
      <c r="E87" s="125">
        <f>[1]MercLab!L320</f>
        <v>5268.8888555219373</v>
      </c>
      <c r="F87" s="125">
        <f>[1]MercLab!M320</f>
        <v>0</v>
      </c>
      <c r="G87" s="125">
        <f>[1]MercLab!N320</f>
        <v>2631.5274415401868</v>
      </c>
    </row>
    <row r="88" spans="1:8">
      <c r="A88" s="97" t="s">
        <v>76</v>
      </c>
      <c r="B88" s="125">
        <f>[1]MercLab!J321</f>
        <v>5700.0103760505481</v>
      </c>
      <c r="C88" s="125">
        <f t="shared" si="2"/>
        <v>5372.5232086818014</v>
      </c>
      <c r="D88" s="125">
        <f>[1]MercLab!K321</f>
        <v>8597.7078746905554</v>
      </c>
      <c r="E88" s="125">
        <f>[1]MercLab!L321</f>
        <v>5871.8644102325397</v>
      </c>
      <c r="F88" s="125">
        <f>[1]MercLab!M321</f>
        <v>3654.0568147698141</v>
      </c>
      <c r="G88" s="125">
        <f>[1]MercLab!N321</f>
        <v>3366.463735034296</v>
      </c>
    </row>
    <row r="89" spans="1:8">
      <c r="A89" s="97" t="s">
        <v>60</v>
      </c>
      <c r="B89" s="125">
        <f>[1]MercLab!J322</f>
        <v>5197.9154492855432</v>
      </c>
      <c r="C89" s="125">
        <f t="shared" si="2"/>
        <v>3367.3657382529359</v>
      </c>
      <c r="D89" s="125">
        <f>[1]MercLab!K322</f>
        <v>4000</v>
      </c>
      <c r="E89" s="125">
        <f>[1]MercLab!L322</f>
        <v>5857.8312385739409</v>
      </c>
      <c r="F89" s="125">
        <f>[1]MercLab!M322</f>
        <v>0</v>
      </c>
      <c r="G89" s="125">
        <f>[1]MercLab!N322</f>
        <v>3611.6317144378031</v>
      </c>
    </row>
    <row r="90" spans="1:8">
      <c r="A90" s="257"/>
      <c r="B90" s="275"/>
      <c r="C90" s="275"/>
      <c r="D90" s="275"/>
      <c r="E90" s="275"/>
      <c r="F90" s="275"/>
      <c r="G90" s="275"/>
    </row>
    <row r="91" spans="1:8">
      <c r="A91" s="15" t="str">
        <f>A52</f>
        <v>Fuente: Instituto Nacional de Estadística (INE). XLIV Encuesta Permanente de Hogares de Propósitos Múltiples, mayo 2013.</v>
      </c>
      <c r="E91" s="120"/>
      <c r="F91" s="120"/>
      <c r="G91" s="120"/>
    </row>
    <row r="92" spans="1:8">
      <c r="A92" s="15" t="str">
        <f>'C01'!$A$43</f>
        <v>(Salarios mínimos por rama)</v>
      </c>
      <c r="E92" s="120"/>
      <c r="F92" s="120"/>
      <c r="G92" s="120"/>
    </row>
  </sheetData>
  <mergeCells count="18">
    <mergeCell ref="A1:G1"/>
    <mergeCell ref="A2:G2"/>
    <mergeCell ref="A3:G3"/>
    <mergeCell ref="A5:A7"/>
    <mergeCell ref="B5:G5"/>
    <mergeCell ref="A4:G4"/>
    <mergeCell ref="G6:G7"/>
    <mergeCell ref="B6:B7"/>
    <mergeCell ref="C6:F6"/>
    <mergeCell ref="A56:G56"/>
    <mergeCell ref="A57:G57"/>
    <mergeCell ref="B61:B62"/>
    <mergeCell ref="C61:F61"/>
    <mergeCell ref="A60:A62"/>
    <mergeCell ref="G61:G62"/>
    <mergeCell ref="A58:G58"/>
    <mergeCell ref="A59:G59"/>
    <mergeCell ref="B60:G60"/>
  </mergeCells>
  <phoneticPr fontId="1" type="noConversion"/>
  <printOptions horizontalCentered="1"/>
  <pageMargins left="0.9237007874015748" right="0.39370078740157483" top="0.39370078740157483" bottom="0.39370078740157483" header="0" footer="0.19685039370078741"/>
  <pageSetup paperSize="9" scale="85" firstPageNumber="20" orientation="landscape" useFirstPageNumber="1" r:id="rId1"/>
  <headerFooter alignWithMargins="0">
    <oddFooter>&amp;L&amp;Z&amp;F+&amp;F+&amp;A&amp;C&amp;P&amp;R&amp;D+&amp;T</oddFooter>
  </headerFooter>
  <rowBreaks count="1" manualBreakCount="1">
    <brk id="55" max="16383" man="1"/>
  </rowBreaks>
  <ignoredErrors>
    <ignoredError sqref="C12:G13 C3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8"/>
  <dimension ref="A1:O120"/>
  <sheetViews>
    <sheetView topLeftCell="A3" workbookViewId="0">
      <selection activeCell="A3" sqref="A3:I3"/>
    </sheetView>
  </sheetViews>
  <sheetFormatPr baseColWidth="10" defaultColWidth="11.83203125" defaultRowHeight="11.25"/>
  <cols>
    <col min="1" max="1" width="45.83203125" style="120" customWidth="1"/>
    <col min="2" max="7" width="10.33203125" style="120" customWidth="1"/>
    <col min="8" max="8" width="10.33203125" style="120" hidden="1" customWidth="1"/>
    <col min="9" max="9" width="13.83203125" style="120" hidden="1" customWidth="1"/>
    <col min="10" max="16384" width="11.83203125" style="120"/>
  </cols>
  <sheetData>
    <row r="1" spans="1:15">
      <c r="A1" s="295" t="s">
        <v>121</v>
      </c>
      <c r="B1" s="295"/>
      <c r="C1" s="295"/>
      <c r="D1" s="295"/>
      <c r="E1" s="295"/>
      <c r="F1" s="295"/>
      <c r="G1" s="295"/>
      <c r="H1" s="295"/>
      <c r="I1" s="295"/>
    </row>
    <row r="2" spans="1:15">
      <c r="A2" s="346" t="s">
        <v>122</v>
      </c>
      <c r="B2" s="346"/>
      <c r="C2" s="346"/>
      <c r="D2" s="346"/>
      <c r="E2" s="346"/>
      <c r="F2" s="346"/>
      <c r="G2" s="346"/>
      <c r="H2" s="346"/>
      <c r="I2" s="346"/>
    </row>
    <row r="3" spans="1:15">
      <c r="A3" s="355" t="s">
        <v>33</v>
      </c>
      <c r="B3" s="355"/>
      <c r="C3" s="355"/>
      <c r="D3" s="355"/>
      <c r="E3" s="355"/>
      <c r="F3" s="355"/>
      <c r="G3" s="355"/>
      <c r="H3" s="355"/>
      <c r="I3" s="355"/>
    </row>
    <row r="4" spans="1:15" customFormat="1" ht="23.25">
      <c r="A4" s="319" t="s">
        <v>111</v>
      </c>
      <c r="B4" s="319"/>
      <c r="C4" s="319"/>
      <c r="D4" s="319"/>
      <c r="E4" s="319"/>
      <c r="F4" s="319"/>
      <c r="G4" s="319"/>
      <c r="H4" s="319"/>
      <c r="I4" s="319"/>
      <c r="J4" s="247"/>
      <c r="K4" s="247"/>
      <c r="L4" s="247"/>
      <c r="M4" s="247"/>
      <c r="N4" s="247"/>
      <c r="O4" s="247"/>
    </row>
    <row r="5" spans="1:15" ht="12" customHeight="1">
      <c r="A5" s="352" t="s">
        <v>31</v>
      </c>
      <c r="B5" s="352" t="s">
        <v>27</v>
      </c>
      <c r="C5" s="354" t="s">
        <v>6</v>
      </c>
      <c r="D5" s="354"/>
      <c r="E5" s="354"/>
      <c r="F5" s="354"/>
      <c r="G5" s="352" t="s">
        <v>28</v>
      </c>
      <c r="H5" s="352" t="s">
        <v>36</v>
      </c>
      <c r="I5" s="352" t="s">
        <v>29</v>
      </c>
    </row>
    <row r="6" spans="1:15" ht="20.25" customHeight="1">
      <c r="A6" s="353"/>
      <c r="B6" s="353"/>
      <c r="C6" s="40" t="s">
        <v>0</v>
      </c>
      <c r="D6" s="40" t="s">
        <v>109</v>
      </c>
      <c r="E6" s="40" t="s">
        <v>9</v>
      </c>
      <c r="F6" s="40" t="s">
        <v>110</v>
      </c>
      <c r="G6" s="353"/>
      <c r="H6" s="353"/>
      <c r="I6" s="353"/>
    </row>
    <row r="7" spans="1:15">
      <c r="A7" s="126"/>
      <c r="B7" s="16"/>
      <c r="C7" s="16"/>
      <c r="D7" s="16"/>
      <c r="E7" s="16"/>
      <c r="F7" s="16"/>
      <c r="G7" s="16"/>
      <c r="H7" s="16"/>
      <c r="I7" s="16"/>
    </row>
    <row r="8" spans="1:15">
      <c r="A8" s="33" t="s">
        <v>71</v>
      </c>
      <c r="B8" s="89">
        <f>[1]MercLab!J335</f>
        <v>6.9831618324702633</v>
      </c>
      <c r="C8" s="89">
        <f>AVERAGE(D8:F8)</f>
        <v>8.3452432638459921</v>
      </c>
      <c r="D8" s="89">
        <f>[1]MercLab!K335</f>
        <v>11.605519426354324</v>
      </c>
      <c r="E8" s="89">
        <f>[1]MercLab!L335</f>
        <v>7.3061340044973191</v>
      </c>
      <c r="F8" s="89">
        <f>[1]MercLab!M335</f>
        <v>6.1240763606863329</v>
      </c>
      <c r="G8" s="89">
        <f>[1]MercLab!N335</f>
        <v>6.1279860822974017</v>
      </c>
      <c r="H8" s="89">
        <f>[1]MercLab!O335</f>
        <v>0</v>
      </c>
      <c r="I8" s="89">
        <f>[1]MercLab!P335</f>
        <v>0</v>
      </c>
      <c r="J8" s="17"/>
      <c r="K8" s="17"/>
    </row>
    <row r="9" spans="1:15" ht="12.75" customHeight="1">
      <c r="A9" s="127"/>
      <c r="B9" s="128"/>
      <c r="C9" s="128"/>
      <c r="D9" s="128"/>
      <c r="E9" s="128"/>
      <c r="F9" s="128"/>
      <c r="G9" s="128"/>
      <c r="H9" s="128"/>
      <c r="I9" s="128"/>
    </row>
    <row r="10" spans="1:15" ht="12.75" customHeight="1">
      <c r="A10" s="98" t="s">
        <v>10</v>
      </c>
      <c r="B10" s="304"/>
      <c r="C10" s="304"/>
      <c r="D10" s="304"/>
      <c r="E10" s="304"/>
      <c r="F10" s="304"/>
      <c r="G10" s="304"/>
      <c r="H10" s="103">
        <f>[1]MercLab!O336</f>
        <v>0</v>
      </c>
      <c r="I10" s="103">
        <f>[1]MercLab!P336</f>
        <v>0</v>
      </c>
    </row>
    <row r="11" spans="1:15">
      <c r="A11" s="129" t="s">
        <v>68</v>
      </c>
      <c r="B11" s="90">
        <f>AVERAGE(B12:B14)</f>
        <v>8.8661538214196778</v>
      </c>
      <c r="C11" s="313">
        <f t="shared" ref="C11:C15" si="0">AVERAGE(D11:F11)</f>
        <v>8.1707658281713886</v>
      </c>
      <c r="D11" s="90">
        <f t="shared" ref="D11:I11" si="1">AVERAGE(D12:D14)</f>
        <v>12.139460445745621</v>
      </c>
      <c r="E11" s="90">
        <f t="shared" si="1"/>
        <v>8.9283925943240998</v>
      </c>
      <c r="F11" s="90">
        <f t="shared" si="1"/>
        <v>3.4444444444444442</v>
      </c>
      <c r="G11" s="90">
        <f t="shared" si="1"/>
        <v>8.1558005125914281</v>
      </c>
      <c r="H11" s="90">
        <f t="shared" si="1"/>
        <v>0</v>
      </c>
      <c r="I11" s="90">
        <f t="shared" si="1"/>
        <v>0</v>
      </c>
    </row>
    <row r="12" spans="1:15">
      <c r="A12" s="130" t="s">
        <v>51</v>
      </c>
      <c r="B12" s="90">
        <f>[1]MercLab!J337</f>
        <v>9.6377858002406835</v>
      </c>
      <c r="C12" s="313">
        <f t="shared" si="0"/>
        <v>8.9032339656729871</v>
      </c>
      <c r="D12" s="90">
        <f>[1]MercLab!K337</f>
        <v>12.634146341463412</v>
      </c>
      <c r="E12" s="90">
        <f>[1]MercLab!L337</f>
        <v>9.7422222222222175</v>
      </c>
      <c r="F12" s="90">
        <f>[1]MercLab!M337</f>
        <v>4.333333333333333</v>
      </c>
      <c r="G12" s="90">
        <f>[1]MercLab!N337</f>
        <v>8.7027027027027106</v>
      </c>
      <c r="H12" s="90">
        <f>[1]MercLab!O337</f>
        <v>0</v>
      </c>
      <c r="I12" s="90">
        <f>[1]MercLab!P337</f>
        <v>0</v>
      </c>
    </row>
    <row r="13" spans="1:15">
      <c r="A13" s="130" t="s">
        <v>52</v>
      </c>
      <c r="B13" s="90">
        <f>[1]MercLab!J338</f>
        <v>9.1145307769929378</v>
      </c>
      <c r="C13" s="313">
        <f t="shared" si="0"/>
        <v>7.1621999846637534</v>
      </c>
      <c r="D13" s="90">
        <f>[1]MercLab!K338</f>
        <v>12.285714285714286</v>
      </c>
      <c r="E13" s="90">
        <f>[1]MercLab!L338</f>
        <v>9.2008856682769711</v>
      </c>
      <c r="F13" s="90">
        <f>[1]MercLab!M338</f>
        <v>0</v>
      </c>
      <c r="G13" s="90">
        <f>[1]MercLab!N338</f>
        <v>8.6231343283582085</v>
      </c>
      <c r="H13" s="90">
        <f>[1]MercLab!O338</f>
        <v>0</v>
      </c>
      <c r="I13" s="90">
        <f>[1]MercLab!P338</f>
        <v>0</v>
      </c>
    </row>
    <row r="14" spans="1:15">
      <c r="A14" s="130" t="s">
        <v>93</v>
      </c>
      <c r="B14" s="90">
        <f>[1]MercLab!J339</f>
        <v>7.8461448870254111</v>
      </c>
      <c r="C14" s="313">
        <f t="shared" si="0"/>
        <v>8.4468635341774263</v>
      </c>
      <c r="D14" s="90">
        <f>[1]MercLab!K339</f>
        <v>11.498520710059168</v>
      </c>
      <c r="E14" s="90">
        <f>[1]MercLab!L339</f>
        <v>7.84206989247311</v>
      </c>
      <c r="F14" s="90">
        <f>[1]MercLab!M339</f>
        <v>6</v>
      </c>
      <c r="G14" s="90">
        <f>[1]MercLab!N339</f>
        <v>7.1415645067133662</v>
      </c>
      <c r="H14" s="90">
        <f>[1]MercLab!O339</f>
        <v>0</v>
      </c>
      <c r="I14" s="90">
        <f>[1]MercLab!P339</f>
        <v>0</v>
      </c>
    </row>
    <row r="15" spans="1:15">
      <c r="A15" s="129" t="s">
        <v>53</v>
      </c>
      <c r="B15" s="90">
        <f>[1]MercLab!J340</f>
        <v>5.5105189340813565</v>
      </c>
      <c r="C15" s="313">
        <f t="shared" si="0"/>
        <v>7.6738148984198657</v>
      </c>
      <c r="D15" s="90">
        <f>[1]MercLab!K340</f>
        <v>10.41666666666667</v>
      </c>
      <c r="E15" s="90">
        <f>[1]MercLab!L340</f>
        <v>5.8547780285929276</v>
      </c>
      <c r="F15" s="90">
        <f>[1]MercLab!M340</f>
        <v>6.75</v>
      </c>
      <c r="G15" s="90">
        <f>[1]MercLab!N340</f>
        <v>4.98694158075602</v>
      </c>
      <c r="H15" s="90">
        <f>[1]MercLab!O340</f>
        <v>0</v>
      </c>
      <c r="I15" s="90">
        <f>[1]MercLab!P340</f>
        <v>0</v>
      </c>
    </row>
    <row r="16" spans="1:15">
      <c r="A16" s="131"/>
      <c r="B16" s="96"/>
      <c r="C16" s="96"/>
      <c r="D16" s="96"/>
      <c r="E16" s="96"/>
      <c r="F16" s="96"/>
      <c r="G16" s="96"/>
      <c r="H16" s="100"/>
      <c r="I16" s="100"/>
    </row>
    <row r="17" spans="1:9">
      <c r="A17" s="98" t="s">
        <v>11</v>
      </c>
      <c r="B17" s="304"/>
      <c r="C17" s="304"/>
      <c r="D17" s="304"/>
      <c r="E17" s="304"/>
      <c r="F17" s="304"/>
      <c r="G17" s="304"/>
      <c r="H17" s="103"/>
      <c r="I17" s="103"/>
    </row>
    <row r="18" spans="1:9">
      <c r="A18" s="129" t="s">
        <v>37</v>
      </c>
      <c r="B18" s="84">
        <f>[1]MercLab!J342</f>
        <v>0</v>
      </c>
      <c r="C18" s="313">
        <f t="shared" ref="C18:C22" si="2">AVERAGE(D18:F18)</f>
        <v>0</v>
      </c>
      <c r="D18" s="84">
        <f>[1]MercLab!K342</f>
        <v>0</v>
      </c>
      <c r="E18" s="84">
        <f>[1]MercLab!L342</f>
        <v>0</v>
      </c>
      <c r="F18" s="84">
        <f>[1]MercLab!M342</f>
        <v>0</v>
      </c>
      <c r="G18" s="84">
        <f>[1]MercLab!N342</f>
        <v>0</v>
      </c>
      <c r="H18" s="90">
        <f>[1]MercLab!O342</f>
        <v>0</v>
      </c>
      <c r="I18" s="90">
        <f>[1]MercLab!P342</f>
        <v>0</v>
      </c>
    </row>
    <row r="19" spans="1:9" ht="12.75" customHeight="1">
      <c r="A19" s="129" t="s">
        <v>38</v>
      </c>
      <c r="B19" s="84">
        <f>[1]MercLab!J343</f>
        <v>4.6199347997903928</v>
      </c>
      <c r="C19" s="313">
        <f t="shared" si="2"/>
        <v>4.7507940442365575</v>
      </c>
      <c r="D19" s="84">
        <f>[1]MercLab!K343</f>
        <v>4.9507203095816239</v>
      </c>
      <c r="E19" s="84">
        <f>[1]MercLab!L343</f>
        <v>4.8636714779863377</v>
      </c>
      <c r="F19" s="84">
        <f>[1]MercLab!M343</f>
        <v>4.4379903451417118</v>
      </c>
      <c r="G19" s="84">
        <f>[1]MercLab!N343</f>
        <v>4.380364835042986</v>
      </c>
      <c r="H19" s="90">
        <f>[1]MercLab!O343</f>
        <v>0</v>
      </c>
      <c r="I19" s="90">
        <f>[1]MercLab!P343</f>
        <v>0</v>
      </c>
    </row>
    <row r="20" spans="1:9">
      <c r="A20" s="129" t="s">
        <v>39</v>
      </c>
      <c r="B20" s="84">
        <f>[1]MercLab!J344</f>
        <v>10.171504871830297</v>
      </c>
      <c r="C20" s="313">
        <f t="shared" si="2"/>
        <v>9.9034910618512129</v>
      </c>
      <c r="D20" s="84">
        <f>[1]MercLab!K344</f>
        <v>11.251700999319942</v>
      </c>
      <c r="E20" s="84">
        <f>[1]MercLab!L344</f>
        <v>10.125843135392824</v>
      </c>
      <c r="F20" s="84">
        <f>[1]MercLab!M344</f>
        <v>8.3329290508408764</v>
      </c>
      <c r="G20" s="84">
        <f>[1]MercLab!N344</f>
        <v>10.052027190290394</v>
      </c>
      <c r="H20" s="90">
        <f>[1]MercLab!O344</f>
        <v>0</v>
      </c>
      <c r="I20" s="90">
        <f>[1]MercLab!P344</f>
        <v>0</v>
      </c>
    </row>
    <row r="21" spans="1:9" ht="12.75" customHeight="1">
      <c r="A21" s="129" t="s">
        <v>40</v>
      </c>
      <c r="B21" s="84">
        <f>[1]MercLab!J345</f>
        <v>15.518291869683283</v>
      </c>
      <c r="C21" s="313">
        <f t="shared" si="2"/>
        <v>14.766486705996664</v>
      </c>
      <c r="D21" s="84">
        <f>[1]MercLab!K345</f>
        <v>16.095033296066379</v>
      </c>
      <c r="E21" s="84">
        <f>[1]MercLab!L345</f>
        <v>15.204426821923619</v>
      </c>
      <c r="F21" s="84">
        <f>[1]MercLab!M345</f>
        <v>13</v>
      </c>
      <c r="G21" s="84">
        <f>[1]MercLab!N345</f>
        <v>15.646222968929669</v>
      </c>
      <c r="H21" s="90">
        <f>[1]MercLab!O345</f>
        <v>0</v>
      </c>
      <c r="I21" s="90">
        <f>[1]MercLab!P345</f>
        <v>0</v>
      </c>
    </row>
    <row r="22" spans="1:9">
      <c r="A22" s="129" t="s">
        <v>46</v>
      </c>
      <c r="B22" s="84">
        <f>[1]MercLab!J346</f>
        <v>0</v>
      </c>
      <c r="C22" s="313">
        <f t="shared" si="2"/>
        <v>0</v>
      </c>
      <c r="D22" s="84">
        <f>[1]MercLab!K346</f>
        <v>0</v>
      </c>
      <c r="E22" s="84">
        <f>[1]MercLab!L346</f>
        <v>0</v>
      </c>
      <c r="F22" s="84">
        <f>[1]MercLab!M346</f>
        <v>0</v>
      </c>
      <c r="G22" s="84">
        <f>[1]MercLab!N346</f>
        <v>0</v>
      </c>
      <c r="H22" s="90">
        <f>[1]MercLab!O346</f>
        <v>0</v>
      </c>
      <c r="I22" s="90">
        <f>[1]MercLab!P346</f>
        <v>0</v>
      </c>
    </row>
    <row r="23" spans="1:9" ht="12.75" customHeight="1">
      <c r="A23" s="129"/>
      <c r="B23" s="96"/>
      <c r="C23" s="96"/>
      <c r="D23" s="96"/>
      <c r="E23" s="96"/>
      <c r="F23" s="96"/>
      <c r="G23" s="96"/>
      <c r="H23" s="100"/>
      <c r="I23" s="100"/>
    </row>
    <row r="24" spans="1:9">
      <c r="A24" s="98" t="s">
        <v>16</v>
      </c>
      <c r="B24" s="304"/>
      <c r="C24" s="304"/>
      <c r="D24" s="304"/>
      <c r="E24" s="304"/>
      <c r="F24" s="304"/>
      <c r="G24" s="304"/>
      <c r="H24" s="103"/>
      <c r="I24" s="103"/>
    </row>
    <row r="25" spans="1:9">
      <c r="A25" s="129" t="s">
        <v>41</v>
      </c>
      <c r="B25" s="84">
        <f>[1]MercLab!J348</f>
        <v>4.296071694911598</v>
      </c>
      <c r="C25" s="313">
        <f t="shared" ref="C25:C33" si="3">AVERAGE(D25:F25)</f>
        <v>1.7176904081047308</v>
      </c>
      <c r="D25" s="84">
        <f>[1]MercLab!K348</f>
        <v>0</v>
      </c>
      <c r="E25" s="84">
        <f>[1]MercLab!L348</f>
        <v>5.1530712243141927</v>
      </c>
      <c r="F25" s="84">
        <f>[1]MercLab!M348</f>
        <v>0</v>
      </c>
      <c r="G25" s="84">
        <f>[1]MercLab!N348</f>
        <v>3.5</v>
      </c>
      <c r="H25" s="90">
        <f>[1]MercLab!O348</f>
        <v>0</v>
      </c>
      <c r="I25" s="90">
        <f>[1]MercLab!P348</f>
        <v>0</v>
      </c>
    </row>
    <row r="26" spans="1:9">
      <c r="A26" s="129" t="s">
        <v>42</v>
      </c>
      <c r="B26" s="84">
        <f>[1]MercLab!J349</f>
        <v>5.111675448378791</v>
      </c>
      <c r="C26" s="313">
        <f t="shared" si="3"/>
        <v>4.0198608439066312</v>
      </c>
      <c r="D26" s="84">
        <f>[1]MercLab!K349</f>
        <v>0</v>
      </c>
      <c r="E26" s="84">
        <f>[1]MercLab!L349</f>
        <v>5.0595825317198937</v>
      </c>
      <c r="F26" s="84">
        <f>[1]MercLab!M349</f>
        <v>7</v>
      </c>
      <c r="G26" s="84">
        <f>[1]MercLab!N349</f>
        <v>5.2239587039996511</v>
      </c>
      <c r="H26" s="90">
        <f>[1]MercLab!O349</f>
        <v>0</v>
      </c>
      <c r="I26" s="90">
        <f>[1]MercLab!P349</f>
        <v>0</v>
      </c>
    </row>
    <row r="27" spans="1:9">
      <c r="A27" s="129" t="s">
        <v>43</v>
      </c>
      <c r="B27" s="84">
        <f>[1]MercLab!J350</f>
        <v>6.3025199122480995</v>
      </c>
      <c r="C27" s="313">
        <f t="shared" si="3"/>
        <v>8.9235077939628074</v>
      </c>
      <c r="D27" s="84">
        <f>[1]MercLab!K350</f>
        <v>10.5</v>
      </c>
      <c r="E27" s="84">
        <f>[1]MercLab!L350</f>
        <v>6.2705233818884194</v>
      </c>
      <c r="F27" s="84">
        <f>[1]MercLab!M350</f>
        <v>10</v>
      </c>
      <c r="G27" s="84">
        <f>[1]MercLab!N350</f>
        <v>6.294638733214633</v>
      </c>
      <c r="H27" s="90">
        <f>[1]MercLab!O350</f>
        <v>0</v>
      </c>
      <c r="I27" s="90">
        <f>[1]MercLab!P350</f>
        <v>0</v>
      </c>
    </row>
    <row r="28" spans="1:9">
      <c r="A28" s="129" t="s">
        <v>44</v>
      </c>
      <c r="B28" s="84">
        <f>[1]MercLab!J351</f>
        <v>7.9288311573417953</v>
      </c>
      <c r="C28" s="313">
        <f t="shared" si="3"/>
        <v>9.3153198490108462</v>
      </c>
      <c r="D28" s="84">
        <f>[1]MercLab!K351</f>
        <v>11.707638076891605</v>
      </c>
      <c r="E28" s="84">
        <f>[1]MercLab!L351</f>
        <v>7.9053924193000533</v>
      </c>
      <c r="F28" s="84">
        <f>[1]MercLab!M351</f>
        <v>8.3329290508408764</v>
      </c>
      <c r="G28" s="84">
        <f>[1]MercLab!N351</f>
        <v>7.503822868378907</v>
      </c>
      <c r="H28" s="90">
        <f>[1]MercLab!O351</f>
        <v>0</v>
      </c>
      <c r="I28" s="90">
        <f>[1]MercLab!P351</f>
        <v>0</v>
      </c>
    </row>
    <row r="29" spans="1:9">
      <c r="A29" s="129" t="s">
        <v>45</v>
      </c>
      <c r="B29" s="84">
        <f>[1]MercLab!J352</f>
        <v>8.0295765253184168</v>
      </c>
      <c r="C29" s="313">
        <f t="shared" si="3"/>
        <v>7.0868525078006002</v>
      </c>
      <c r="D29" s="84">
        <f>[1]MercLab!K352</f>
        <v>13.023077255746154</v>
      </c>
      <c r="E29" s="84">
        <f>[1]MercLab!L352</f>
        <v>8.2374802676556467</v>
      </c>
      <c r="F29" s="84">
        <f>[1]MercLab!M352</f>
        <v>0</v>
      </c>
      <c r="G29" s="84">
        <f>[1]MercLab!N352</f>
        <v>6.9956765482633783</v>
      </c>
      <c r="H29" s="90">
        <f>[1]MercLab!O352</f>
        <v>0</v>
      </c>
      <c r="I29" s="90">
        <f>[1]MercLab!P352</f>
        <v>0</v>
      </c>
    </row>
    <row r="30" spans="1:9">
      <c r="A30" s="129" t="s">
        <v>47</v>
      </c>
      <c r="B30" s="84">
        <f>[1]MercLab!J353</f>
        <v>7.6415835357477429</v>
      </c>
      <c r="C30" s="313">
        <f t="shared" si="3"/>
        <v>6.9906779956052434</v>
      </c>
      <c r="D30" s="84">
        <f>[1]MercLab!K353</f>
        <v>12.845530863093064</v>
      </c>
      <c r="E30" s="84">
        <f>[1]MercLab!L353</f>
        <v>8.1265031237226655</v>
      </c>
      <c r="F30" s="84">
        <f>[1]MercLab!M353</f>
        <v>0</v>
      </c>
      <c r="G30" s="84">
        <f>[1]MercLab!N353</f>
        <v>6.4312697389207898</v>
      </c>
      <c r="H30" s="90">
        <f>[1]MercLab!O353</f>
        <v>0</v>
      </c>
      <c r="I30" s="90">
        <f>[1]MercLab!P353</f>
        <v>0</v>
      </c>
    </row>
    <row r="31" spans="1:9" ht="12.75" customHeight="1">
      <c r="A31" s="129" t="s">
        <v>48</v>
      </c>
      <c r="B31" s="84">
        <f>[1]MercLab!J354</f>
        <v>6.7657401970432858</v>
      </c>
      <c r="C31" s="313">
        <f t="shared" si="3"/>
        <v>7.8864568713102523</v>
      </c>
      <c r="D31" s="84">
        <f>[1]MercLab!K354</f>
        <v>11.176155717381555</v>
      </c>
      <c r="E31" s="84">
        <f>[1]MercLab!L354</f>
        <v>6.9618691247309501</v>
      </c>
      <c r="F31" s="84">
        <f>[1]MercLab!M354</f>
        <v>5.521345771818253</v>
      </c>
      <c r="G31" s="84">
        <f>[1]MercLab!N354</f>
        <v>6.1664290339956862</v>
      </c>
      <c r="H31" s="90">
        <f>[1]MercLab!O354</f>
        <v>0</v>
      </c>
      <c r="I31" s="90">
        <f>[1]MercLab!P354</f>
        <v>0</v>
      </c>
    </row>
    <row r="32" spans="1:9">
      <c r="A32" s="129" t="s">
        <v>49</v>
      </c>
      <c r="B32" s="84">
        <f>[1]MercLab!J355</f>
        <v>6.3998044421825373</v>
      </c>
      <c r="C32" s="313">
        <f t="shared" si="3"/>
        <v>7.3779587482863507</v>
      </c>
      <c r="D32" s="84">
        <f>[1]MercLab!K355</f>
        <v>11.28000743138786</v>
      </c>
      <c r="E32" s="84">
        <f>[1]MercLab!L355</f>
        <v>6.4686722317068366</v>
      </c>
      <c r="F32" s="84">
        <f>[1]MercLab!M355</f>
        <v>4.3851965817643555</v>
      </c>
      <c r="G32" s="84">
        <f>[1]MercLab!N355</f>
        <v>5.8316492885356519</v>
      </c>
      <c r="H32" s="90">
        <f>[1]MercLab!O355</f>
        <v>0</v>
      </c>
      <c r="I32" s="90">
        <f>[1]MercLab!P355</f>
        <v>0</v>
      </c>
    </row>
    <row r="33" spans="1:9" ht="12.75" customHeight="1">
      <c r="A33" s="129" t="s">
        <v>94</v>
      </c>
      <c r="B33" s="84">
        <f>[1]MercLab!J356</f>
        <v>5.2785274057317979</v>
      </c>
      <c r="C33" s="313">
        <f t="shared" si="3"/>
        <v>6.1556674218913932</v>
      </c>
      <c r="D33" s="84">
        <f>[1]MercLab!K356</f>
        <v>9.8347637217500736</v>
      </c>
      <c r="E33" s="84">
        <f>[1]MercLab!L356</f>
        <v>5.420690197176155</v>
      </c>
      <c r="F33" s="84">
        <f>[1]MercLab!M356</f>
        <v>3.2115483467479486</v>
      </c>
      <c r="G33" s="84">
        <f>[1]MercLab!N356</f>
        <v>4.8806377588478398</v>
      </c>
      <c r="H33" s="90">
        <f>[1]MercLab!O356</f>
        <v>0</v>
      </c>
      <c r="I33" s="90">
        <f>[1]MercLab!P356</f>
        <v>0</v>
      </c>
    </row>
    <row r="34" spans="1:9">
      <c r="A34" s="129"/>
      <c r="B34" s="96"/>
      <c r="C34" s="96"/>
      <c r="D34" s="96"/>
      <c r="E34" s="96"/>
      <c r="F34" s="96"/>
      <c r="G34" s="96"/>
      <c r="H34" s="100"/>
      <c r="I34" s="100"/>
    </row>
    <row r="35" spans="1:9">
      <c r="A35" s="34" t="s">
        <v>104</v>
      </c>
      <c r="B35" s="304"/>
      <c r="C35" s="304"/>
      <c r="D35" s="304"/>
      <c r="E35" s="304"/>
      <c r="F35" s="304"/>
      <c r="G35" s="304"/>
      <c r="H35" s="102"/>
      <c r="I35" s="102"/>
    </row>
    <row r="36" spans="1:9">
      <c r="A36" s="35" t="s">
        <v>97</v>
      </c>
      <c r="B36" s="84">
        <f>AVERAGE(B37:B39)</f>
        <v>6.0119481327322051</v>
      </c>
      <c r="C36" s="313">
        <f t="shared" ref="C36:C43" si="4">AVERAGE(D36:F36)</f>
        <v>5.1769453768698597</v>
      </c>
      <c r="D36" s="84">
        <f t="shared" ref="D36:I36" si="5">AVERAGE(D37:D39)</f>
        <v>6.6199591700727893</v>
      </c>
      <c r="E36" s="84">
        <f t="shared" si="5"/>
        <v>4.1830954266839457</v>
      </c>
      <c r="F36" s="84">
        <f t="shared" si="5"/>
        <v>4.7277815338528439</v>
      </c>
      <c r="G36" s="84">
        <f t="shared" si="5"/>
        <v>5.7269146770118757</v>
      </c>
      <c r="H36" s="90">
        <f t="shared" si="5"/>
        <v>0</v>
      </c>
      <c r="I36" s="90">
        <f t="shared" si="5"/>
        <v>0</v>
      </c>
    </row>
    <row r="37" spans="1:9">
      <c r="A37" s="36" t="s">
        <v>106</v>
      </c>
      <c r="B37" s="84">
        <f>[1]MercLab!J361</f>
        <v>5.6794398047280055</v>
      </c>
      <c r="C37" s="313">
        <f t="shared" si="4"/>
        <v>8.6789550902057346</v>
      </c>
      <c r="D37" s="84">
        <f>[1]MercLab!K361</f>
        <v>11.503989800631429</v>
      </c>
      <c r="E37" s="84">
        <f>[1]MercLab!L361</f>
        <v>5.8609972572289806</v>
      </c>
      <c r="F37" s="84">
        <f>[1]MercLab!M361</f>
        <v>8.671878212756793</v>
      </c>
      <c r="G37" s="84">
        <f>[1]MercLab!N361</f>
        <v>5.4421120136028849</v>
      </c>
      <c r="H37" s="90">
        <f>[1]MercLab!O361</f>
        <v>0</v>
      </c>
      <c r="I37" s="90">
        <f>[1]MercLab!P361</f>
        <v>0</v>
      </c>
    </row>
    <row r="38" spans="1:9">
      <c r="A38" s="36" t="s">
        <v>107</v>
      </c>
      <c r="B38" s="84">
        <f>[1]MercLab!J362</f>
        <v>6.3564045934686098</v>
      </c>
      <c r="C38" s="313">
        <f t="shared" si="4"/>
        <v>6.8518810404038462</v>
      </c>
      <c r="D38" s="84">
        <f>[1]MercLab!K362</f>
        <v>8.3558877095869413</v>
      </c>
      <c r="E38" s="84">
        <f>[1]MercLab!L362</f>
        <v>6.6882890228228566</v>
      </c>
      <c r="F38" s="84">
        <f>[1]MercLab!M362</f>
        <v>5.5114663888017397</v>
      </c>
      <c r="G38" s="84">
        <f>[1]MercLab!N362</f>
        <v>5.7386320174327414</v>
      </c>
      <c r="H38" s="90">
        <f>[1]MercLab!O362</f>
        <v>0</v>
      </c>
      <c r="I38" s="90">
        <f>[1]MercLab!P362</f>
        <v>0</v>
      </c>
    </row>
    <row r="39" spans="1:9">
      <c r="A39" s="36" t="s">
        <v>108</v>
      </c>
      <c r="B39" s="84">
        <f>[1]MercLab!J363</f>
        <v>6</v>
      </c>
      <c r="C39" s="313">
        <f t="shared" si="4"/>
        <v>0</v>
      </c>
      <c r="D39" s="84">
        <f>[1]MercLab!K363</f>
        <v>0</v>
      </c>
      <c r="E39" s="84">
        <f>[1]MercLab!L363</f>
        <v>0</v>
      </c>
      <c r="F39" s="84">
        <f>[1]MercLab!M363</f>
        <v>0</v>
      </c>
      <c r="G39" s="84">
        <f>[1]MercLab!N363</f>
        <v>6</v>
      </c>
      <c r="H39" s="90">
        <f>[1]MercLab!O363</f>
        <v>0</v>
      </c>
      <c r="I39" s="90">
        <f>[1]MercLab!P363</f>
        <v>0</v>
      </c>
    </row>
    <row r="40" spans="1:9">
      <c r="A40" s="35" t="s">
        <v>98</v>
      </c>
      <c r="B40" s="84">
        <f>[1]MercLab!J364</f>
        <v>8.898449312463466</v>
      </c>
      <c r="C40" s="313">
        <f t="shared" si="4"/>
        <v>8.1854934056019051</v>
      </c>
      <c r="D40" s="84">
        <f>[1]MercLab!K364</f>
        <v>11.217386531604559</v>
      </c>
      <c r="E40" s="84">
        <f>[1]MercLab!L364</f>
        <v>9.0917330620518424</v>
      </c>
      <c r="F40" s="84">
        <f>[1]MercLab!M364</f>
        <v>4.2473606231493157</v>
      </c>
      <c r="G40" s="84">
        <f>[1]MercLab!N364</f>
        <v>7.6721143912303384</v>
      </c>
      <c r="H40" s="90">
        <f>[1]MercLab!O364</f>
        <v>0</v>
      </c>
      <c r="I40" s="90">
        <f>[1]MercLab!P364</f>
        <v>0</v>
      </c>
    </row>
    <row r="41" spans="1:9">
      <c r="A41" s="35" t="s">
        <v>99</v>
      </c>
      <c r="B41" s="84">
        <f>[1]MercLab!J365</f>
        <v>11.731219098302004</v>
      </c>
      <c r="C41" s="313">
        <f t="shared" si="4"/>
        <v>9.1419127296013443</v>
      </c>
      <c r="D41" s="84">
        <f>[1]MercLab!K365</f>
        <v>14.808017511456148</v>
      </c>
      <c r="E41" s="84">
        <f>[1]MercLab!L365</f>
        <v>12.617720677347885</v>
      </c>
      <c r="F41" s="84">
        <f>[1]MercLab!M365</f>
        <v>0</v>
      </c>
      <c r="G41" s="84">
        <f>[1]MercLab!N365</f>
        <v>9.347514829264389</v>
      </c>
      <c r="H41" s="90">
        <f>[1]MercLab!O365</f>
        <v>0</v>
      </c>
      <c r="I41" s="90">
        <f>[1]MercLab!P365</f>
        <v>0</v>
      </c>
    </row>
    <row r="42" spans="1:9">
      <c r="A42" s="35" t="s">
        <v>100</v>
      </c>
      <c r="B42" s="84">
        <f>[1]MercLab!J366</f>
        <v>12.541111834248399</v>
      </c>
      <c r="C42" s="313">
        <f t="shared" si="4"/>
        <v>10.286554373512109</v>
      </c>
      <c r="D42" s="84">
        <f>[1]MercLab!K366</f>
        <v>16.046978881709919</v>
      </c>
      <c r="E42" s="84">
        <f>[1]MercLab!L366</f>
        <v>14.81268423882641</v>
      </c>
      <c r="F42" s="84">
        <f>[1]MercLab!M366</f>
        <v>0</v>
      </c>
      <c r="G42" s="84">
        <f>[1]MercLab!N366</f>
        <v>8.8977239617666513</v>
      </c>
      <c r="H42" s="90">
        <f>[1]MercLab!O366</f>
        <v>0</v>
      </c>
      <c r="I42" s="90">
        <f>[1]MercLab!P366</f>
        <v>0</v>
      </c>
    </row>
    <row r="43" spans="1:9">
      <c r="A43" s="35" t="s">
        <v>101</v>
      </c>
      <c r="B43" s="84">
        <f>[1]MercLab!J367</f>
        <v>11.648679305355831</v>
      </c>
      <c r="C43" s="313">
        <f t="shared" si="4"/>
        <v>10.824756024973803</v>
      </c>
      <c r="D43" s="84">
        <f>[1]MercLab!K367</f>
        <v>18.026255589017946</v>
      </c>
      <c r="E43" s="84">
        <f>[1]MercLab!L367</f>
        <v>14.448012485903467</v>
      </c>
      <c r="F43" s="84">
        <f>[1]MercLab!M367</f>
        <v>0</v>
      </c>
      <c r="G43" s="84">
        <f>[1]MercLab!N367</f>
        <v>9.8388874840586347</v>
      </c>
      <c r="H43" s="90">
        <f>[1]MercLab!O367</f>
        <v>0</v>
      </c>
      <c r="I43" s="90">
        <f>[1]MercLab!P367</f>
        <v>0</v>
      </c>
    </row>
    <row r="44" spans="1:9">
      <c r="A44" s="131"/>
      <c r="B44" s="96"/>
      <c r="C44" s="96"/>
      <c r="D44" s="96"/>
      <c r="E44" s="96"/>
      <c r="F44" s="96"/>
      <c r="G44" s="96"/>
      <c r="H44" s="100"/>
      <c r="I44" s="100"/>
    </row>
    <row r="45" spans="1:9">
      <c r="A45" s="98" t="s">
        <v>12</v>
      </c>
      <c r="B45" s="304"/>
      <c r="C45" s="304"/>
      <c r="D45" s="304"/>
      <c r="E45" s="304"/>
      <c r="F45" s="304"/>
      <c r="G45" s="304"/>
      <c r="H45" s="103"/>
      <c r="I45" s="103"/>
    </row>
    <row r="46" spans="1:9">
      <c r="A46" s="129" t="s">
        <v>38</v>
      </c>
      <c r="B46" s="84">
        <f>[1]MercLab!J369</f>
        <v>5.0447724365809501</v>
      </c>
      <c r="C46" s="313">
        <f t="shared" ref="C46:C49" si="6">AVERAGE(D46:F46)</f>
        <v>3.7962870737462651</v>
      </c>
      <c r="D46" s="84">
        <f>[1]MercLab!K369</f>
        <v>6</v>
      </c>
      <c r="E46" s="84">
        <f>[1]MercLab!L369</f>
        <v>5.3888612212387947</v>
      </c>
      <c r="F46" s="84">
        <f>[1]MercLab!M369</f>
        <v>0</v>
      </c>
      <c r="G46" s="84">
        <f>[1]MercLab!N369</f>
        <v>4.8064767072157366</v>
      </c>
      <c r="H46" s="90">
        <f>[1]MercLab!O369</f>
        <v>0</v>
      </c>
      <c r="I46" s="90">
        <f>[1]MercLab!P369</f>
        <v>0</v>
      </c>
    </row>
    <row r="47" spans="1:9">
      <c r="A47" s="129" t="s">
        <v>39</v>
      </c>
      <c r="B47" s="84">
        <f>[1]MercLab!J370</f>
        <v>8.013527633318466</v>
      </c>
      <c r="C47" s="313">
        <f t="shared" si="6"/>
        <v>6.4246552851728227</v>
      </c>
      <c r="D47" s="84">
        <f>[1]MercLab!K370</f>
        <v>11</v>
      </c>
      <c r="E47" s="84">
        <f>[1]MercLab!L370</f>
        <v>8.2739658555184707</v>
      </c>
      <c r="F47" s="84">
        <f>[1]MercLab!M370</f>
        <v>0</v>
      </c>
      <c r="G47" s="84">
        <f>[1]MercLab!N370</f>
        <v>7.3045815277215764</v>
      </c>
      <c r="H47" s="90">
        <f>[1]MercLab!O370</f>
        <v>0</v>
      </c>
      <c r="I47" s="90">
        <f>[1]MercLab!P370</f>
        <v>0</v>
      </c>
    </row>
    <row r="48" spans="1:9">
      <c r="A48" s="129" t="s">
        <v>50</v>
      </c>
      <c r="B48" s="90">
        <f>[1]MercLab!J371</f>
        <v>8.3044156595218759</v>
      </c>
      <c r="C48" s="313">
        <f t="shared" si="6"/>
        <v>8.6441588752752807</v>
      </c>
      <c r="D48" s="90">
        <f>[1]MercLab!K371</f>
        <v>11.625878045365299</v>
      </c>
      <c r="E48" s="90">
        <f>[1]MercLab!L371</f>
        <v>8.18252221977421</v>
      </c>
      <c r="F48" s="90">
        <f>[1]MercLab!M371</f>
        <v>6.1240763606863329</v>
      </c>
      <c r="G48" s="90">
        <f>[1]MercLab!N371</f>
        <v>7.6380376935127376</v>
      </c>
      <c r="H48" s="90">
        <f>[1]MercLab!O371</f>
        <v>0</v>
      </c>
      <c r="I48" s="90">
        <f>[1]MercLab!P371</f>
        <v>0</v>
      </c>
    </row>
    <row r="49" spans="1:15">
      <c r="A49" s="129" t="s">
        <v>46</v>
      </c>
      <c r="B49" s="90">
        <f>[1]MercLab!J372</f>
        <v>10.791100730424214</v>
      </c>
      <c r="C49" s="313">
        <f t="shared" si="6"/>
        <v>3.5970335768080712</v>
      </c>
      <c r="D49" s="90">
        <f>[1]MercLab!K372</f>
        <v>0</v>
      </c>
      <c r="E49" s="90">
        <f>[1]MercLab!L372</f>
        <v>10.791100730424214</v>
      </c>
      <c r="F49" s="90">
        <f>[1]MercLab!M372</f>
        <v>0</v>
      </c>
      <c r="G49" s="90">
        <f>[1]MercLab!N372</f>
        <v>0</v>
      </c>
      <c r="H49" s="90">
        <f>[1]MercLab!O372</f>
        <v>0</v>
      </c>
      <c r="I49" s="90">
        <f>[1]MercLab!P372</f>
        <v>0</v>
      </c>
    </row>
    <row r="50" spans="1:15">
      <c r="A50" s="276"/>
      <c r="B50" s="277"/>
      <c r="C50" s="277"/>
      <c r="D50" s="277"/>
      <c r="E50" s="277"/>
      <c r="F50" s="277"/>
      <c r="G50" s="277"/>
      <c r="H50" s="277"/>
      <c r="I50" s="277"/>
    </row>
    <row r="51" spans="1:15">
      <c r="A51" s="37" t="str">
        <f>'C01'!A42</f>
        <v>Fuente: Instituto Nacional de Estadística (INE). XLIV Encuesta Permanente de Hogares de Propósitos Múltiples, mayo 2013.</v>
      </c>
      <c r="B51" s="132"/>
      <c r="C51" s="132"/>
      <c r="D51" s="132"/>
      <c r="E51" s="132"/>
      <c r="F51" s="132"/>
      <c r="G51" s="132"/>
      <c r="H51" s="132"/>
      <c r="I51" s="132"/>
    </row>
    <row r="52" spans="1:15">
      <c r="A52" s="37" t="str">
        <f>'C01'!A43</f>
        <v>(Salarios mínimos por rama)</v>
      </c>
      <c r="B52" s="132"/>
      <c r="C52" s="132"/>
      <c r="D52" s="132"/>
      <c r="E52" s="132"/>
      <c r="F52" s="132"/>
      <c r="G52" s="132"/>
      <c r="H52" s="132"/>
      <c r="I52" s="132"/>
    </row>
    <row r="53" spans="1:15">
      <c r="A53" s="37" t="s">
        <v>105</v>
      </c>
      <c r="B53" s="132"/>
      <c r="C53" s="132"/>
      <c r="D53" s="132"/>
      <c r="E53" s="132"/>
      <c r="F53" s="132"/>
      <c r="G53" s="132"/>
      <c r="H53" s="132"/>
      <c r="I53" s="132"/>
    </row>
    <row r="54" spans="1:15">
      <c r="A54" s="132"/>
      <c r="B54" s="132"/>
      <c r="C54" s="132"/>
      <c r="D54" s="38"/>
      <c r="E54" s="132"/>
      <c r="F54" s="132"/>
      <c r="G54" s="132"/>
      <c r="H54" s="132"/>
      <c r="I54" s="132"/>
    </row>
    <row r="55" spans="1:15">
      <c r="A55" s="296" t="s">
        <v>121</v>
      </c>
      <c r="B55" s="296"/>
      <c r="C55" s="296"/>
      <c r="D55" s="296"/>
      <c r="E55" s="296"/>
      <c r="F55" s="296"/>
      <c r="G55" s="296"/>
      <c r="H55" s="296"/>
      <c r="I55" s="296"/>
    </row>
    <row r="56" spans="1:15">
      <c r="A56" s="355" t="s">
        <v>122</v>
      </c>
      <c r="B56" s="355"/>
      <c r="C56" s="355"/>
      <c r="D56" s="355"/>
      <c r="E56" s="355"/>
      <c r="F56" s="355"/>
      <c r="G56" s="355"/>
      <c r="H56" s="355"/>
      <c r="I56" s="355"/>
    </row>
    <row r="57" spans="1:15">
      <c r="A57" s="355" t="s">
        <v>33</v>
      </c>
      <c r="B57" s="355"/>
      <c r="C57" s="355"/>
      <c r="D57" s="355"/>
      <c r="E57" s="355"/>
      <c r="F57" s="355"/>
      <c r="G57" s="355"/>
      <c r="H57" s="355"/>
      <c r="I57" s="355"/>
    </row>
    <row r="58" spans="1:15" customFormat="1" ht="23.25">
      <c r="A58" s="319" t="s">
        <v>111</v>
      </c>
      <c r="B58" s="319"/>
      <c r="C58" s="319"/>
      <c r="D58" s="319"/>
      <c r="E58" s="319"/>
      <c r="F58" s="319"/>
      <c r="G58" s="319"/>
      <c r="H58" s="319"/>
      <c r="I58" s="319"/>
      <c r="J58" s="247"/>
      <c r="K58" s="247"/>
      <c r="L58" s="247"/>
      <c r="M58" s="247"/>
      <c r="N58" s="247"/>
      <c r="O58" s="247"/>
    </row>
    <row r="59" spans="1:15">
      <c r="A59" s="352" t="s">
        <v>31</v>
      </c>
      <c r="B59" s="352" t="s">
        <v>27</v>
      </c>
      <c r="C59" s="354" t="s">
        <v>6</v>
      </c>
      <c r="D59" s="354"/>
      <c r="E59" s="354"/>
      <c r="F59" s="354"/>
      <c r="G59" s="352" t="s">
        <v>28</v>
      </c>
      <c r="H59" s="352" t="s">
        <v>36</v>
      </c>
      <c r="I59" s="352" t="s">
        <v>29</v>
      </c>
    </row>
    <row r="60" spans="1:15" ht="24" customHeight="1">
      <c r="A60" s="353"/>
      <c r="B60" s="353"/>
      <c r="C60" s="40" t="s">
        <v>0</v>
      </c>
      <c r="D60" s="40" t="s">
        <v>109</v>
      </c>
      <c r="E60" s="40" t="s">
        <v>9</v>
      </c>
      <c r="F60" s="40" t="s">
        <v>110</v>
      </c>
      <c r="G60" s="353"/>
      <c r="H60" s="353"/>
      <c r="I60" s="353" t="s">
        <v>30</v>
      </c>
    </row>
    <row r="61" spans="1:15">
      <c r="A61" s="39"/>
      <c r="B61" s="39"/>
      <c r="C61" s="41"/>
      <c r="D61" s="39"/>
      <c r="E61" s="39"/>
      <c r="F61" s="39"/>
      <c r="G61" s="39"/>
      <c r="H61" s="39"/>
      <c r="I61" s="39"/>
    </row>
    <row r="62" spans="1:15">
      <c r="A62" s="99" t="s">
        <v>71</v>
      </c>
      <c r="B62" s="81">
        <f>B8</f>
        <v>6.9831618324702633</v>
      </c>
      <c r="C62" s="81">
        <f t="shared" ref="C62:I62" si="7">C8</f>
        <v>8.3452432638459921</v>
      </c>
      <c r="D62" s="81">
        <f t="shared" si="7"/>
        <v>11.605519426354324</v>
      </c>
      <c r="E62" s="81">
        <f t="shared" si="7"/>
        <v>7.3061340044973191</v>
      </c>
      <c r="F62" s="81">
        <f t="shared" si="7"/>
        <v>6.1240763606863329</v>
      </c>
      <c r="G62" s="81">
        <f t="shared" si="7"/>
        <v>6.1279860822974017</v>
      </c>
      <c r="H62" s="81">
        <f t="shared" si="7"/>
        <v>0</v>
      </c>
      <c r="I62" s="81">
        <f t="shared" si="7"/>
        <v>0</v>
      </c>
      <c r="J62" s="302"/>
    </row>
    <row r="63" spans="1:15">
      <c r="A63" s="42"/>
      <c r="B63" s="303"/>
      <c r="C63" s="303"/>
      <c r="D63" s="303"/>
      <c r="E63" s="303"/>
      <c r="F63" s="303"/>
      <c r="G63" s="303"/>
      <c r="H63" s="303"/>
      <c r="I63" s="303"/>
      <c r="J63" s="302"/>
    </row>
    <row r="64" spans="1:15">
      <c r="A64" s="43" t="s">
        <v>13</v>
      </c>
      <c r="B64" s="81"/>
      <c r="C64" s="81"/>
      <c r="D64" s="81"/>
      <c r="E64" s="81"/>
      <c r="F64" s="81"/>
      <c r="G64" s="81"/>
      <c r="H64" s="81"/>
      <c r="I64" s="81"/>
      <c r="J64" s="302"/>
    </row>
    <row r="65" spans="1:10">
      <c r="A65" s="44" t="s">
        <v>54</v>
      </c>
      <c r="B65" s="84">
        <f>[1]MercLab!J375</f>
        <v>5.0349484457994302</v>
      </c>
      <c r="C65" s="313">
        <f t="shared" ref="C65:C74" si="8">AVERAGE(D65:F65)</f>
        <v>3.7926051097354816</v>
      </c>
      <c r="D65" s="84">
        <f>[1]MercLab!K375</f>
        <v>6</v>
      </c>
      <c r="E65" s="84">
        <f>[1]MercLab!L375</f>
        <v>5.3778153292064443</v>
      </c>
      <c r="F65" s="84">
        <f>[1]MercLab!M375</f>
        <v>0</v>
      </c>
      <c r="G65" s="84">
        <f>[1]MercLab!N375</f>
        <v>4.7967999155571661</v>
      </c>
      <c r="H65" s="84">
        <f>[1]MercLab!O375</f>
        <v>0</v>
      </c>
      <c r="I65" s="84">
        <f>[1]MercLab!P375</f>
        <v>0</v>
      </c>
      <c r="J65" s="302"/>
    </row>
    <row r="66" spans="1:10">
      <c r="A66" s="44" t="s">
        <v>73</v>
      </c>
      <c r="B66" s="84">
        <f>[1]MercLab!J376</f>
        <v>6.1397218134460338</v>
      </c>
      <c r="C66" s="313">
        <f t="shared" si="8"/>
        <v>2.3036120885617857</v>
      </c>
      <c r="D66" s="84">
        <f>[1]MercLab!K376</f>
        <v>0</v>
      </c>
      <c r="E66" s="84">
        <f>[1]MercLab!L376</f>
        <v>6.910836265685357</v>
      </c>
      <c r="F66" s="84">
        <f>[1]MercLab!M376</f>
        <v>0</v>
      </c>
      <c r="G66" s="84">
        <f>[1]MercLab!N376</f>
        <v>5.7583801385153235</v>
      </c>
      <c r="H66" s="84">
        <f>[1]MercLab!O376</f>
        <v>0</v>
      </c>
      <c r="I66" s="84">
        <f>[1]MercLab!P376</f>
        <v>0</v>
      </c>
      <c r="J66" s="302"/>
    </row>
    <row r="67" spans="1:10">
      <c r="A67" s="44" t="s">
        <v>55</v>
      </c>
      <c r="B67" s="84">
        <f>[1]MercLab!J377</f>
        <v>8.013527633318466</v>
      </c>
      <c r="C67" s="313">
        <f t="shared" si="8"/>
        <v>6.4246552851728227</v>
      </c>
      <c r="D67" s="84">
        <f>[1]MercLab!K377</f>
        <v>11</v>
      </c>
      <c r="E67" s="84">
        <f>[1]MercLab!L377</f>
        <v>8.2739658555184707</v>
      </c>
      <c r="F67" s="84">
        <f>[1]MercLab!M377</f>
        <v>0</v>
      </c>
      <c r="G67" s="84">
        <f>[1]MercLab!N377</f>
        <v>7.3045815277215764</v>
      </c>
      <c r="H67" s="84">
        <f>[1]MercLab!O377</f>
        <v>0</v>
      </c>
      <c r="I67" s="84">
        <f>[1]MercLab!P377</f>
        <v>0</v>
      </c>
      <c r="J67" s="302"/>
    </row>
    <row r="68" spans="1:10">
      <c r="A68" s="44" t="s">
        <v>56</v>
      </c>
      <c r="B68" s="84">
        <f>[1]MercLab!J378</f>
        <v>10.233322407630714</v>
      </c>
      <c r="C68" s="313">
        <f t="shared" si="8"/>
        <v>6.7801429297574529</v>
      </c>
      <c r="D68" s="84">
        <f>[1]MercLab!K378</f>
        <v>10.587036062338759</v>
      </c>
      <c r="E68" s="84">
        <f>[1]MercLab!L378</f>
        <v>9.7533927269335994</v>
      </c>
      <c r="F68" s="84">
        <f>[1]MercLab!M378</f>
        <v>0</v>
      </c>
      <c r="G68" s="84">
        <f>[1]MercLab!N378</f>
        <v>12</v>
      </c>
      <c r="H68" s="84">
        <f>[1]MercLab!O378</f>
        <v>0</v>
      </c>
      <c r="I68" s="84">
        <f>[1]MercLab!P378</f>
        <v>0</v>
      </c>
      <c r="J68" s="302"/>
    </row>
    <row r="69" spans="1:10">
      <c r="A69" s="44" t="s">
        <v>74</v>
      </c>
      <c r="B69" s="84">
        <f>[1]MercLab!J379</f>
        <v>6.5159565532214874</v>
      </c>
      <c r="C69" s="313">
        <f t="shared" si="8"/>
        <v>2.1166794196771077</v>
      </c>
      <c r="D69" s="84">
        <f>[1]MercLab!K379</f>
        <v>0</v>
      </c>
      <c r="E69" s="84">
        <f>[1]MercLab!L379</f>
        <v>6.3500382590313231</v>
      </c>
      <c r="F69" s="84">
        <f>[1]MercLab!M379</f>
        <v>0</v>
      </c>
      <c r="G69" s="84">
        <f>[1]MercLab!N379</f>
        <v>6.9227841065043121</v>
      </c>
      <c r="H69" s="84">
        <f>[1]MercLab!O379</f>
        <v>0</v>
      </c>
      <c r="I69" s="84">
        <f>[1]MercLab!P379</f>
        <v>0</v>
      </c>
      <c r="J69" s="302"/>
    </row>
    <row r="70" spans="1:10">
      <c r="A70" s="44" t="s">
        <v>84</v>
      </c>
      <c r="B70" s="84">
        <f>[1]MercLab!J380</f>
        <v>7.9615720543321702</v>
      </c>
      <c r="C70" s="313">
        <f t="shared" si="8"/>
        <v>7.8561299799696158</v>
      </c>
      <c r="D70" s="84">
        <f>[1]MercLab!K380</f>
        <v>15</v>
      </c>
      <c r="E70" s="84">
        <f>[1]MercLab!L380</f>
        <v>8.5683899399088475</v>
      </c>
      <c r="F70" s="84">
        <f>[1]MercLab!M380</f>
        <v>0</v>
      </c>
      <c r="G70" s="84">
        <f>[1]MercLab!N380</f>
        <v>7.2764258888369397</v>
      </c>
      <c r="H70" s="84">
        <f>[1]MercLab!O380</f>
        <v>0</v>
      </c>
      <c r="I70" s="84">
        <f>[1]MercLab!P380</f>
        <v>0</v>
      </c>
      <c r="J70" s="302"/>
    </row>
    <row r="71" spans="1:10">
      <c r="A71" s="44" t="s">
        <v>58</v>
      </c>
      <c r="B71" s="84">
        <f>[1]MercLab!J381</f>
        <v>7.9063552353265001</v>
      </c>
      <c r="C71" s="313">
        <f t="shared" si="8"/>
        <v>6.1089656597374322</v>
      </c>
      <c r="D71" s="84">
        <f>[1]MercLab!K381</f>
        <v>10.012117170293065</v>
      </c>
      <c r="E71" s="84">
        <f>[1]MercLab!L381</f>
        <v>8.3147798089192317</v>
      </c>
      <c r="F71" s="84">
        <f>[1]MercLab!M381</f>
        <v>0</v>
      </c>
      <c r="G71" s="84">
        <f>[1]MercLab!N381</f>
        <v>7.4588541187326278</v>
      </c>
      <c r="H71" s="84">
        <f>[1]MercLab!O381</f>
        <v>0</v>
      </c>
      <c r="I71" s="84">
        <f>[1]MercLab!P381</f>
        <v>0</v>
      </c>
      <c r="J71" s="302"/>
    </row>
    <row r="72" spans="1:10">
      <c r="A72" s="44" t="s">
        <v>57</v>
      </c>
      <c r="B72" s="84">
        <f>[1]MercLab!J382</f>
        <v>10.339592509646288</v>
      </c>
      <c r="C72" s="313">
        <f t="shared" si="8"/>
        <v>7.9997454141496425</v>
      </c>
      <c r="D72" s="84">
        <f>[1]MercLab!K382</f>
        <v>14.466908160535434</v>
      </c>
      <c r="E72" s="84">
        <f>[1]MercLab!L382</f>
        <v>9.5323280819134926</v>
      </c>
      <c r="F72" s="84">
        <f>[1]MercLab!M382</f>
        <v>0</v>
      </c>
      <c r="G72" s="84">
        <f>[1]MercLab!N382</f>
        <v>12.521166869397366</v>
      </c>
      <c r="H72" s="84">
        <f>[1]MercLab!O382</f>
        <v>0</v>
      </c>
      <c r="I72" s="84">
        <f>[1]MercLab!P382</f>
        <v>0</v>
      </c>
      <c r="J72" s="302"/>
    </row>
    <row r="73" spans="1:10">
      <c r="A73" s="44" t="s">
        <v>59</v>
      </c>
      <c r="B73" s="84">
        <f>[1]MercLab!J383</f>
        <v>10.090153405106822</v>
      </c>
      <c r="C73" s="313">
        <f t="shared" si="8"/>
        <v>9.1539069383518878</v>
      </c>
      <c r="D73" s="84">
        <f>[1]MercLab!K383</f>
        <v>11.753452530641731</v>
      </c>
      <c r="E73" s="84">
        <f>[1]MercLab!L383</f>
        <v>9.5841919237275999</v>
      </c>
      <c r="F73" s="84">
        <f>[1]MercLab!M383</f>
        <v>6.1240763606863329</v>
      </c>
      <c r="G73" s="84">
        <f>[1]MercLab!N383</f>
        <v>8.1201630896707471</v>
      </c>
      <c r="H73" s="84">
        <f>[1]MercLab!O383</f>
        <v>0</v>
      </c>
      <c r="I73" s="84">
        <f>[1]MercLab!P383</f>
        <v>0</v>
      </c>
      <c r="J73" s="302"/>
    </row>
    <row r="74" spans="1:10">
      <c r="A74" s="44" t="s">
        <v>60</v>
      </c>
      <c r="B74" s="84">
        <f>[1]MercLab!J384</f>
        <v>10.791100730424214</v>
      </c>
      <c r="C74" s="313">
        <f t="shared" si="8"/>
        <v>3.5970335768080712</v>
      </c>
      <c r="D74" s="84">
        <f>[1]MercLab!K384</f>
        <v>0</v>
      </c>
      <c r="E74" s="84">
        <f>[1]MercLab!L384</f>
        <v>10.791100730424214</v>
      </c>
      <c r="F74" s="84">
        <f>[1]MercLab!M384</f>
        <v>0</v>
      </c>
      <c r="G74" s="84">
        <f>[1]MercLab!N384</f>
        <v>0</v>
      </c>
      <c r="H74" s="84">
        <f>[1]MercLab!O384</f>
        <v>0</v>
      </c>
      <c r="I74" s="84">
        <f>[1]MercLab!P384</f>
        <v>0</v>
      </c>
      <c r="J74" s="302"/>
    </row>
    <row r="75" spans="1:10">
      <c r="A75" s="10"/>
      <c r="B75" s="96"/>
      <c r="C75" s="96"/>
      <c r="D75" s="96"/>
      <c r="E75" s="96"/>
      <c r="F75" s="96"/>
      <c r="G75" s="96"/>
      <c r="H75" s="96"/>
      <c r="I75" s="96"/>
      <c r="J75" s="302"/>
    </row>
    <row r="76" spans="1:10">
      <c r="A76" s="43" t="s">
        <v>14</v>
      </c>
      <c r="B76" s="304"/>
      <c r="C76" s="304"/>
      <c r="D76" s="304"/>
      <c r="E76" s="304"/>
      <c r="F76" s="304"/>
      <c r="G76" s="304"/>
      <c r="H76" s="304"/>
      <c r="I76" s="304"/>
      <c r="J76" s="302"/>
    </row>
    <row r="77" spans="1:10">
      <c r="A77" s="44" t="s">
        <v>75</v>
      </c>
      <c r="B77" s="84">
        <f>[1]MercLab!J387</f>
        <v>12.811410533508663</v>
      </c>
      <c r="C77" s="313">
        <f t="shared" ref="C77:C87" si="9">AVERAGE(D77:F77)</f>
        <v>8.639579960509101</v>
      </c>
      <c r="D77" s="84">
        <f>[1]MercLab!K387</f>
        <v>13.51453494268795</v>
      </c>
      <c r="E77" s="84">
        <f>[1]MercLab!L387</f>
        <v>12.404204938839353</v>
      </c>
      <c r="F77" s="84">
        <f>[1]MercLab!M387</f>
        <v>0</v>
      </c>
      <c r="G77" s="84">
        <f>[1]MercLab!N387</f>
        <v>12.437612258458465</v>
      </c>
      <c r="H77" s="84">
        <f>[1]MercLab!O387</f>
        <v>0</v>
      </c>
      <c r="I77" s="84">
        <f>[1]MercLab!P387</f>
        <v>0</v>
      </c>
      <c r="J77" s="302"/>
    </row>
    <row r="78" spans="1:10">
      <c r="A78" s="44" t="s">
        <v>61</v>
      </c>
      <c r="B78" s="84">
        <f>[1]MercLab!J388</f>
        <v>11.170882993744646</v>
      </c>
      <c r="C78" s="313">
        <f t="shared" si="9"/>
        <v>8.0571963876189123</v>
      </c>
      <c r="D78" s="84">
        <f>[1]MercLab!K388</f>
        <v>12.47949345153121</v>
      </c>
      <c r="E78" s="84">
        <f>[1]MercLab!L388</f>
        <v>11.692095711325527</v>
      </c>
      <c r="F78" s="84">
        <f>[1]MercLab!M388</f>
        <v>0</v>
      </c>
      <c r="G78" s="84">
        <f>[1]MercLab!N388</f>
        <v>10.204866028389535</v>
      </c>
      <c r="H78" s="84">
        <f>[1]MercLab!O388</f>
        <v>0</v>
      </c>
      <c r="I78" s="84">
        <f>[1]MercLab!P388</f>
        <v>0</v>
      </c>
      <c r="J78" s="302"/>
    </row>
    <row r="79" spans="1:10">
      <c r="A79" s="44" t="s">
        <v>62</v>
      </c>
      <c r="B79" s="84">
        <f>[1]MercLab!J389</f>
        <v>10.705985893527314</v>
      </c>
      <c r="C79" s="313">
        <f t="shared" si="9"/>
        <v>7.331760077464935</v>
      </c>
      <c r="D79" s="84">
        <f>[1]MercLab!K389</f>
        <v>11.239430948568408</v>
      </c>
      <c r="E79" s="84">
        <f>[1]MercLab!L389</f>
        <v>10.755849283826395</v>
      </c>
      <c r="F79" s="84">
        <f>[1]MercLab!M389</f>
        <v>0</v>
      </c>
      <c r="G79" s="84">
        <f>[1]MercLab!N389</f>
        <v>9.1880268486838244</v>
      </c>
      <c r="H79" s="84">
        <f>[1]MercLab!O389</f>
        <v>0</v>
      </c>
      <c r="I79" s="84">
        <f>[1]MercLab!P389</f>
        <v>0</v>
      </c>
      <c r="J79" s="302"/>
    </row>
    <row r="80" spans="1:10">
      <c r="A80" s="44" t="s">
        <v>63</v>
      </c>
      <c r="B80" s="84">
        <f>[1]MercLab!J390</f>
        <v>7.9435608935218971</v>
      </c>
      <c r="C80" s="313">
        <f t="shared" si="9"/>
        <v>3.0634237142135974</v>
      </c>
      <c r="D80" s="84">
        <f>[1]MercLab!K390</f>
        <v>0</v>
      </c>
      <c r="E80" s="84">
        <f>[1]MercLab!L390</f>
        <v>9.1902711426407926</v>
      </c>
      <c r="F80" s="84">
        <f>[1]MercLab!M390</f>
        <v>0</v>
      </c>
      <c r="G80" s="84">
        <f>[1]MercLab!N390</f>
        <v>7.0739334265296252</v>
      </c>
      <c r="H80" s="84">
        <f>[1]MercLab!O390</f>
        <v>0</v>
      </c>
      <c r="I80" s="84">
        <f>[1]MercLab!P390</f>
        <v>0</v>
      </c>
      <c r="J80" s="302"/>
    </row>
    <row r="81" spans="1:10">
      <c r="A81" s="44" t="s">
        <v>64</v>
      </c>
      <c r="B81" s="84">
        <f>[1]MercLab!J391</f>
        <v>4.9372107960018958</v>
      </c>
      <c r="C81" s="313">
        <f t="shared" si="9"/>
        <v>3.7319971668191876</v>
      </c>
      <c r="D81" s="84">
        <f>[1]MercLab!K391</f>
        <v>6</v>
      </c>
      <c r="E81" s="84">
        <f>[1]MercLab!L391</f>
        <v>5.1959915004575619</v>
      </c>
      <c r="F81" s="84">
        <f>[1]MercLab!M391</f>
        <v>0</v>
      </c>
      <c r="G81" s="84">
        <f>[1]MercLab!N391</f>
        <v>4.7767914760781025</v>
      </c>
      <c r="H81" s="84">
        <f>[1]MercLab!O391</f>
        <v>0</v>
      </c>
      <c r="I81" s="84">
        <f>[1]MercLab!P391</f>
        <v>0</v>
      </c>
      <c r="J81" s="302"/>
    </row>
    <row r="82" spans="1:10">
      <c r="A82" s="44" t="s">
        <v>65</v>
      </c>
      <c r="B82" s="84">
        <f>[1]MercLab!J392</f>
        <v>7.2141398350363293</v>
      </c>
      <c r="C82" s="313">
        <f t="shared" si="9"/>
        <v>5.2714155153378206</v>
      </c>
      <c r="D82" s="84">
        <f>[1]MercLab!K392</f>
        <v>8.8479667013226653</v>
      </c>
      <c r="E82" s="84">
        <f>[1]MercLab!L392</f>
        <v>6.9662798446907948</v>
      </c>
      <c r="F82" s="84">
        <f>[1]MercLab!M392</f>
        <v>0</v>
      </c>
      <c r="G82" s="84">
        <f>[1]MercLab!N392</f>
        <v>7.2799464073831421</v>
      </c>
      <c r="H82" s="84">
        <f>[1]MercLab!O392</f>
        <v>0</v>
      </c>
      <c r="I82" s="84">
        <f>[1]MercLab!P392</f>
        <v>0</v>
      </c>
      <c r="J82" s="302"/>
    </row>
    <row r="83" spans="1:10">
      <c r="A83" s="44" t="s">
        <v>77</v>
      </c>
      <c r="B83" s="90">
        <f>[1]MercLab!J393</f>
        <v>6.8488706862684747</v>
      </c>
      <c r="C83" s="313">
        <f t="shared" si="9"/>
        <v>4.8731058926182298</v>
      </c>
      <c r="D83" s="90">
        <f>[1]MercLab!K393</f>
        <v>7.78935116206811</v>
      </c>
      <c r="E83" s="90">
        <f>[1]MercLab!L393</f>
        <v>6.8299665157865777</v>
      </c>
      <c r="F83" s="90">
        <f>[1]MercLab!M393</f>
        <v>0</v>
      </c>
      <c r="G83" s="90">
        <f>[1]MercLab!N393</f>
        <v>6.8472485001418706</v>
      </c>
      <c r="H83" s="90">
        <f>[1]MercLab!O393</f>
        <v>0</v>
      </c>
      <c r="I83" s="90">
        <f>[1]MercLab!P393</f>
        <v>0</v>
      </c>
    </row>
    <row r="84" spans="1:10">
      <c r="A84" s="44" t="s">
        <v>66</v>
      </c>
      <c r="B84" s="90">
        <f>[1]MercLab!J394</f>
        <v>6.8171985737625391</v>
      </c>
      <c r="C84" s="313">
        <f t="shared" si="9"/>
        <v>2.4071258389175427</v>
      </c>
      <c r="D84" s="90">
        <f>[1]MercLab!K394</f>
        <v>0</v>
      </c>
      <c r="E84" s="90">
        <f>[1]MercLab!L394</f>
        <v>7.2213775167526286</v>
      </c>
      <c r="F84" s="90">
        <f>[1]MercLab!M394</f>
        <v>0</v>
      </c>
      <c r="G84" s="90">
        <f>[1]MercLab!N394</f>
        <v>6.364153987084106</v>
      </c>
      <c r="H84" s="90">
        <f>[1]MercLab!O394</f>
        <v>0</v>
      </c>
      <c r="I84" s="90">
        <f>[1]MercLab!P394</f>
        <v>0</v>
      </c>
    </row>
    <row r="85" spans="1:10">
      <c r="A85" s="44" t="s">
        <v>67</v>
      </c>
      <c r="B85" s="90">
        <f>[1]MercLab!J395</f>
        <v>7.2726651015263606</v>
      </c>
      <c r="C85" s="313">
        <f t="shared" si="9"/>
        <v>5.0445814463168084</v>
      </c>
      <c r="D85" s="90">
        <f>[1]MercLab!K395</f>
        <v>7.6273093618029169</v>
      </c>
      <c r="E85" s="90">
        <f>[1]MercLab!L395</f>
        <v>7.5064349771475083</v>
      </c>
      <c r="F85" s="90">
        <f>[1]MercLab!M395</f>
        <v>0</v>
      </c>
      <c r="G85" s="90">
        <f>[1]MercLab!N395</f>
        <v>6.343065401403396</v>
      </c>
      <c r="H85" s="90">
        <f>[1]MercLab!O395</f>
        <v>0</v>
      </c>
      <c r="I85" s="90">
        <f>[1]MercLab!P395</f>
        <v>0</v>
      </c>
    </row>
    <row r="86" spans="1:10">
      <c r="A86" s="44" t="s">
        <v>76</v>
      </c>
      <c r="B86" s="90">
        <f>[1]MercLab!J396</f>
        <v>6.5001021629344526</v>
      </c>
      <c r="C86" s="313">
        <f t="shared" si="9"/>
        <v>6.5226408435028462</v>
      </c>
      <c r="D86" s="90">
        <f>[1]MercLab!K396</f>
        <v>7.0870414226241216</v>
      </c>
      <c r="E86" s="90">
        <f>[1]MercLab!L396</f>
        <v>6.3568047471980824</v>
      </c>
      <c r="F86" s="90">
        <f>[1]MercLab!M396</f>
        <v>6.1240763606863329</v>
      </c>
      <c r="G86" s="90">
        <f>[1]MercLab!N396</f>
        <v>6.7811424560618772</v>
      </c>
      <c r="H86" s="90">
        <f>[1]MercLab!O396</f>
        <v>0</v>
      </c>
      <c r="I86" s="90">
        <f>[1]MercLab!P396</f>
        <v>0</v>
      </c>
    </row>
    <row r="87" spans="1:10">
      <c r="A87" s="44" t="s">
        <v>60</v>
      </c>
      <c r="B87" s="90">
        <f>[1]MercLab!J397</f>
        <v>7.1323305124448204</v>
      </c>
      <c r="C87" s="313">
        <f t="shared" si="9"/>
        <v>6.3991588130643562</v>
      </c>
      <c r="D87" s="90">
        <f>[1]MercLab!K397</f>
        <v>12</v>
      </c>
      <c r="E87" s="90">
        <f>[1]MercLab!L397</f>
        <v>7.1974764391930668</v>
      </c>
      <c r="F87" s="90">
        <f>[1]MercLab!M397</f>
        <v>0</v>
      </c>
      <c r="G87" s="90">
        <f>[1]MercLab!N397</f>
        <v>6.7813226942774945</v>
      </c>
      <c r="H87" s="90">
        <f>[1]MercLab!O397</f>
        <v>0</v>
      </c>
      <c r="I87" s="90">
        <f>[1]MercLab!P397</f>
        <v>0</v>
      </c>
    </row>
    <row r="88" spans="1:10">
      <c r="A88" s="257"/>
      <c r="B88" s="278"/>
      <c r="C88" s="278"/>
      <c r="D88" s="278"/>
      <c r="E88" s="278"/>
      <c r="F88" s="278"/>
      <c r="G88" s="278"/>
      <c r="H88" s="278"/>
      <c r="I88" s="278"/>
    </row>
    <row r="89" spans="1:10">
      <c r="A89" s="37" t="str">
        <f>'C01'!A42</f>
        <v>Fuente: Instituto Nacional de Estadística (INE). XLIV Encuesta Permanente de Hogares de Propósitos Múltiples, mayo 2013.</v>
      </c>
      <c r="B89" s="132"/>
      <c r="C89" s="132"/>
      <c r="D89" s="132"/>
      <c r="E89" s="132"/>
      <c r="F89" s="132"/>
      <c r="G89" s="132"/>
      <c r="H89" s="132"/>
      <c r="I89" s="132"/>
    </row>
    <row r="90" spans="1:10">
      <c r="A90" s="37" t="str">
        <f>'C01'!A43</f>
        <v>(Salarios mínimos por rama)</v>
      </c>
      <c r="B90" s="132"/>
      <c r="C90" s="132"/>
      <c r="D90" s="132"/>
      <c r="E90" s="132"/>
      <c r="F90" s="132"/>
      <c r="G90" s="132"/>
      <c r="H90" s="132"/>
      <c r="I90" s="132"/>
    </row>
    <row r="91" spans="1:10">
      <c r="A91" s="37" t="str">
        <f>A53</f>
        <v>1/ No. de salarios mínimos (personas que declaran ingresos) y trabajan 36 Hrs. o mas</v>
      </c>
      <c r="B91" s="132"/>
      <c r="C91" s="132"/>
      <c r="D91" s="132"/>
      <c r="E91" s="132"/>
      <c r="F91" s="132"/>
      <c r="G91" s="132"/>
      <c r="H91" s="132"/>
      <c r="I91" s="132"/>
    </row>
    <row r="92" spans="1:10">
      <c r="A92" s="132"/>
      <c r="B92" s="132"/>
      <c r="C92" s="132"/>
      <c r="D92" s="132"/>
      <c r="E92" s="132"/>
      <c r="F92" s="132"/>
      <c r="G92" s="132"/>
      <c r="H92" s="132"/>
      <c r="I92" s="132"/>
    </row>
    <row r="93" spans="1:10">
      <c r="A93" s="132"/>
      <c r="B93" s="132"/>
      <c r="C93" s="132"/>
      <c r="D93" s="132"/>
      <c r="E93" s="132"/>
      <c r="F93" s="132"/>
      <c r="G93" s="132"/>
      <c r="H93" s="132"/>
      <c r="I93" s="132"/>
    </row>
    <row r="94" spans="1:10">
      <c r="A94" s="132"/>
      <c r="B94" s="132"/>
      <c r="C94" s="132"/>
      <c r="D94" s="132"/>
      <c r="E94" s="132"/>
      <c r="F94" s="132"/>
      <c r="G94" s="132"/>
      <c r="H94" s="132"/>
      <c r="I94" s="132"/>
    </row>
    <row r="95" spans="1:10">
      <c r="A95" s="132"/>
      <c r="B95" s="132"/>
      <c r="C95" s="132"/>
      <c r="D95" s="132"/>
      <c r="E95" s="132"/>
      <c r="F95" s="132"/>
      <c r="G95" s="132"/>
      <c r="H95" s="132"/>
      <c r="I95" s="132"/>
    </row>
    <row r="96" spans="1:10">
      <c r="A96" s="132"/>
      <c r="B96" s="132"/>
      <c r="C96" s="132"/>
      <c r="D96" s="132"/>
      <c r="E96" s="132"/>
      <c r="F96" s="132"/>
      <c r="G96" s="132"/>
      <c r="H96" s="132"/>
      <c r="I96" s="132"/>
    </row>
    <row r="97" spans="1:9">
      <c r="A97" s="132"/>
      <c r="B97" s="132"/>
      <c r="C97" s="132"/>
      <c r="D97" s="132"/>
      <c r="E97" s="132"/>
      <c r="F97" s="132"/>
      <c r="G97" s="132"/>
      <c r="H97" s="132"/>
      <c r="I97" s="132"/>
    </row>
    <row r="98" spans="1:9">
      <c r="A98" s="132"/>
      <c r="B98" s="132"/>
      <c r="C98" s="132"/>
      <c r="D98" s="132"/>
      <c r="E98" s="132"/>
      <c r="F98" s="132"/>
      <c r="G98" s="132"/>
      <c r="H98" s="132"/>
      <c r="I98" s="132"/>
    </row>
    <row r="99" spans="1:9">
      <c r="A99" s="132"/>
      <c r="B99" s="132"/>
      <c r="C99" s="132"/>
      <c r="D99" s="132"/>
      <c r="E99" s="132"/>
      <c r="F99" s="132"/>
      <c r="G99" s="132"/>
      <c r="H99" s="132"/>
      <c r="I99" s="132"/>
    </row>
    <row r="100" spans="1:9">
      <c r="A100" s="132"/>
      <c r="B100" s="132"/>
      <c r="C100" s="132"/>
      <c r="D100" s="132"/>
      <c r="E100" s="132"/>
      <c r="F100" s="132"/>
      <c r="G100" s="132"/>
      <c r="H100" s="132"/>
      <c r="I100" s="132"/>
    </row>
    <row r="101" spans="1:9">
      <c r="A101" s="132"/>
      <c r="B101" s="132"/>
      <c r="C101" s="132"/>
      <c r="D101" s="132"/>
      <c r="E101" s="132"/>
      <c r="F101" s="132"/>
      <c r="G101" s="132"/>
      <c r="H101" s="132"/>
      <c r="I101" s="132"/>
    </row>
    <row r="102" spans="1:9">
      <c r="A102" s="132"/>
      <c r="B102" s="132"/>
      <c r="C102" s="132"/>
      <c r="D102" s="132"/>
      <c r="E102" s="132"/>
      <c r="F102" s="132"/>
      <c r="G102" s="132"/>
      <c r="H102" s="132"/>
      <c r="I102" s="132"/>
    </row>
    <row r="103" spans="1:9">
      <c r="A103" s="132"/>
      <c r="B103" s="132"/>
      <c r="C103" s="132"/>
      <c r="D103" s="132"/>
      <c r="E103" s="132"/>
      <c r="F103" s="132"/>
      <c r="G103" s="132"/>
      <c r="H103" s="132"/>
      <c r="I103" s="132"/>
    </row>
    <row r="104" spans="1:9">
      <c r="A104" s="132"/>
      <c r="B104" s="132"/>
      <c r="C104" s="132"/>
      <c r="D104" s="132"/>
      <c r="E104" s="132"/>
      <c r="F104" s="132"/>
      <c r="G104" s="132"/>
      <c r="H104" s="132"/>
      <c r="I104" s="132"/>
    </row>
    <row r="105" spans="1:9">
      <c r="A105" s="132"/>
      <c r="B105" s="132"/>
      <c r="C105" s="132"/>
      <c r="D105" s="132"/>
      <c r="E105" s="132"/>
      <c r="F105" s="132"/>
      <c r="G105" s="132"/>
      <c r="H105" s="132"/>
      <c r="I105" s="132"/>
    </row>
    <row r="106" spans="1:9">
      <c r="A106" s="132"/>
      <c r="B106" s="132"/>
      <c r="C106" s="132"/>
      <c r="D106" s="132"/>
      <c r="E106" s="132"/>
      <c r="F106" s="132"/>
      <c r="G106" s="132"/>
      <c r="H106" s="132"/>
      <c r="I106" s="132"/>
    </row>
    <row r="107" spans="1:9">
      <c r="A107" s="132"/>
      <c r="B107" s="132"/>
      <c r="C107" s="132"/>
      <c r="D107" s="132"/>
      <c r="E107" s="132"/>
      <c r="F107" s="132"/>
      <c r="G107" s="132"/>
      <c r="H107" s="132"/>
      <c r="I107" s="132"/>
    </row>
    <row r="108" spans="1:9">
      <c r="A108" s="132"/>
      <c r="B108" s="132"/>
      <c r="C108" s="132"/>
      <c r="D108" s="132"/>
      <c r="E108" s="132"/>
      <c r="F108" s="132"/>
      <c r="G108" s="132"/>
      <c r="H108" s="132"/>
      <c r="I108" s="132"/>
    </row>
    <row r="109" spans="1:9">
      <c r="A109" s="132"/>
      <c r="B109" s="132"/>
      <c r="C109" s="132"/>
      <c r="D109" s="132"/>
      <c r="E109" s="132"/>
      <c r="F109" s="132"/>
      <c r="G109" s="132"/>
      <c r="H109" s="132"/>
      <c r="I109" s="132"/>
    </row>
    <row r="110" spans="1:9">
      <c r="A110" s="132"/>
      <c r="B110" s="132"/>
      <c r="C110" s="132"/>
      <c r="D110" s="132"/>
      <c r="E110" s="132"/>
      <c r="F110" s="132"/>
      <c r="G110" s="132"/>
      <c r="H110" s="132"/>
      <c r="I110" s="132"/>
    </row>
    <row r="111" spans="1:9">
      <c r="A111" s="132"/>
      <c r="B111" s="132"/>
      <c r="C111" s="132"/>
      <c r="D111" s="132"/>
      <c r="E111" s="132"/>
      <c r="F111" s="132"/>
      <c r="G111" s="132"/>
      <c r="H111" s="132"/>
      <c r="I111" s="132"/>
    </row>
    <row r="112" spans="1:9">
      <c r="A112" s="132"/>
      <c r="B112" s="132"/>
      <c r="C112" s="132"/>
      <c r="D112" s="132"/>
      <c r="E112" s="132"/>
      <c r="F112" s="132"/>
      <c r="G112" s="132"/>
      <c r="H112" s="132"/>
      <c r="I112" s="132"/>
    </row>
    <row r="113" spans="1:9">
      <c r="A113" s="132"/>
      <c r="B113" s="132"/>
      <c r="C113" s="132"/>
      <c r="D113" s="132"/>
      <c r="E113" s="132"/>
      <c r="F113" s="132"/>
      <c r="G113" s="132"/>
      <c r="H113" s="132"/>
      <c r="I113" s="132"/>
    </row>
    <row r="114" spans="1:9">
      <c r="A114" s="132"/>
      <c r="B114" s="132"/>
      <c r="C114" s="132"/>
      <c r="D114" s="132"/>
      <c r="E114" s="132"/>
      <c r="F114" s="132"/>
      <c r="G114" s="132"/>
      <c r="H114" s="132"/>
      <c r="I114" s="132"/>
    </row>
    <row r="115" spans="1:9">
      <c r="A115" s="132"/>
      <c r="B115" s="132"/>
      <c r="C115" s="132"/>
      <c r="D115" s="132"/>
      <c r="E115" s="132"/>
      <c r="F115" s="132"/>
      <c r="G115" s="132"/>
      <c r="H115" s="132"/>
      <c r="I115" s="132"/>
    </row>
    <row r="116" spans="1:9">
      <c r="A116" s="132"/>
      <c r="B116" s="132"/>
      <c r="C116" s="132"/>
      <c r="D116" s="132"/>
      <c r="E116" s="132"/>
      <c r="F116" s="132"/>
      <c r="G116" s="132"/>
      <c r="H116" s="132"/>
      <c r="I116" s="132"/>
    </row>
    <row r="117" spans="1:9">
      <c r="A117" s="132"/>
      <c r="B117" s="132"/>
      <c r="C117" s="132"/>
      <c r="D117" s="132"/>
      <c r="E117" s="132"/>
      <c r="F117" s="132"/>
      <c r="G117" s="132"/>
      <c r="H117" s="132"/>
      <c r="I117" s="132"/>
    </row>
    <row r="118" spans="1:9">
      <c r="A118" s="132"/>
      <c r="B118" s="132"/>
      <c r="C118" s="132"/>
      <c r="D118" s="132"/>
      <c r="E118" s="132"/>
      <c r="F118" s="132"/>
      <c r="G118" s="132"/>
      <c r="H118" s="132"/>
      <c r="I118" s="132"/>
    </row>
    <row r="119" spans="1:9">
      <c r="A119" s="132"/>
      <c r="B119" s="132"/>
      <c r="C119" s="132"/>
      <c r="D119" s="132"/>
      <c r="E119" s="132"/>
      <c r="F119" s="132"/>
      <c r="G119" s="132"/>
      <c r="H119" s="132"/>
      <c r="I119" s="132"/>
    </row>
    <row r="120" spans="1:9">
      <c r="A120" s="132"/>
      <c r="B120" s="132"/>
      <c r="C120" s="132"/>
      <c r="D120" s="132"/>
      <c r="E120" s="132"/>
      <c r="F120" s="132"/>
      <c r="G120" s="132"/>
      <c r="H120" s="132"/>
      <c r="I120" s="132"/>
    </row>
  </sheetData>
  <mergeCells count="18">
    <mergeCell ref="A4:I4"/>
    <mergeCell ref="A2:I2"/>
    <mergeCell ref="A56:I56"/>
    <mergeCell ref="A5:A6"/>
    <mergeCell ref="H5:H6"/>
    <mergeCell ref="I5:I6"/>
    <mergeCell ref="A3:I3"/>
    <mergeCell ref="A59:A60"/>
    <mergeCell ref="B59:B60"/>
    <mergeCell ref="C59:F59"/>
    <mergeCell ref="G59:G60"/>
    <mergeCell ref="B5:B6"/>
    <mergeCell ref="C5:F5"/>
    <mergeCell ref="G5:G6"/>
    <mergeCell ref="A57:I57"/>
    <mergeCell ref="H59:H60"/>
    <mergeCell ref="I59:I60"/>
    <mergeCell ref="A58:I58"/>
  </mergeCells>
  <phoneticPr fontId="1" type="noConversion"/>
  <printOptions horizontalCentered="1"/>
  <pageMargins left="1.577992125984252" right="0.59055118110236227" top="0.27559055118110237" bottom="0.39370078740157483" header="0" footer="0.19685039370078741"/>
  <pageSetup paperSize="9" scale="86" firstPageNumber="22" orientation="landscape" useFirstPageNumber="1" r:id="rId1"/>
  <headerFooter alignWithMargins="0">
    <oddFooter>&amp;L&amp;Z&amp;F+&amp;F+&amp;A&amp;C&amp;P&amp;R&amp;D+&amp;T</oddFooter>
  </headerFooter>
  <rowBreaks count="1" manualBreakCount="1">
    <brk id="54" max="16383" man="1"/>
  </rowBreaks>
  <ignoredErrors>
    <ignoredError sqref="C36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1"/>
  <dimension ref="A1:AE58"/>
  <sheetViews>
    <sheetView workbookViewId="0">
      <selection activeCell="K47" sqref="K47"/>
    </sheetView>
  </sheetViews>
  <sheetFormatPr baseColWidth="10" defaultRowHeight="11.25"/>
  <cols>
    <col min="1" max="1" width="28.6640625" customWidth="1"/>
    <col min="2" max="2" width="11.6640625" customWidth="1"/>
    <col min="3" max="3" width="7" style="20" customWidth="1"/>
    <col min="4" max="4" width="6.6640625" bestFit="1" customWidth="1"/>
    <col min="5" max="5" width="11.6640625" customWidth="1"/>
    <col min="6" max="6" width="7.33203125" style="20" customWidth="1"/>
    <col min="7" max="7" width="6.6640625" bestFit="1" customWidth="1"/>
    <col min="8" max="8" width="13" bestFit="1" customWidth="1"/>
    <col min="9" max="9" width="6.83203125" style="20" customWidth="1"/>
    <col min="10" max="10" width="6.6640625" bestFit="1" customWidth="1"/>
    <col min="11" max="11" width="13" bestFit="1" customWidth="1"/>
    <col min="12" max="12" width="9" style="20" bestFit="1" customWidth="1"/>
    <col min="13" max="13" width="6.6640625" bestFit="1" customWidth="1"/>
    <col min="14" max="14" width="10" bestFit="1" customWidth="1"/>
    <col min="15" max="15" width="7.33203125" style="20" customWidth="1"/>
    <col min="16" max="16" width="6.1640625" customWidth="1"/>
    <col min="17" max="17" width="7.33203125" bestFit="1" customWidth="1"/>
    <col min="18" max="18" width="6.83203125" bestFit="1" customWidth="1"/>
    <col min="19" max="19" width="45" customWidth="1"/>
    <col min="20" max="20" width="13" style="25" customWidth="1"/>
    <col min="21" max="21" width="13.1640625" style="45" bestFit="1" customWidth="1"/>
    <col min="22" max="22" width="10.6640625" style="25" bestFit="1" customWidth="1"/>
    <col min="23" max="23" width="13" style="25" customWidth="1"/>
    <col min="24" max="24" width="8.83203125" style="45" customWidth="1"/>
    <col min="25" max="25" width="6.1640625" style="25" customWidth="1"/>
    <col min="26" max="26" width="10.6640625" style="25" customWidth="1"/>
    <col min="27" max="27" width="8.5" style="45" customWidth="1"/>
    <col min="28" max="28" width="5.6640625" style="25" customWidth="1"/>
    <col min="29" max="29" width="10.5" style="25" bestFit="1" customWidth="1"/>
    <col min="30" max="30" width="6.5" style="25" customWidth="1"/>
  </cols>
  <sheetData>
    <row r="1" spans="1:31">
      <c r="A1" s="320" t="s">
        <v>123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  <c r="S1" s="320" t="s">
        <v>123</v>
      </c>
      <c r="T1" s="320"/>
      <c r="U1" s="320"/>
      <c r="V1" s="320"/>
      <c r="W1" s="320"/>
      <c r="X1" s="320"/>
      <c r="Y1" s="320"/>
      <c r="Z1" s="320"/>
      <c r="AA1" s="320"/>
      <c r="AB1" s="320"/>
      <c r="AC1" s="320"/>
      <c r="AD1" s="320"/>
    </row>
    <row r="2" spans="1:31">
      <c r="A2" s="320" t="s">
        <v>116</v>
      </c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0"/>
      <c r="P2" s="320"/>
      <c r="Q2" s="320"/>
      <c r="R2" s="320"/>
      <c r="S2" s="320" t="s">
        <v>116</v>
      </c>
      <c r="T2" s="320"/>
      <c r="U2" s="320"/>
      <c r="V2" s="320"/>
      <c r="W2" s="320"/>
      <c r="X2" s="320"/>
      <c r="Y2" s="320"/>
      <c r="Z2" s="320"/>
      <c r="AA2" s="320"/>
      <c r="AB2" s="320"/>
      <c r="AC2" s="320"/>
      <c r="AD2" s="320"/>
    </row>
    <row r="3" spans="1:31" ht="23.25">
      <c r="A3" s="344" t="s">
        <v>112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  <c r="N3" s="344"/>
      <c r="O3" s="344"/>
      <c r="P3" s="344"/>
      <c r="Q3" s="344"/>
      <c r="R3" s="344"/>
      <c r="S3" s="344" t="s">
        <v>112</v>
      </c>
      <c r="T3" s="344"/>
      <c r="U3" s="344"/>
      <c r="V3" s="344"/>
      <c r="W3" s="344"/>
      <c r="X3" s="344"/>
      <c r="Y3" s="344"/>
      <c r="Z3" s="344"/>
      <c r="AA3" s="344"/>
      <c r="AB3" s="344"/>
      <c r="AC3" s="344"/>
      <c r="AD3" s="344"/>
    </row>
    <row r="4" spans="1:31" ht="13.5" customHeight="1">
      <c r="A4" s="356" t="s">
        <v>31</v>
      </c>
      <c r="B4" s="359" t="s">
        <v>20</v>
      </c>
      <c r="C4" s="328"/>
      <c r="D4" s="328"/>
      <c r="E4" s="365" t="s">
        <v>19</v>
      </c>
      <c r="F4" s="328"/>
      <c r="G4" s="328"/>
      <c r="H4" s="366" t="s">
        <v>32</v>
      </c>
      <c r="I4" s="366"/>
      <c r="J4" s="366"/>
      <c r="K4" s="366"/>
      <c r="L4" s="366"/>
      <c r="M4" s="366"/>
      <c r="N4" s="366"/>
      <c r="O4" s="366"/>
      <c r="P4" s="366"/>
      <c r="Q4" s="356" t="s">
        <v>21</v>
      </c>
      <c r="R4" s="356" t="s">
        <v>22</v>
      </c>
      <c r="S4" s="356" t="s">
        <v>31</v>
      </c>
      <c r="T4" s="361" t="s">
        <v>32</v>
      </c>
      <c r="U4" s="361"/>
      <c r="V4" s="361"/>
      <c r="W4" s="361"/>
      <c r="X4" s="361"/>
      <c r="Y4" s="361"/>
      <c r="Z4" s="361"/>
      <c r="AA4" s="361"/>
      <c r="AB4" s="361"/>
      <c r="AC4" s="362" t="s">
        <v>21</v>
      </c>
      <c r="AD4" s="362" t="s">
        <v>22</v>
      </c>
    </row>
    <row r="5" spans="1:31" ht="15.75" customHeight="1">
      <c r="A5" s="357"/>
      <c r="B5" s="329"/>
      <c r="C5" s="329"/>
      <c r="D5" s="329"/>
      <c r="E5" s="329"/>
      <c r="F5" s="329"/>
      <c r="G5" s="329"/>
      <c r="H5" s="359" t="s">
        <v>0</v>
      </c>
      <c r="I5" s="359"/>
      <c r="J5" s="359"/>
      <c r="K5" s="359" t="s">
        <v>23</v>
      </c>
      <c r="L5" s="359"/>
      <c r="M5" s="359"/>
      <c r="N5" s="359" t="s">
        <v>24</v>
      </c>
      <c r="O5" s="359"/>
      <c r="P5" s="359"/>
      <c r="Q5" s="357"/>
      <c r="R5" s="357"/>
      <c r="S5" s="357"/>
      <c r="T5" s="360" t="s">
        <v>0</v>
      </c>
      <c r="U5" s="360"/>
      <c r="V5" s="360"/>
      <c r="W5" s="360" t="s">
        <v>23</v>
      </c>
      <c r="X5" s="360"/>
      <c r="Y5" s="360"/>
      <c r="Z5" s="360" t="s">
        <v>24</v>
      </c>
      <c r="AA5" s="360"/>
      <c r="AB5" s="360"/>
      <c r="AC5" s="363"/>
      <c r="AD5" s="363"/>
    </row>
    <row r="6" spans="1:31">
      <c r="A6" s="358"/>
      <c r="B6" s="133" t="s">
        <v>4</v>
      </c>
      <c r="C6" s="134" t="s">
        <v>87</v>
      </c>
      <c r="D6" s="133" t="s">
        <v>25</v>
      </c>
      <c r="E6" s="133" t="s">
        <v>4</v>
      </c>
      <c r="F6" s="134" t="s">
        <v>87</v>
      </c>
      <c r="G6" s="133" t="s">
        <v>25</v>
      </c>
      <c r="H6" s="133" t="s">
        <v>4</v>
      </c>
      <c r="I6" s="134" t="s">
        <v>87</v>
      </c>
      <c r="J6" s="133" t="s">
        <v>25</v>
      </c>
      <c r="K6" s="133" t="s">
        <v>4</v>
      </c>
      <c r="L6" s="134" t="s">
        <v>87</v>
      </c>
      <c r="M6" s="133" t="s">
        <v>25</v>
      </c>
      <c r="N6" s="133" t="s">
        <v>4</v>
      </c>
      <c r="O6" s="134" t="s">
        <v>87</v>
      </c>
      <c r="P6" s="133" t="s">
        <v>25</v>
      </c>
      <c r="Q6" s="358"/>
      <c r="R6" s="358"/>
      <c r="S6" s="358"/>
      <c r="T6" s="135" t="s">
        <v>4</v>
      </c>
      <c r="U6" s="136" t="s">
        <v>87</v>
      </c>
      <c r="V6" s="135" t="s">
        <v>25</v>
      </c>
      <c r="W6" s="135" t="s">
        <v>4</v>
      </c>
      <c r="X6" s="136" t="s">
        <v>87</v>
      </c>
      <c r="Y6" s="135" t="s">
        <v>25</v>
      </c>
      <c r="Z6" s="135" t="s">
        <v>4</v>
      </c>
      <c r="AA6" s="136" t="s">
        <v>87</v>
      </c>
      <c r="AB6" s="135" t="s">
        <v>25</v>
      </c>
      <c r="AC6" s="364"/>
      <c r="AD6" s="364"/>
    </row>
    <row r="7" spans="1:31">
      <c r="A7" s="137"/>
      <c r="B7" s="137"/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</row>
    <row r="8" spans="1:31" ht="12" customHeight="1">
      <c r="A8" s="140" t="s">
        <v>71</v>
      </c>
      <c r="B8" s="141">
        <f>[1]MercLab!Y48</f>
        <v>4435988.4266515244</v>
      </c>
      <c r="C8" s="142">
        <f>SUM(C11,C15)</f>
        <v>99.999999999997243</v>
      </c>
      <c r="D8" s="142">
        <f>[1]MercLab!Z48</f>
        <v>6.7325230418447006</v>
      </c>
      <c r="E8" s="141">
        <f>[1]MercLab!AA48</f>
        <v>3568072.6425327845</v>
      </c>
      <c r="F8" s="142">
        <f>SUM(F11,F15)</f>
        <v>99.999999999995737</v>
      </c>
      <c r="G8" s="142">
        <f>[1]MercLab!AB48</f>
        <v>7.2953069259563064</v>
      </c>
      <c r="H8" s="141">
        <f>[1]MercLab!AC48</f>
        <v>1325577.2116350094</v>
      </c>
      <c r="I8" s="142">
        <f>SUM(I11,I15)</f>
        <v>99.999999999998408</v>
      </c>
      <c r="J8" s="142">
        <f>[1]MercLab!AD48</f>
        <v>8.3546153848990947</v>
      </c>
      <c r="K8" s="141">
        <f>[1]MercLab!AE48</f>
        <v>1260008.6912590454</v>
      </c>
      <c r="L8" s="142">
        <f>SUM(L11,L15)</f>
        <v>99.999999999998863</v>
      </c>
      <c r="M8" s="142">
        <f>[1]MercLab!AF48</f>
        <v>8.2569350766924696</v>
      </c>
      <c r="N8" s="141">
        <f>[1]MercLab!AG48</f>
        <v>65568.520375958586</v>
      </c>
      <c r="O8" s="142">
        <f>SUM(O11,O15)</f>
        <v>99.999999999999702</v>
      </c>
      <c r="P8" s="142">
        <f>[1]MercLab!AH48</f>
        <v>10.075086785911358</v>
      </c>
      <c r="Q8" s="142">
        <f>IF(ISNUMBER(N8/H8*100),N8/H8*100,0)</f>
        <v>4.946412762715215</v>
      </c>
      <c r="R8" s="142">
        <f>[1]MercLab!AI48</f>
        <v>2.0996453822979286</v>
      </c>
      <c r="S8" s="59" t="s">
        <v>72</v>
      </c>
      <c r="T8" s="143">
        <f>H8</f>
        <v>1325577.2116350094</v>
      </c>
      <c r="U8" s="144">
        <f t="shared" ref="U8:AD8" si="0">I8</f>
        <v>99.999999999998408</v>
      </c>
      <c r="V8" s="144">
        <f t="shared" si="0"/>
        <v>8.3546153848990947</v>
      </c>
      <c r="W8" s="143">
        <f t="shared" si="0"/>
        <v>1260008.6912590454</v>
      </c>
      <c r="X8" s="144">
        <f t="shared" si="0"/>
        <v>99.999999999998863</v>
      </c>
      <c r="Y8" s="144">
        <f t="shared" si="0"/>
        <v>8.2569350766924696</v>
      </c>
      <c r="Z8" s="143">
        <f t="shared" si="0"/>
        <v>65568.520375958586</v>
      </c>
      <c r="AA8" s="144">
        <f t="shared" si="0"/>
        <v>99.999999999999702</v>
      </c>
      <c r="AB8" s="144">
        <f t="shared" si="0"/>
        <v>10.075086785911358</v>
      </c>
      <c r="AC8" s="144">
        <f t="shared" si="0"/>
        <v>4.946412762715215</v>
      </c>
      <c r="AD8" s="144">
        <f t="shared" si="0"/>
        <v>2.0996453822979286</v>
      </c>
      <c r="AE8" s="143"/>
    </row>
    <row r="9" spans="1:31" ht="12" customHeight="1">
      <c r="A9" s="144"/>
      <c r="B9" s="145"/>
      <c r="C9" s="142"/>
      <c r="D9" s="142"/>
      <c r="E9" s="145"/>
      <c r="F9" s="142"/>
      <c r="G9" s="142"/>
      <c r="H9" s="145"/>
      <c r="I9" s="142"/>
      <c r="J9" s="142"/>
      <c r="K9" s="145"/>
      <c r="L9" s="142"/>
      <c r="M9" s="142"/>
      <c r="N9" s="145"/>
      <c r="O9" s="142"/>
      <c r="P9" s="142"/>
      <c r="Q9" s="142"/>
      <c r="R9" s="142"/>
      <c r="T9" s="146"/>
      <c r="U9" s="147"/>
      <c r="V9" s="147"/>
      <c r="W9" s="146"/>
      <c r="X9" s="147"/>
      <c r="Y9" s="147"/>
      <c r="Z9" s="146"/>
      <c r="AA9" s="147"/>
      <c r="AB9" s="147"/>
      <c r="AC9" s="147"/>
      <c r="AD9" s="147"/>
      <c r="AE9" s="25"/>
    </row>
    <row r="10" spans="1:31">
      <c r="A10" s="140" t="s">
        <v>35</v>
      </c>
      <c r="B10" s="172"/>
      <c r="C10" s="142"/>
      <c r="D10" s="142"/>
      <c r="E10" s="172"/>
      <c r="F10" s="142"/>
      <c r="G10" s="142"/>
      <c r="H10" s="172"/>
      <c r="I10" s="142"/>
      <c r="J10" s="142"/>
      <c r="K10" s="172"/>
      <c r="L10" s="142"/>
      <c r="M10" s="142"/>
      <c r="N10" s="172"/>
      <c r="O10" s="142"/>
      <c r="P10" s="142"/>
      <c r="Q10" s="142"/>
      <c r="R10" s="142"/>
      <c r="S10" s="57" t="s">
        <v>18</v>
      </c>
      <c r="T10" s="143"/>
      <c r="U10" s="144"/>
      <c r="V10" s="144"/>
      <c r="W10" s="143"/>
      <c r="X10" s="144"/>
      <c r="Y10" s="144"/>
      <c r="Z10" s="143"/>
      <c r="AA10" s="144"/>
      <c r="AB10" s="144"/>
      <c r="AC10" s="142"/>
      <c r="AD10" s="144"/>
      <c r="AE10" s="9"/>
    </row>
    <row r="11" spans="1:31">
      <c r="A11" s="148" t="s">
        <v>68</v>
      </c>
      <c r="B11" s="149">
        <f>SUM(B12:B14)</f>
        <v>2155068.4898015182</v>
      </c>
      <c r="C11" s="150">
        <f>IF(ISNUMBER(B11/B$8*100),B11/B$8*100,0)</f>
        <v>48.581472324269718</v>
      </c>
      <c r="D11" s="150">
        <f>AVERAGE(D12:D14)</f>
        <v>8.0645095689025492</v>
      </c>
      <c r="E11" s="149">
        <f>SUM(E12:E14)</f>
        <v>1783169.201828816</v>
      </c>
      <c r="F11" s="150">
        <f>IF(ISNUMBER(E11/E$8*100),E11/E$8*100,0)</f>
        <v>49.975697819959159</v>
      </c>
      <c r="G11" s="150">
        <f>AVERAGE(G12:G14)</f>
        <v>8.6144019175146926</v>
      </c>
      <c r="H11" s="149">
        <f>SUM(H12:H14)</f>
        <v>796996.91269386793</v>
      </c>
      <c r="I11" s="150">
        <f>IF(ISNUMBER(H11/H$8*100),H11/H$8*100,0)</f>
        <v>60.124518262563257</v>
      </c>
      <c r="J11" s="150">
        <f>AVERAGE(J12:J14)</f>
        <v>9.5364050554729847</v>
      </c>
      <c r="K11" s="149">
        <f>SUM(K12:K14)</f>
        <v>746838.04899771221</v>
      </c>
      <c r="L11" s="150">
        <f>IF(ISNUMBER(K11/K$8*100),K11/K$8*100,0)</f>
        <v>59.272452180583379</v>
      </c>
      <c r="M11" s="150">
        <f>AVERAGE(M12:M14)</f>
        <v>9.454254474721024</v>
      </c>
      <c r="N11" s="149">
        <f>SUM(N12:N14)</f>
        <v>50158.863696156754</v>
      </c>
      <c r="O11" s="150">
        <f>IF(ISNUMBER(N11/N$8*100),N11/N$8*100,0)</f>
        <v>76.498391924286963</v>
      </c>
      <c r="P11" s="150">
        <f>AVERAGE(P12:P14)</f>
        <v>10.571257546011578</v>
      </c>
      <c r="Q11" s="151">
        <f t="shared" ref="Q11:Q15" si="1">IF(ISNUMBER(N11/H11*100),N11/H11*100,0)</f>
        <v>6.2934828099419651</v>
      </c>
      <c r="R11" s="150">
        <f>AVERAGE(R12:R14)</f>
        <v>2.3007272603794133</v>
      </c>
      <c r="S11" s="152" t="s">
        <v>54</v>
      </c>
      <c r="T11" s="153">
        <f>[1]MercLab!AC79</f>
        <v>133169.4105847601</v>
      </c>
      <c r="U11" s="154">
        <f>IF(ISNUMBER(T11/T$8*100),T11/T$8*100,0)</f>
        <v>10.046145137068605</v>
      </c>
      <c r="V11" s="154">
        <f>[1]MercLab!AD79</f>
        <v>5.2582375911062389</v>
      </c>
      <c r="W11" s="153">
        <f>[1]MercLab!AE79</f>
        <v>129804.45507670808</v>
      </c>
      <c r="X11" s="154">
        <f>IF(ISNUMBER(W11/W$8*100),W11/W$8*100,0)</f>
        <v>10.301869818612351</v>
      </c>
      <c r="Y11" s="154">
        <f>[1]MercLab!AF79</f>
        <v>5.2460059563865054</v>
      </c>
      <c r="Z11" s="153">
        <f>[1]MercLab!AG79</f>
        <v>3364.9555080520199</v>
      </c>
      <c r="AA11" s="154">
        <f>IF(ISNUMBER(Z11/Z$8*100),Z11/Z$8*100,0)</f>
        <v>5.1319680370365921</v>
      </c>
      <c r="AB11" s="154">
        <f>[1]MercLab!AH79</f>
        <v>5.7019739843972248</v>
      </c>
      <c r="AC11" s="154">
        <f t="shared" ref="AC11:AC35" si="2">IF(ISNUMBER(Z11/T11*100),Z11/T11*100,0)</f>
        <v>2.5268231595200175</v>
      </c>
      <c r="AD11" s="154">
        <f>[1]MercLab!AI79</f>
        <v>0.99977607839781002</v>
      </c>
      <c r="AE11" s="9"/>
    </row>
    <row r="12" spans="1:31">
      <c r="A12" s="155" t="s">
        <v>51</v>
      </c>
      <c r="B12" s="149">
        <f>[1]MercLab!Y49</f>
        <v>604034.88348224293</v>
      </c>
      <c r="C12" s="150">
        <f>IF(ISNUMBER(B12/B$8*100),B12/B$8*100,0)</f>
        <v>13.616692051160165</v>
      </c>
      <c r="D12" s="150">
        <f>[1]MercLab!Z49</f>
        <v>8.8604427333974982</v>
      </c>
      <c r="E12" s="149">
        <f>[1]MercLab!AA49</f>
        <v>511545.14147121448</v>
      </c>
      <c r="F12" s="150">
        <f>IF(ISNUMBER(E12/E$8*100),E12/E$8*100,0)</f>
        <v>14.33673561948828</v>
      </c>
      <c r="G12" s="150">
        <f>[1]MercLab!AB49</f>
        <v>9.3598562628336577</v>
      </c>
      <c r="H12" s="149">
        <f>[1]MercLab!AC49</f>
        <v>246226.04240472347</v>
      </c>
      <c r="I12" s="150">
        <f>IF(ISNUMBER(H12/H$8*100),H12/H$8*100,0)</f>
        <v>18.575005683827378</v>
      </c>
      <c r="J12" s="150">
        <f>[1]MercLab!AD49</f>
        <v>10.273109243697458</v>
      </c>
      <c r="K12" s="149">
        <f>[1]MercLab!AE49</f>
        <v>224901.32976947044</v>
      </c>
      <c r="L12" s="150">
        <f>IF(ISNUMBER(K12/K$8*100),K12/K$8*100,0)</f>
        <v>17.849188765891849</v>
      </c>
      <c r="M12" s="150">
        <f>[1]MercLab!AF49</f>
        <v>10.11072664359863</v>
      </c>
      <c r="N12" s="149">
        <f>[1]MercLab!AG49</f>
        <v>21324.712635252719</v>
      </c>
      <c r="O12" s="150">
        <f>IF(ISNUMBER(N12/N$8*100),N12/N$8*100,0)</f>
        <v>32.522790682145178</v>
      </c>
      <c r="P12" s="150">
        <f>[1]MercLab!AH49</f>
        <v>11.929411764705883</v>
      </c>
      <c r="Q12" s="151">
        <f t="shared" si="1"/>
        <v>8.66062437059405</v>
      </c>
      <c r="R12" s="150">
        <f>[1]MercLab!AI49</f>
        <v>2.7952348666228786</v>
      </c>
      <c r="S12" s="152" t="s">
        <v>73</v>
      </c>
      <c r="T12" s="153">
        <f>[1]MercLab!AC80</f>
        <v>1744.4894354492399</v>
      </c>
      <c r="U12" s="154">
        <f t="shared" ref="U12:U21" si="3">IF(ISNUMBER(T12/T$8*100),T12/T$8*100,0)</f>
        <v>0.1316022499585317</v>
      </c>
      <c r="V12" s="154">
        <f>[1]MercLab!AD80</f>
        <v>6</v>
      </c>
      <c r="W12" s="153">
        <f>[1]MercLab!AE80</f>
        <v>1744.4894354492399</v>
      </c>
      <c r="X12" s="154">
        <f t="shared" ref="X12:X21" si="4">IF(ISNUMBER(W12/W$8*100),W12/W$8*100,0)</f>
        <v>0.13845058748809774</v>
      </c>
      <c r="Y12" s="154">
        <f>[1]MercLab!AF80</f>
        <v>6</v>
      </c>
      <c r="Z12" s="153">
        <f>[1]MercLab!AG80</f>
        <v>0</v>
      </c>
      <c r="AA12" s="154">
        <f t="shared" ref="AA12:AA21" si="5">IF(ISNUMBER(Z12/Z$8*100),Z12/Z$8*100,0)</f>
        <v>0</v>
      </c>
      <c r="AB12" s="154">
        <f>[1]MercLab!AH80</f>
        <v>0</v>
      </c>
      <c r="AC12" s="154">
        <f t="shared" si="2"/>
        <v>0</v>
      </c>
      <c r="AD12" s="154">
        <f>[1]MercLab!AI80</f>
        <v>0</v>
      </c>
      <c r="AE12" s="9"/>
    </row>
    <row r="13" spans="1:31">
      <c r="A13" s="155" t="s">
        <v>52</v>
      </c>
      <c r="B13" s="149">
        <f>[1]MercLab!Y50</f>
        <v>367297.54147828609</v>
      </c>
      <c r="C13" s="150">
        <f>IF(ISNUMBER(B13/B$8*100),B13/B$8*100,0)</f>
        <v>8.2799481457515469</v>
      </c>
      <c r="D13" s="150">
        <f>[1]MercLab!Z50</f>
        <v>7.9879883381924195</v>
      </c>
      <c r="E13" s="149">
        <f>[1]MercLab!AA50</f>
        <v>302777.16863765212</v>
      </c>
      <c r="F13" s="150">
        <f>IF(ISNUMBER(E13/E$8*100),E13/E$8*100,0)</f>
        <v>8.4857344278374001</v>
      </c>
      <c r="G13" s="150">
        <f>[1]MercLab!AB50</f>
        <v>8.5539823008849716</v>
      </c>
      <c r="H13" s="149">
        <f>[1]MercLab!AC50</f>
        <v>138051.97093835988</v>
      </c>
      <c r="I13" s="150">
        <f>IF(ISNUMBER(H13/H$8*100),H13/H$8*100,0)</f>
        <v>10.414479799941805</v>
      </c>
      <c r="J13" s="150">
        <f>[1]MercLab!AD50</f>
        <v>9.4905349794238703</v>
      </c>
      <c r="K13" s="149">
        <f>[1]MercLab!AE50</f>
        <v>127923.35374940958</v>
      </c>
      <c r="L13" s="150">
        <f>IF(ISNUMBER(K13/K$8*100),K13/K$8*100,0)</f>
        <v>10.152577092272596</v>
      </c>
      <c r="M13" s="150">
        <f>[1]MercLab!AF50</f>
        <v>9.4637336504161613</v>
      </c>
      <c r="N13" s="149">
        <f>[1]MercLab!AG50</f>
        <v>10128.617188950051</v>
      </c>
      <c r="O13" s="150">
        <f>IF(ISNUMBER(N13/N$8*100),N13/N$8*100,0)</f>
        <v>15.447377996139469</v>
      </c>
      <c r="P13" s="150">
        <f>[1]MercLab!AH50</f>
        <v>9.811387900355875</v>
      </c>
      <c r="Q13" s="151">
        <f t="shared" si="1"/>
        <v>7.3368146214098404</v>
      </c>
      <c r="R13" s="150">
        <f>[1]MercLab!AI50</f>
        <v>2.5076453788685598</v>
      </c>
      <c r="S13" s="152" t="s">
        <v>55</v>
      </c>
      <c r="T13" s="153">
        <f>[1]MercLab!AC81</f>
        <v>242646.89197789156</v>
      </c>
      <c r="U13" s="154">
        <f t="shared" si="3"/>
        <v>18.304998746817859</v>
      </c>
      <c r="V13" s="154">
        <f>[1]MercLab!AD81</f>
        <v>7.1274430552206445</v>
      </c>
      <c r="W13" s="153">
        <f>[1]MercLab!AE81</f>
        <v>233835.20216268324</v>
      </c>
      <c r="X13" s="154">
        <f t="shared" si="4"/>
        <v>18.558221366634132</v>
      </c>
      <c r="Y13" s="154">
        <f>[1]MercLab!AF81</f>
        <v>7.0499497197823482</v>
      </c>
      <c r="Z13" s="153">
        <f>[1]MercLab!AG81</f>
        <v>8811.6898152079048</v>
      </c>
      <c r="AA13" s="154">
        <f t="shared" si="5"/>
        <v>13.438902944100606</v>
      </c>
      <c r="AB13" s="154">
        <f>[1]MercLab!AH81</f>
        <v>9.0157063245495159</v>
      </c>
      <c r="AC13" s="154">
        <f t="shared" si="2"/>
        <v>3.6314867845126857</v>
      </c>
      <c r="AD13" s="154">
        <f>[1]MercLab!AI81</f>
        <v>1.5750628475098549</v>
      </c>
      <c r="AE13" s="9"/>
    </row>
    <row r="14" spans="1:31">
      <c r="A14" s="155" t="s">
        <v>93</v>
      </c>
      <c r="B14" s="149">
        <f>[1]MercLab!Y51</f>
        <v>1183736.0648409892</v>
      </c>
      <c r="C14" s="150">
        <f>IF(ISNUMBER(B14/B$8*100),B14/B$8*100,0)</f>
        <v>26.68483212735801</v>
      </c>
      <c r="D14" s="150">
        <f>[1]MercLab!Z51</f>
        <v>7.3450976351177264</v>
      </c>
      <c r="E14" s="149">
        <f>[1]MercLab!AA51</f>
        <v>968846.89171994955</v>
      </c>
      <c r="F14" s="150">
        <f>IF(ISNUMBER(E14/E$8*100),E14/E$8*100,0)</f>
        <v>27.153227772633485</v>
      </c>
      <c r="G14" s="150">
        <f>[1]MercLab!AB51</f>
        <v>7.929367188825454</v>
      </c>
      <c r="H14" s="149">
        <f>[1]MercLab!AC51</f>
        <v>412718.89935078466</v>
      </c>
      <c r="I14" s="150">
        <f>IF(ISNUMBER(H14/H$8*100),H14/H$8*100,0)</f>
        <v>31.135032778794073</v>
      </c>
      <c r="J14" s="150">
        <f>[1]MercLab!AD51</f>
        <v>8.8455709432976271</v>
      </c>
      <c r="K14" s="149">
        <f>[1]MercLab!AE51</f>
        <v>394013.36547883216</v>
      </c>
      <c r="L14" s="150">
        <f>IF(ISNUMBER(K14/K$8*100),K14/K$8*100,0)</f>
        <v>31.270686322418939</v>
      </c>
      <c r="M14" s="150">
        <f>[1]MercLab!AF51</f>
        <v>8.7883031301482806</v>
      </c>
      <c r="N14" s="149">
        <f>[1]MercLab!AG51</f>
        <v>18705.533871953983</v>
      </c>
      <c r="O14" s="150">
        <f>IF(ISNUMBER(N14/N$8*100),N14/N$8*100,0)</f>
        <v>28.528223246002316</v>
      </c>
      <c r="P14" s="150">
        <f>[1]MercLab!AH51</f>
        <v>9.9729729729729737</v>
      </c>
      <c r="Q14" s="151">
        <f t="shared" si="1"/>
        <v>4.532269760696245</v>
      </c>
      <c r="R14" s="150">
        <f>[1]MercLab!AI51</f>
        <v>1.5993015356468012</v>
      </c>
      <c r="S14" s="152" t="s">
        <v>56</v>
      </c>
      <c r="T14" s="153">
        <f>[1]MercLab!AC82</f>
        <v>4189.5837524226608</v>
      </c>
      <c r="U14" s="154">
        <f t="shared" si="3"/>
        <v>0.31605731568477208</v>
      </c>
      <c r="V14" s="154">
        <f>[1]MercLab!AD82</f>
        <v>12.867796964948498</v>
      </c>
      <c r="W14" s="153">
        <f>[1]MercLab!AE82</f>
        <v>4189.5837524226608</v>
      </c>
      <c r="X14" s="154">
        <f t="shared" si="4"/>
        <v>0.33250435346094953</v>
      </c>
      <c r="Y14" s="154">
        <f>[1]MercLab!AF82</f>
        <v>12.867796964948498</v>
      </c>
      <c r="Z14" s="153">
        <f>[1]MercLab!AG82</f>
        <v>0</v>
      </c>
      <c r="AA14" s="154">
        <f t="shared" si="5"/>
        <v>0</v>
      </c>
      <c r="AB14" s="154">
        <f>[1]MercLab!AH82</f>
        <v>0</v>
      </c>
      <c r="AC14" s="154">
        <f t="shared" si="2"/>
        <v>0</v>
      </c>
      <c r="AD14" s="154">
        <f>[1]MercLab!AI82</f>
        <v>3</v>
      </c>
      <c r="AE14" s="9"/>
    </row>
    <row r="15" spans="1:31">
      <c r="A15" s="148" t="s">
        <v>53</v>
      </c>
      <c r="B15" s="149">
        <f>[1]MercLab!Y52</f>
        <v>2280919.9368498842</v>
      </c>
      <c r="C15" s="150">
        <f>IF(ISNUMBER(B15/B$8*100),B15/B$8*100,0)</f>
        <v>51.418527675727532</v>
      </c>
      <c r="D15" s="150">
        <f>[1]MercLab!Z52</f>
        <v>5.4926253687315665</v>
      </c>
      <c r="E15" s="149">
        <f>[1]MercLab!AA52</f>
        <v>1784903.4407038165</v>
      </c>
      <c r="F15" s="150">
        <f>IF(ISNUMBER(E15/E$8*100),E15/E$8*100,0)</f>
        <v>50.024302180036585</v>
      </c>
      <c r="G15" s="150">
        <f>[1]MercLab!AB52</f>
        <v>6.0143884892086454</v>
      </c>
      <c r="H15" s="149">
        <f>[1]MercLab!AC52</f>
        <v>528580.29894112039</v>
      </c>
      <c r="I15" s="150">
        <f>IF(ISNUMBER(H15/H$8*100),H15/H$8*100,0)</f>
        <v>39.875481737435159</v>
      </c>
      <c r="J15" s="150">
        <f>[1]MercLab!AD52</f>
        <v>6.5831702544031296</v>
      </c>
      <c r="K15" s="149">
        <f>[1]MercLab!AE52</f>
        <v>513170.6422613188</v>
      </c>
      <c r="L15" s="150">
        <f>IF(ISNUMBER(K15/K$8*100),K15/K$8*100,0)</f>
        <v>40.727547819415477</v>
      </c>
      <c r="M15" s="150">
        <f>[1]MercLab!AF52</f>
        <v>6.5455158462575884</v>
      </c>
      <c r="N15" s="149">
        <f>[1]MercLab!AG52</f>
        <v>15409.656679801636</v>
      </c>
      <c r="O15" s="150">
        <f>IF(ISNUMBER(N15/N$8*100),N15/N$8*100,0)</f>
        <v>23.501608075712738</v>
      </c>
      <c r="P15" s="150">
        <f>[1]MercLab!AH52</f>
        <v>7.6999999999999993</v>
      </c>
      <c r="Q15" s="151">
        <f t="shared" si="1"/>
        <v>2.9152915291529147</v>
      </c>
      <c r="R15" s="150">
        <f>[1]MercLab!AI52</f>
        <v>1.7801715605410753</v>
      </c>
      <c r="S15" s="152" t="s">
        <v>74</v>
      </c>
      <c r="T15" s="153">
        <f>[1]MercLab!AC83</f>
        <v>5434.6558425319417</v>
      </c>
      <c r="U15" s="154">
        <f t="shared" si="3"/>
        <v>0.40998410313863676</v>
      </c>
      <c r="V15" s="154">
        <f>[1]MercLab!AD83</f>
        <v>10.906854567440668</v>
      </c>
      <c r="W15" s="153">
        <f>[1]MercLab!AE83</f>
        <v>4261.1388946122006</v>
      </c>
      <c r="X15" s="154">
        <f t="shared" si="4"/>
        <v>0.33818329382746715</v>
      </c>
      <c r="Y15" s="154">
        <f>[1]MercLab!AF83</f>
        <v>9.4362171347627797</v>
      </c>
      <c r="Z15" s="153">
        <f>[1]MercLab!AG83</f>
        <v>1173.51694791974</v>
      </c>
      <c r="AA15" s="154">
        <f t="shared" si="5"/>
        <v>1.7897566411305248</v>
      </c>
      <c r="AB15" s="154">
        <f>[1]MercLab!AH83</f>
        <v>15.936120234870959</v>
      </c>
      <c r="AC15" s="154">
        <f t="shared" si="2"/>
        <v>21.593215502916046</v>
      </c>
      <c r="AD15" s="154">
        <f>[1]MercLab!AI83</f>
        <v>2.2854255584103149</v>
      </c>
      <c r="AE15" s="9"/>
    </row>
    <row r="16" spans="1:31">
      <c r="A16" s="54"/>
      <c r="B16" s="179"/>
      <c r="C16" s="150"/>
      <c r="D16" s="150"/>
      <c r="E16" s="179"/>
      <c r="F16" s="150"/>
      <c r="G16" s="150"/>
      <c r="H16" s="179"/>
      <c r="I16" s="150"/>
      <c r="J16" s="150"/>
      <c r="K16" s="179"/>
      <c r="L16" s="150"/>
      <c r="M16" s="150"/>
      <c r="N16" s="179"/>
      <c r="O16" s="150"/>
      <c r="P16" s="150"/>
      <c r="Q16" s="150"/>
      <c r="R16" s="150"/>
      <c r="S16" s="152" t="s">
        <v>82</v>
      </c>
      <c r="T16" s="153">
        <f>[1]MercLab!AC84</f>
        <v>506419.10832555383</v>
      </c>
      <c r="U16" s="154">
        <f t="shared" si="3"/>
        <v>38.203667344350336</v>
      </c>
      <c r="V16" s="154">
        <f>[1]MercLab!AD84</f>
        <v>8.0538805354217864</v>
      </c>
      <c r="W16" s="153">
        <f>[1]MercLab!AE84</f>
        <v>488607.98001617886</v>
      </c>
      <c r="X16" s="154">
        <f t="shared" si="4"/>
        <v>38.778143627560567</v>
      </c>
      <c r="Y16" s="154">
        <f>[1]MercLab!AF84</f>
        <v>7.9847074145860182</v>
      </c>
      <c r="Z16" s="153">
        <f>[1]MercLab!AG84</f>
        <v>17811.128309376283</v>
      </c>
      <c r="AA16" s="154">
        <f t="shared" si="5"/>
        <v>27.164145549190899</v>
      </c>
      <c r="AB16" s="154">
        <f>[1]MercLab!AH84</f>
        <v>9.8155181352062257</v>
      </c>
      <c r="AC16" s="154">
        <f t="shared" si="2"/>
        <v>3.5170727203141627</v>
      </c>
      <c r="AD16" s="154">
        <f>[1]MercLab!AI84</f>
        <v>2.098622591892612</v>
      </c>
      <c r="AE16" s="9"/>
    </row>
    <row r="17" spans="1:31">
      <c r="A17" s="140" t="s">
        <v>70</v>
      </c>
      <c r="B17" s="172"/>
      <c r="C17" s="142"/>
      <c r="D17" s="142"/>
      <c r="E17" s="172"/>
      <c r="F17" s="142"/>
      <c r="G17" s="142"/>
      <c r="H17" s="172"/>
      <c r="I17" s="142"/>
      <c r="J17" s="142"/>
      <c r="K17" s="172"/>
      <c r="L17" s="142"/>
      <c r="M17" s="142"/>
      <c r="N17" s="172"/>
      <c r="O17" s="142"/>
      <c r="P17" s="142"/>
      <c r="Q17" s="142"/>
      <c r="R17" s="142"/>
      <c r="S17" s="152" t="s">
        <v>58</v>
      </c>
      <c r="T17" s="153">
        <f>[1]MercLab!AC85</f>
        <v>12969.011094171125</v>
      </c>
      <c r="U17" s="154">
        <f t="shared" si="3"/>
        <v>0.97836708268202122</v>
      </c>
      <c r="V17" s="154">
        <f>[1]MercLab!AD85</f>
        <v>11.807253212086247</v>
      </c>
      <c r="W17" s="153">
        <f>[1]MercLab!AE85</f>
        <v>11367.307866281406</v>
      </c>
      <c r="X17" s="154">
        <f t="shared" si="4"/>
        <v>0.90216106802587115</v>
      </c>
      <c r="Y17" s="154">
        <f>[1]MercLab!AF85</f>
        <v>11.863411977969017</v>
      </c>
      <c r="Z17" s="153">
        <f>[1]MercLab!AG85</f>
        <v>1601.70322788972</v>
      </c>
      <c r="AA17" s="154">
        <f t="shared" si="5"/>
        <v>2.4427930029621381</v>
      </c>
      <c r="AB17" s="154">
        <f>[1]MercLab!AH85</f>
        <v>11.408693747346341</v>
      </c>
      <c r="AC17" s="154">
        <f t="shared" si="2"/>
        <v>12.350234079216724</v>
      </c>
      <c r="AD17" s="154">
        <f>[1]MercLab!AI85</f>
        <v>12.484487951864923</v>
      </c>
      <c r="AE17" s="9"/>
    </row>
    <row r="18" spans="1:31">
      <c r="A18" s="148" t="s">
        <v>37</v>
      </c>
      <c r="B18" s="149">
        <f>[1]MercLab!Y54</f>
        <v>960216.20040121209</v>
      </c>
      <c r="C18" s="150">
        <f>IF(ISNUMBER(B18/B$8*100),B18/B$8*100,0)</f>
        <v>21.646048367308858</v>
      </c>
      <c r="D18" s="150">
        <f>[1]MercLab!Z54</f>
        <v>0</v>
      </c>
      <c r="E18" s="149">
        <f>[1]MercLab!AA54</f>
        <v>414864.55175837927</v>
      </c>
      <c r="F18" s="150">
        <f>IF(ISNUMBER(E18/E$8*100),E18/E$8*100,0)</f>
        <v>11.627133002087341</v>
      </c>
      <c r="G18" s="150">
        <f>[1]MercLab!AB54</f>
        <v>0</v>
      </c>
      <c r="H18" s="149">
        <f>[1]MercLab!AC54</f>
        <v>126708.31729590961</v>
      </c>
      <c r="I18" s="150">
        <f>IF(ISNUMBER(H18/H$8*100),H18/H$8*100,0)</f>
        <v>9.5587277892038838</v>
      </c>
      <c r="J18" s="150">
        <f>[1]MercLab!AD54</f>
        <v>0</v>
      </c>
      <c r="K18" s="149">
        <f>[1]MercLab!AE54</f>
        <v>125338.70368506375</v>
      </c>
      <c r="L18" s="150">
        <f>IF(ISNUMBER(K18/K$8*100),K18/K$8*100,0)</f>
        <v>9.9474475497324448</v>
      </c>
      <c r="M18" s="150">
        <f>[1]MercLab!AF54</f>
        <v>0</v>
      </c>
      <c r="N18" s="149">
        <f>[1]MercLab!AG54</f>
        <v>1369.61361084586</v>
      </c>
      <c r="O18" s="150">
        <f>IF(ISNUMBER(N18/N$8*100),N18/N$8*100,0)</f>
        <v>2.0888279970216375</v>
      </c>
      <c r="P18" s="150">
        <f>[1]MercLab!AH54</f>
        <v>0</v>
      </c>
      <c r="Q18" s="151">
        <f t="shared" ref="Q18:Q22" si="6">IF(ISNUMBER(N18/H18*100),N18/H18*100,0)</f>
        <v>1.0809184748680061</v>
      </c>
      <c r="R18" s="150">
        <f>[1]MercLab!AI54</f>
        <v>1.2337901374112805</v>
      </c>
      <c r="S18" s="152" t="s">
        <v>57</v>
      </c>
      <c r="T18" s="153">
        <f>[1]MercLab!AC86</f>
        <v>39820.80744747867</v>
      </c>
      <c r="U18" s="154">
        <f t="shared" si="3"/>
        <v>3.0040353061261826</v>
      </c>
      <c r="V18" s="154">
        <f>[1]MercLab!AD86</f>
        <v>12.415978792622095</v>
      </c>
      <c r="W18" s="153">
        <f>[1]MercLab!AE86</f>
        <v>38468.511337881646</v>
      </c>
      <c r="X18" s="154">
        <f t="shared" si="4"/>
        <v>3.0530353960846526</v>
      </c>
      <c r="Y18" s="154">
        <f>[1]MercLab!AF86</f>
        <v>12.453778609320018</v>
      </c>
      <c r="Z18" s="153">
        <f>[1]MercLab!AG86</f>
        <v>1352.2961095969999</v>
      </c>
      <c r="AA18" s="154">
        <f t="shared" si="5"/>
        <v>2.0624166930154395</v>
      </c>
      <c r="AB18" s="154">
        <f>[1]MercLab!AH86</f>
        <v>11.3828201588622</v>
      </c>
      <c r="AC18" s="154">
        <f t="shared" si="2"/>
        <v>3.3959535134504741</v>
      </c>
      <c r="AD18" s="154">
        <f>[1]MercLab!AI86</f>
        <v>2.3134795933065124</v>
      </c>
    </row>
    <row r="19" spans="1:31">
      <c r="A19" s="148" t="s">
        <v>38</v>
      </c>
      <c r="B19" s="149">
        <f>[1]MercLab!Y55</f>
        <v>2113437.0229126057</v>
      </c>
      <c r="C19" s="150">
        <f>IF(ISNUMBER(B19/B$8*100),B19/B$8*100,0)</f>
        <v>47.642978737614044</v>
      </c>
      <c r="D19" s="150">
        <f>[1]MercLab!Z55</f>
        <v>4.1032221496495103</v>
      </c>
      <c r="E19" s="149">
        <f>[1]MercLab!AA55</f>
        <v>1790872.887436664</v>
      </c>
      <c r="F19" s="150">
        <f>IF(ISNUMBER(E19/E$8*100),E19/E$8*100,0)</f>
        <v>50.19160389530127</v>
      </c>
      <c r="G19" s="150">
        <f>[1]MercLab!AB55</f>
        <v>4.6181261459900433</v>
      </c>
      <c r="H19" s="149">
        <f>[1]MercLab!AC55</f>
        <v>590780.95651522873</v>
      </c>
      <c r="I19" s="150">
        <f>IF(ISNUMBER(H19/H$8*100),H19/H$8*100,0)</f>
        <v>44.567826855331994</v>
      </c>
      <c r="J19" s="150">
        <f>[1]MercLab!AD55</f>
        <v>4.7545099668992723</v>
      </c>
      <c r="K19" s="149">
        <f>[1]MercLab!AE55</f>
        <v>572181.02057289158</v>
      </c>
      <c r="L19" s="150">
        <f>IF(ISNUMBER(K19/K$8*100),K19/K$8*100,0)</f>
        <v>45.41087887268047</v>
      </c>
      <c r="M19" s="150">
        <f>[1]MercLab!AF55</f>
        <v>4.7307712296864048</v>
      </c>
      <c r="N19" s="149">
        <f>[1]MercLab!AG55</f>
        <v>18599.935942337775</v>
      </c>
      <c r="O19" s="150">
        <f>IF(ISNUMBER(N19/N$8*100),N19/N$8*100,0)</f>
        <v>28.367173509008513</v>
      </c>
      <c r="P19" s="150">
        <f>[1]MercLab!AH55</f>
        <v>5.4847734972512994</v>
      </c>
      <c r="Q19" s="151">
        <f t="shared" si="6"/>
        <v>3.1483641673304885</v>
      </c>
      <c r="R19" s="150">
        <f>[1]MercLab!AI55</f>
        <v>1.1641525451054686</v>
      </c>
      <c r="S19" s="152" t="s">
        <v>59</v>
      </c>
      <c r="T19" s="153">
        <f>[1]MercLab!AC87</f>
        <v>362040.74874634307</v>
      </c>
      <c r="U19" s="154">
        <f t="shared" si="3"/>
        <v>27.311932158202268</v>
      </c>
      <c r="V19" s="154">
        <f>[1]MercLab!AD87</f>
        <v>9.716419894983316</v>
      </c>
      <c r="W19" s="153">
        <f>[1]MercLab!AE87</f>
        <v>346691.05312270386</v>
      </c>
      <c r="X19" s="154">
        <f t="shared" si="4"/>
        <v>27.514973152786578</v>
      </c>
      <c r="Y19" s="154">
        <f>[1]MercLab!AF87</f>
        <v>9.7112890647490211</v>
      </c>
      <c r="Z19" s="153">
        <f>[1]MercLab!AG87</f>
        <v>15349.695623638641</v>
      </c>
      <c r="AA19" s="154">
        <f t="shared" si="5"/>
        <v>23.410160143352531</v>
      </c>
      <c r="AB19" s="154">
        <f>[1]MercLab!AH87</f>
        <v>9.8220061775003682</v>
      </c>
      <c r="AC19" s="154">
        <f t="shared" si="2"/>
        <v>4.2397701575833144</v>
      </c>
      <c r="AD19" s="154">
        <f>[1]MercLab!AI87</f>
        <v>1.6604846963160307</v>
      </c>
    </row>
    <row r="20" spans="1:31">
      <c r="A20" s="148" t="s">
        <v>39</v>
      </c>
      <c r="B20" s="149">
        <f>[1]MercLab!Y56</f>
        <v>1081492.3513954403</v>
      </c>
      <c r="C20" s="150">
        <f>IF(ISNUMBER(B20/B$8*100),B20/B$8*100,0)</f>
        <v>24.379963322217176</v>
      </c>
      <c r="D20" s="150">
        <f>[1]MercLab!Z56</f>
        <v>9.8218741298037138</v>
      </c>
      <c r="E20" s="149">
        <f>[1]MercLab!AA56</f>
        <v>1081492.3513954403</v>
      </c>
      <c r="F20" s="150">
        <f>IF(ISNUMBER(E20/E$8*100),E20/E$8*100,0)</f>
        <v>30.310267187490513</v>
      </c>
      <c r="G20" s="150">
        <f>[1]MercLab!AB56</f>
        <v>9.8218741298037138</v>
      </c>
      <c r="H20" s="149">
        <f>[1]MercLab!AC56</f>
        <v>433549.36211675877</v>
      </c>
      <c r="I20" s="150">
        <f>IF(ISNUMBER(H20/H$8*100),H20/H$8*100,0)</f>
        <v>32.706458613754016</v>
      </c>
      <c r="J20" s="150">
        <f>[1]MercLab!AD56</f>
        <v>10.506519478604488</v>
      </c>
      <c r="K20" s="149">
        <f>[1]MercLab!AE56</f>
        <v>399949.39470579714</v>
      </c>
      <c r="L20" s="150">
        <f>IF(ISNUMBER(K20/K$8*100),K20/K$8*100,0)</f>
        <v>31.741796503495028</v>
      </c>
      <c r="M20" s="150">
        <f>[1]MercLab!AF56</f>
        <v>10.483410245400632</v>
      </c>
      <c r="N20" s="149">
        <f>[1]MercLab!AG56</f>
        <v>33599.967410964098</v>
      </c>
      <c r="O20" s="150">
        <f>IF(ISNUMBER(N20/N$8*100),N20/N$8*100,0)</f>
        <v>51.244053119252477</v>
      </c>
      <c r="P20" s="150">
        <f>[1]MercLab!AH56</f>
        <v>10.781594859451022</v>
      </c>
      <c r="Q20" s="151">
        <f t="shared" si="6"/>
        <v>7.7499750540320989</v>
      </c>
      <c r="R20" s="150">
        <f>[1]MercLab!AI56</f>
        <v>2.5020496536693893</v>
      </c>
      <c r="S20" s="152" t="s">
        <v>60</v>
      </c>
      <c r="T20" s="153">
        <f>[1]MercLab!AC88</f>
        <v>1038.9695941197001</v>
      </c>
      <c r="U20" s="154">
        <f t="shared" si="3"/>
        <v>7.8378655351067916E-2</v>
      </c>
      <c r="V20" s="154">
        <f>[1]MercLab!AD88</f>
        <v>8.3607332455734991</v>
      </c>
      <c r="W20" s="153">
        <f>[1]MercLab!AE88</f>
        <v>1038.9695941197001</v>
      </c>
      <c r="X20" s="154">
        <f t="shared" si="4"/>
        <v>8.2457335518973662E-2</v>
      </c>
      <c r="Y20" s="154">
        <f>[1]MercLab!AF88</f>
        <v>8.3607332455734991</v>
      </c>
      <c r="Z20" s="153">
        <f>[1]MercLab!AG88</f>
        <v>0</v>
      </c>
      <c r="AA20" s="154">
        <f t="shared" si="5"/>
        <v>0</v>
      </c>
      <c r="AB20" s="154">
        <f>[1]MercLab!AH88</f>
        <v>0</v>
      </c>
      <c r="AC20" s="154">
        <f t="shared" si="2"/>
        <v>0</v>
      </c>
      <c r="AD20" s="154">
        <f>[1]MercLab!AI88</f>
        <v>0</v>
      </c>
    </row>
    <row r="21" spans="1:31">
      <c r="A21" s="148" t="s">
        <v>40</v>
      </c>
      <c r="B21" s="149">
        <f>[1]MercLab!Y57</f>
        <v>273150.87464094005</v>
      </c>
      <c r="C21" s="150">
        <f>IF(ISNUMBER(B21/B$8*100),B21/B$8*100,0)</f>
        <v>6.157610173188079</v>
      </c>
      <c r="D21" s="150">
        <f>[1]MercLab!Z57</f>
        <v>14.844348714934778</v>
      </c>
      <c r="E21" s="149">
        <f>[1]MercLab!AA57</f>
        <v>273150.87464094005</v>
      </c>
      <c r="F21" s="150">
        <f>IF(ISNUMBER(E21/E$8*100),E21/E$8*100,0)</f>
        <v>7.6554179807013343</v>
      </c>
      <c r="G21" s="150">
        <f>[1]MercLab!AB57</f>
        <v>14.844348714934778</v>
      </c>
      <c r="H21" s="149">
        <f>[1]MercLab!AC57</f>
        <v>170622.42269267244</v>
      </c>
      <c r="I21" s="150">
        <f>IF(ISNUMBER(H21/H$8*100),H21/H$8*100,0)</f>
        <v>12.871556722238855</v>
      </c>
      <c r="J21" s="150">
        <f>[1]MercLab!AD57</f>
        <v>15.352037273519803</v>
      </c>
      <c r="K21" s="149">
        <f>[1]MercLab!AE57</f>
        <v>158623.41928086083</v>
      </c>
      <c r="L21" s="150">
        <f>IF(ISNUMBER(K21/K$8*100),K21/K$8*100,0)</f>
        <v>12.589073423164937</v>
      </c>
      <c r="M21" s="150">
        <f>[1]MercLab!AF57</f>
        <v>15.362611134772759</v>
      </c>
      <c r="N21" s="149">
        <f>[1]MercLab!AG57</f>
        <v>11999.003411810581</v>
      </c>
      <c r="O21" s="150">
        <f>IF(ISNUMBER(N21/N$8*100),N21/N$8*100,0)</f>
        <v>18.299945374716962</v>
      </c>
      <c r="P21" s="150">
        <f>[1]MercLab!AH57</f>
        <v>15.212253829063469</v>
      </c>
      <c r="Q21" s="151">
        <f t="shared" si="6"/>
        <v>7.0324891784143517</v>
      </c>
      <c r="R21" s="150">
        <f>[1]MercLab!AI57</f>
        <v>2.3831310234972318</v>
      </c>
      <c r="S21" s="152" t="s">
        <v>95</v>
      </c>
      <c r="T21" s="153">
        <f>[1]MercLab!AC89</f>
        <v>16103.534834277107</v>
      </c>
      <c r="U21" s="154">
        <f t="shared" si="3"/>
        <v>1.2148319006189381</v>
      </c>
      <c r="V21" s="154">
        <f>[1]MercLab!AD89</f>
        <v>11.264572301873214</v>
      </c>
      <c r="W21" s="153">
        <f>[1]MercLab!AE89</f>
        <v>0</v>
      </c>
      <c r="X21" s="154">
        <f t="shared" si="4"/>
        <v>0</v>
      </c>
      <c r="Y21" s="154">
        <f>[1]MercLab!AF89</f>
        <v>0</v>
      </c>
      <c r="Z21" s="153">
        <f>[1]MercLab!AG89</f>
        <v>16103.534834277107</v>
      </c>
      <c r="AA21" s="154">
        <f t="shared" si="5"/>
        <v>24.559856989211003</v>
      </c>
      <c r="AB21" s="154">
        <f>[1]MercLab!AH89</f>
        <v>11.264572301873214</v>
      </c>
      <c r="AC21" s="154">
        <f t="shared" si="2"/>
        <v>100</v>
      </c>
      <c r="AD21" s="154">
        <f>[1]MercLab!AI89</f>
        <v>2.2653552583093455</v>
      </c>
    </row>
    <row r="22" spans="1:31">
      <c r="A22" s="148" t="s">
        <v>46</v>
      </c>
      <c r="B22" s="149">
        <f>[1]MercLab!Y58</f>
        <v>7691.9773012031255</v>
      </c>
      <c r="C22" s="150">
        <f>IF(ISNUMBER(B22/B$8*100),B22/B$8*100,0)</f>
        <v>0.17339939966906909</v>
      </c>
      <c r="D22" s="150">
        <f>[1]MercLab!Z58</f>
        <v>0</v>
      </c>
      <c r="E22" s="149">
        <f>[1]MercLab!AA58</f>
        <v>7691.9773012031255</v>
      </c>
      <c r="F22" s="150">
        <f>IF(ISNUMBER(E22/E$8*100),E22/E$8*100,0)</f>
        <v>0.21557793441511888</v>
      </c>
      <c r="G22" s="150">
        <f>[1]MercLab!AB58</f>
        <v>0</v>
      </c>
      <c r="H22" s="149">
        <f>[1]MercLab!AC58</f>
        <v>3916.15301442998</v>
      </c>
      <c r="I22" s="150">
        <f>IF(ISNUMBER(H22/H$8*100),H22/H$8*100,0)</f>
        <v>0.29543001947051212</v>
      </c>
      <c r="J22" s="150">
        <f>[1]MercLab!AD58</f>
        <v>0</v>
      </c>
      <c r="K22" s="149">
        <f>[1]MercLab!AE58</f>
        <v>3916.15301442998</v>
      </c>
      <c r="L22" s="150">
        <f>IF(ISNUMBER(K22/K$8*100),K22/K$8*100,0)</f>
        <v>0.31080365092694884</v>
      </c>
      <c r="M22" s="150">
        <f>[1]MercLab!AF58</f>
        <v>0</v>
      </c>
      <c r="N22" s="149">
        <f>[1]MercLab!AG58</f>
        <v>0</v>
      </c>
      <c r="O22" s="150">
        <f>IF(ISNUMBER(N22/N$8*100),N22/N$8*100,0)</f>
        <v>0</v>
      </c>
      <c r="P22" s="150">
        <f>[1]MercLab!AH58</f>
        <v>0</v>
      </c>
      <c r="Q22" s="151">
        <f t="shared" si="6"/>
        <v>0</v>
      </c>
      <c r="R22" s="150">
        <f>[1]MercLab!AI58</f>
        <v>0</v>
      </c>
      <c r="S22" s="152"/>
      <c r="T22" s="146"/>
      <c r="U22" s="147"/>
      <c r="V22" s="147"/>
      <c r="W22" s="146"/>
      <c r="X22" s="147"/>
      <c r="Y22" s="147"/>
      <c r="Z22" s="146"/>
      <c r="AA22" s="147"/>
      <c r="AB22" s="147"/>
      <c r="AC22" s="147"/>
      <c r="AD22" s="147"/>
    </row>
    <row r="23" spans="1:31">
      <c r="A23" s="148"/>
      <c r="B23" s="156"/>
      <c r="C23" s="150"/>
      <c r="D23" s="150"/>
      <c r="E23" s="156"/>
      <c r="F23" s="150"/>
      <c r="G23" s="150"/>
      <c r="H23" s="156"/>
      <c r="I23" s="150"/>
      <c r="J23" s="150"/>
      <c r="K23" s="156"/>
      <c r="L23" s="150"/>
      <c r="M23" s="150"/>
      <c r="N23" s="156"/>
      <c r="O23" s="150"/>
      <c r="P23" s="150"/>
      <c r="Q23" s="150"/>
      <c r="R23" s="150"/>
      <c r="S23" s="49" t="s">
        <v>15</v>
      </c>
      <c r="T23" s="172"/>
      <c r="U23" s="144"/>
      <c r="V23" s="144"/>
      <c r="W23" s="172"/>
      <c r="X23" s="144"/>
      <c r="Y23" s="144"/>
      <c r="Z23" s="172"/>
      <c r="AA23" s="144"/>
      <c r="AB23" s="144"/>
      <c r="AC23" s="144"/>
      <c r="AD23" s="144"/>
    </row>
    <row r="24" spans="1:31">
      <c r="A24" s="140" t="s">
        <v>16</v>
      </c>
      <c r="B24" s="172"/>
      <c r="C24" s="142"/>
      <c r="D24" s="142"/>
      <c r="E24" s="172"/>
      <c r="F24" s="142"/>
      <c r="G24" s="142"/>
      <c r="H24" s="172"/>
      <c r="I24" s="142"/>
      <c r="J24" s="142"/>
      <c r="K24" s="172"/>
      <c r="L24" s="142"/>
      <c r="M24" s="142"/>
      <c r="N24" s="172"/>
      <c r="O24" s="142"/>
      <c r="P24" s="142"/>
      <c r="Q24" s="142"/>
      <c r="R24" s="142"/>
      <c r="S24" s="152" t="s">
        <v>75</v>
      </c>
      <c r="T24" s="157">
        <f>[1]MercLab!AC91</f>
        <v>155318.50189452991</v>
      </c>
      <c r="U24" s="154">
        <f t="shared" ref="U24:U35" si="7">IF(ISNUMBER(T24/T$8*100),T24/T$8*100,0)</f>
        <v>11.717046772624817</v>
      </c>
      <c r="V24" s="154">
        <f>[1]MercLab!AD91</f>
        <v>13.57415901575183</v>
      </c>
      <c r="W24" s="157">
        <f>[1]MercLab!AE91</f>
        <v>147971.22184162325</v>
      </c>
      <c r="X24" s="154">
        <f t="shared" ref="X24:X35" si="8">IF(ISNUMBER(W24/W$8*100),W24/W$8*100,0)</f>
        <v>11.743666759454266</v>
      </c>
      <c r="Y24" s="154">
        <f>[1]MercLab!AF91</f>
        <v>13.547484115415946</v>
      </c>
      <c r="Z24" s="157">
        <f>[1]MercLab!AG91</f>
        <v>7347.2800529068336</v>
      </c>
      <c r="AA24" s="154">
        <f t="shared" ref="AA24:AA35" si="9">IF(ISNUMBER(Z24/Z$8*100),Z24/Z$8*100,0)</f>
        <v>11.205499240761874</v>
      </c>
      <c r="AB24" s="154">
        <f>[1]MercLab!AH91</f>
        <v>14.108213866803521</v>
      </c>
      <c r="AC24" s="154">
        <f t="shared" si="2"/>
        <v>4.7304602885598612</v>
      </c>
      <c r="AD24" s="154">
        <f>[1]MercLab!AI91</f>
        <v>3.5876715261261936</v>
      </c>
    </row>
    <row r="25" spans="1:31" ht="12" customHeight="1">
      <c r="A25" s="148" t="s">
        <v>41</v>
      </c>
      <c r="B25" s="149">
        <f>[1]MercLab!Y60</f>
        <v>198106.07037793702</v>
      </c>
      <c r="C25" s="150">
        <f t="shared" ref="C25:C33" si="10">IF(ISNUMBER(B25/B$8*100),B25/B$8*100,0)</f>
        <v>4.4658833911222811</v>
      </c>
      <c r="D25" s="150">
        <f>[1]MercLab!Z60</f>
        <v>3.7544866974922981</v>
      </c>
      <c r="E25" s="149">
        <f>[1]MercLab!AA60</f>
        <v>198106.07037793702</v>
      </c>
      <c r="F25" s="150">
        <f t="shared" ref="F25:F33" si="11">IF(ISNUMBER(E25/E$8*100),E25/E$8*100,0)</f>
        <v>5.5521871392537596</v>
      </c>
      <c r="G25" s="150">
        <f>[1]MercLab!AB60</f>
        <v>3.7544866974922981</v>
      </c>
      <c r="H25" s="149">
        <f>[1]MercLab!AC60</f>
        <v>4320.3156746999994</v>
      </c>
      <c r="I25" s="150">
        <f t="shared" ref="I25:I33" si="12">IF(ISNUMBER(H25/H$8*100),H25/H$8*100,0)</f>
        <v>0.32591957954461093</v>
      </c>
      <c r="J25" s="150">
        <f>[1]MercLab!AD60</f>
        <v>3.807555322974483</v>
      </c>
      <c r="K25" s="149">
        <f>[1]MercLab!AE60</f>
        <v>4320.3156746999994</v>
      </c>
      <c r="L25" s="150">
        <f t="shared" ref="L25:L33" si="13">IF(ISNUMBER(K25/K$8*100),K25/K$8*100,0)</f>
        <v>0.34287983127981336</v>
      </c>
      <c r="M25" s="150">
        <f>[1]MercLab!AF60</f>
        <v>3.807555322974483</v>
      </c>
      <c r="N25" s="149">
        <f>[1]MercLab!AG60</f>
        <v>0</v>
      </c>
      <c r="O25" s="150">
        <f t="shared" ref="O25:O33" si="14">IF(ISNUMBER(N25/N$8*100),N25/N$8*100,0)</f>
        <v>0</v>
      </c>
      <c r="P25" s="150">
        <f>[1]MercLab!AH60</f>
        <v>0</v>
      </c>
      <c r="Q25" s="151">
        <f t="shared" ref="Q25:Q33" si="15">IF(ISNUMBER(N25/H25*100),N25/H25*100,0)</f>
        <v>0</v>
      </c>
      <c r="R25" s="150">
        <f>[1]MercLab!AI60</f>
        <v>0</v>
      </c>
      <c r="S25" s="152" t="s">
        <v>61</v>
      </c>
      <c r="T25" s="157">
        <f>[1]MercLab!AC92</f>
        <v>47188.466884024143</v>
      </c>
      <c r="U25" s="154">
        <f t="shared" si="7"/>
        <v>3.5598429476484719</v>
      </c>
      <c r="V25" s="154">
        <f>[1]MercLab!AD92</f>
        <v>12.731895637896903</v>
      </c>
      <c r="W25" s="157">
        <f>[1]MercLab!AE92</f>
        <v>45766.988161275855</v>
      </c>
      <c r="X25" s="154">
        <f t="shared" si="8"/>
        <v>3.6322755929202248</v>
      </c>
      <c r="Y25" s="154">
        <f>[1]MercLab!AF92</f>
        <v>12.612888304758512</v>
      </c>
      <c r="Z25" s="157">
        <f>[1]MercLab!AG92</f>
        <v>1421.47872274826</v>
      </c>
      <c r="AA25" s="154">
        <f t="shared" si="9"/>
        <v>2.1679286258066313</v>
      </c>
      <c r="AB25" s="154">
        <f>[1]MercLab!AH92</f>
        <v>16.476682054693477</v>
      </c>
      <c r="AC25" s="154">
        <f t="shared" si="2"/>
        <v>3.0123435165669852</v>
      </c>
      <c r="AD25" s="154">
        <f>[1]MercLab!AI92</f>
        <v>3.7583480346872182</v>
      </c>
    </row>
    <row r="26" spans="1:31">
      <c r="A26" s="148" t="s">
        <v>42</v>
      </c>
      <c r="B26" s="149">
        <f>[1]MercLab!Y61</f>
        <v>366161.65307074197</v>
      </c>
      <c r="C26" s="150">
        <f t="shared" si="10"/>
        <v>8.2543419381086309</v>
      </c>
      <c r="D26" s="150">
        <f>[1]MercLab!Z61</f>
        <v>5.9928011360632585</v>
      </c>
      <c r="E26" s="149">
        <f>[1]MercLab!AA61</f>
        <v>366161.65307074197</v>
      </c>
      <c r="F26" s="150">
        <f t="shared" si="11"/>
        <v>10.262169236857895</v>
      </c>
      <c r="G26" s="150">
        <f>[1]MercLab!AB61</f>
        <v>5.9928011360632585</v>
      </c>
      <c r="H26" s="149">
        <f>[1]MercLab!AC61</f>
        <v>25026.093069002265</v>
      </c>
      <c r="I26" s="150">
        <f t="shared" si="12"/>
        <v>1.8879392953756562</v>
      </c>
      <c r="J26" s="150">
        <f>[1]MercLab!AD61</f>
        <v>5.9561950073191641</v>
      </c>
      <c r="K26" s="149">
        <f>[1]MercLab!AE61</f>
        <v>25026.093069002265</v>
      </c>
      <c r="L26" s="150">
        <f t="shared" si="13"/>
        <v>1.9861841622691752</v>
      </c>
      <c r="M26" s="150">
        <f>[1]MercLab!AF61</f>
        <v>5.9561950073191641</v>
      </c>
      <c r="N26" s="149">
        <f>[1]MercLab!AG61</f>
        <v>0</v>
      </c>
      <c r="O26" s="150">
        <f t="shared" si="14"/>
        <v>0</v>
      </c>
      <c r="P26" s="150">
        <f>[1]MercLab!AH61</f>
        <v>0</v>
      </c>
      <c r="Q26" s="151">
        <f t="shared" si="15"/>
        <v>0</v>
      </c>
      <c r="R26" s="150">
        <f>[1]MercLab!AI61</f>
        <v>2.0461893764434178</v>
      </c>
      <c r="S26" s="152" t="s">
        <v>92</v>
      </c>
      <c r="T26" s="157">
        <f>[1]MercLab!AC93</f>
        <v>59114.85221754347</v>
      </c>
      <c r="U26" s="154">
        <f t="shared" si="7"/>
        <v>4.4595555580371906</v>
      </c>
      <c r="V26" s="154">
        <f>[1]MercLab!AD93</f>
        <v>12.259464860910114</v>
      </c>
      <c r="W26" s="157">
        <f>[1]MercLab!AE93</f>
        <v>53561.521178996176</v>
      </c>
      <c r="X26" s="154">
        <f t="shared" si="8"/>
        <v>4.2508850574257231</v>
      </c>
      <c r="Y26" s="154">
        <f>[1]MercLab!AF93</f>
        <v>12.323081099938927</v>
      </c>
      <c r="Z26" s="157">
        <f>[1]MercLab!AG93</f>
        <v>5553.3310385473214</v>
      </c>
      <c r="AA26" s="154">
        <f t="shared" si="9"/>
        <v>8.46950793872651</v>
      </c>
      <c r="AB26" s="154">
        <f>[1]MercLab!AH93</f>
        <v>11.645890321517795</v>
      </c>
      <c r="AC26" s="154">
        <f t="shared" si="2"/>
        <v>9.3941384106163142</v>
      </c>
      <c r="AD26" s="154">
        <f>[1]MercLab!AI93</f>
        <v>1.8736757071005432</v>
      </c>
    </row>
    <row r="27" spans="1:31">
      <c r="A27" s="148" t="s">
        <v>43</v>
      </c>
      <c r="B27" s="149">
        <f>[1]MercLab!Y62</f>
        <v>432226.35609835183</v>
      </c>
      <c r="C27" s="150">
        <f t="shared" si="10"/>
        <v>9.7436312841017703</v>
      </c>
      <c r="D27" s="150">
        <f>[1]MercLab!Z62</f>
        <v>8.0010466804761258</v>
      </c>
      <c r="E27" s="149">
        <f>[1]MercLab!AA62</f>
        <v>432226.35609835183</v>
      </c>
      <c r="F27" s="150">
        <f t="shared" si="11"/>
        <v>12.11372075069462</v>
      </c>
      <c r="G27" s="150">
        <f>[1]MercLab!AB62</f>
        <v>8.0010466804761258</v>
      </c>
      <c r="H27" s="149">
        <f>[1]MercLab!AC62</f>
        <v>81767.482401982226</v>
      </c>
      <c r="I27" s="150">
        <f t="shared" si="12"/>
        <v>6.168443579467362</v>
      </c>
      <c r="J27" s="150">
        <f>[1]MercLab!AD62</f>
        <v>7.8161065747610392</v>
      </c>
      <c r="K27" s="149">
        <f>[1]MercLab!AE62</f>
        <v>71139.748009135423</v>
      </c>
      <c r="L27" s="150">
        <f t="shared" si="13"/>
        <v>5.645972801826475</v>
      </c>
      <c r="M27" s="150">
        <f>[1]MercLab!AF62</f>
        <v>7.6240584092473931</v>
      </c>
      <c r="N27" s="149">
        <f>[1]MercLab!AG62</f>
        <v>10627.734392846687</v>
      </c>
      <c r="O27" s="150">
        <f t="shared" si="14"/>
        <v>16.208592678177105</v>
      </c>
      <c r="P27" s="150">
        <f>[1]MercLab!AH62</f>
        <v>9.1575054550678932</v>
      </c>
      <c r="Q27" s="151">
        <f t="shared" si="15"/>
        <v>12.997507176017745</v>
      </c>
      <c r="R27" s="150">
        <f>[1]MercLab!AI62</f>
        <v>1.4938935043118702</v>
      </c>
      <c r="S27" s="152" t="s">
        <v>63</v>
      </c>
      <c r="T27" s="157">
        <f>[1]MercLab!AC94</f>
        <v>383553.70343435416</v>
      </c>
      <c r="U27" s="154">
        <f t="shared" si="7"/>
        <v>28.934844388375293</v>
      </c>
      <c r="V27" s="154">
        <f>[1]MercLab!AD94</f>
        <v>7.7988157564662144</v>
      </c>
      <c r="W27" s="157">
        <f>[1]MercLab!AE94</f>
        <v>373475.80859626469</v>
      </c>
      <c r="X27" s="154">
        <f t="shared" si="8"/>
        <v>29.640732733603166</v>
      </c>
      <c r="Y27" s="154">
        <f>[1]MercLab!AF94</f>
        <v>7.7167573461700929</v>
      </c>
      <c r="Z27" s="157">
        <f>[1]MercLab!AG94</f>
        <v>10077.894838088745</v>
      </c>
      <c r="AA27" s="154">
        <f t="shared" si="9"/>
        <v>15.370020217482161</v>
      </c>
      <c r="AB27" s="154">
        <f>[1]MercLab!AH94</f>
        <v>10.557237498817855</v>
      </c>
      <c r="AC27" s="154">
        <f t="shared" si="2"/>
        <v>2.6275055482063916</v>
      </c>
      <c r="AD27" s="154">
        <f>[1]MercLab!AI94</f>
        <v>2.1164333266472704</v>
      </c>
    </row>
    <row r="28" spans="1:31">
      <c r="A28" s="148" t="s">
        <v>44</v>
      </c>
      <c r="B28" s="149">
        <f>[1]MercLab!Y63</f>
        <v>474419.38013128494</v>
      </c>
      <c r="C28" s="150">
        <f t="shared" si="10"/>
        <v>10.694783991792269</v>
      </c>
      <c r="D28" s="150">
        <f>[1]MercLab!Z63</f>
        <v>9.5623451142591129</v>
      </c>
      <c r="E28" s="149">
        <f>[1]MercLab!AA63</f>
        <v>474419.38013128494</v>
      </c>
      <c r="F28" s="150">
        <f t="shared" si="11"/>
        <v>13.296236586554469</v>
      </c>
      <c r="G28" s="150">
        <f>[1]MercLab!AB63</f>
        <v>9.5623451142591129</v>
      </c>
      <c r="H28" s="149">
        <f>[1]MercLab!AC63</f>
        <v>205904.81931951252</v>
      </c>
      <c r="I28" s="150">
        <f t="shared" si="12"/>
        <v>15.533219605181875</v>
      </c>
      <c r="J28" s="150">
        <f>[1]MercLab!AD63</f>
        <v>9.9154284238648049</v>
      </c>
      <c r="K28" s="149">
        <f>[1]MercLab!AE63</f>
        <v>184898.95417416259</v>
      </c>
      <c r="L28" s="150">
        <f t="shared" si="13"/>
        <v>14.674418950983981</v>
      </c>
      <c r="M28" s="150">
        <f>[1]MercLab!AF63</f>
        <v>9.8660611630803015</v>
      </c>
      <c r="N28" s="149">
        <f>[1]MercLab!AG63</f>
        <v>21005.865145350304</v>
      </c>
      <c r="O28" s="150">
        <f t="shared" si="14"/>
        <v>32.036509326283856</v>
      </c>
      <c r="P28" s="150">
        <f>[1]MercLab!AH63</f>
        <v>10.346433182912312</v>
      </c>
      <c r="Q28" s="151">
        <f t="shared" si="15"/>
        <v>10.201735546924953</v>
      </c>
      <c r="R28" s="150">
        <f>[1]MercLab!AI63</f>
        <v>2.0181505493747274</v>
      </c>
      <c r="S28" s="152" t="s">
        <v>64</v>
      </c>
      <c r="T28" s="157">
        <f>[1]MercLab!AC95</f>
        <v>126439.49956865604</v>
      </c>
      <c r="U28" s="154">
        <f t="shared" si="7"/>
        <v>9.5384484931437168</v>
      </c>
      <c r="V28" s="154">
        <f>[1]MercLab!AD95</f>
        <v>4.9551675900922127</v>
      </c>
      <c r="W28" s="157">
        <f>[1]MercLab!AE95</f>
        <v>123822.76541548218</v>
      </c>
      <c r="X28" s="154">
        <f t="shared" si="8"/>
        <v>9.8271358185437663</v>
      </c>
      <c r="Y28" s="154">
        <f>[1]MercLab!AF95</f>
        <v>4.9572613088716553</v>
      </c>
      <c r="Z28" s="157">
        <f>[1]MercLab!AG95</f>
        <v>2616.7341531738598</v>
      </c>
      <c r="AA28" s="154">
        <f t="shared" si="9"/>
        <v>3.9908391071964986</v>
      </c>
      <c r="AB28" s="154">
        <f>[1]MercLab!AH95</f>
        <v>4.8571428571428577</v>
      </c>
      <c r="AC28" s="154">
        <f t="shared" si="2"/>
        <v>2.0695543418795213</v>
      </c>
      <c r="AD28" s="154">
        <f>[1]MercLab!AI95</f>
        <v>0.96904127435305265</v>
      </c>
    </row>
    <row r="29" spans="1:31">
      <c r="A29" s="148" t="s">
        <v>45</v>
      </c>
      <c r="B29" s="149">
        <f>[1]MercLab!Y64</f>
        <v>326590.47141732095</v>
      </c>
      <c r="C29" s="150">
        <f t="shared" si="10"/>
        <v>7.3622931352831671</v>
      </c>
      <c r="D29" s="150">
        <f>[1]MercLab!Z64</f>
        <v>8.6552531732217179</v>
      </c>
      <c r="E29" s="149">
        <f>[1]MercLab!AA64</f>
        <v>326590.47141732095</v>
      </c>
      <c r="F29" s="150">
        <f t="shared" si="11"/>
        <v>9.1531340344430827</v>
      </c>
      <c r="G29" s="150">
        <f>[1]MercLab!AB64</f>
        <v>8.6552531732217179</v>
      </c>
      <c r="H29" s="149">
        <f>[1]MercLab!AC64</f>
        <v>153984.46392138285</v>
      </c>
      <c r="I29" s="150">
        <f t="shared" si="12"/>
        <v>11.616408502636636</v>
      </c>
      <c r="J29" s="150">
        <f>[1]MercLab!AD64</f>
        <v>9.6538044919164854</v>
      </c>
      <c r="K29" s="149">
        <f>[1]MercLab!AE64</f>
        <v>142257.33433291514</v>
      </c>
      <c r="L29" s="150">
        <f t="shared" si="13"/>
        <v>11.290186751868081</v>
      </c>
      <c r="M29" s="150">
        <f>[1]MercLab!AF64</f>
        <v>9.5791639424881811</v>
      </c>
      <c r="N29" s="149">
        <f>[1]MercLab!AG64</f>
        <v>11727.129588468046</v>
      </c>
      <c r="O29" s="150">
        <f t="shared" si="14"/>
        <v>17.885304596209746</v>
      </c>
      <c r="P29" s="150">
        <f>[1]MercLab!AH64</f>
        <v>10.520817137898451</v>
      </c>
      <c r="Q29" s="151">
        <f t="shared" si="15"/>
        <v>7.6157875215615007</v>
      </c>
      <c r="R29" s="150">
        <f>[1]MercLab!AI64</f>
        <v>2.212459703352891</v>
      </c>
      <c r="S29" s="152" t="s">
        <v>65</v>
      </c>
      <c r="T29" s="157">
        <f>[1]MercLab!AC96</f>
        <v>581.49647848307995</v>
      </c>
      <c r="U29" s="154">
        <f t="shared" si="7"/>
        <v>4.3867416652843896E-2</v>
      </c>
      <c r="V29" s="154">
        <f>[1]MercLab!AD96</f>
        <v>11.5</v>
      </c>
      <c r="W29" s="157">
        <f>[1]MercLab!AE96</f>
        <v>581.49647848307995</v>
      </c>
      <c r="X29" s="154">
        <f t="shared" si="8"/>
        <v>4.6150195829365914E-2</v>
      </c>
      <c r="Y29" s="154">
        <f>[1]MercLab!AF96</f>
        <v>11.5</v>
      </c>
      <c r="Z29" s="157">
        <f>[1]MercLab!AG96</f>
        <v>0</v>
      </c>
      <c r="AA29" s="154">
        <f t="shared" si="9"/>
        <v>0</v>
      </c>
      <c r="AB29" s="154">
        <f>[1]MercLab!AH96</f>
        <v>0</v>
      </c>
      <c r="AC29" s="154">
        <f t="shared" si="2"/>
        <v>0</v>
      </c>
      <c r="AD29" s="154">
        <f>[1]MercLab!AI96</f>
        <v>0</v>
      </c>
    </row>
    <row r="30" spans="1:31">
      <c r="A30" s="148" t="s">
        <v>47</v>
      </c>
      <c r="B30" s="149">
        <f>[1]MercLab!Y65</f>
        <v>342098.69001020322</v>
      </c>
      <c r="C30" s="150">
        <f t="shared" si="10"/>
        <v>7.7118932041135668</v>
      </c>
      <c r="D30" s="150">
        <f>[1]MercLab!Z65</f>
        <v>7.9970508834936371</v>
      </c>
      <c r="E30" s="149">
        <f>[1]MercLab!AA65</f>
        <v>342098.69001020322</v>
      </c>
      <c r="F30" s="150">
        <f t="shared" si="11"/>
        <v>9.5877725675272565</v>
      </c>
      <c r="G30" s="150">
        <f>[1]MercLab!AB65</f>
        <v>7.9970508834936371</v>
      </c>
      <c r="H30" s="149">
        <f>[1]MercLab!AC65</f>
        <v>181665.81038089181</v>
      </c>
      <c r="I30" s="150">
        <f t="shared" si="12"/>
        <v>13.704657019323632</v>
      </c>
      <c r="J30" s="150">
        <f>[1]MercLab!AD65</f>
        <v>9.1261151609363402</v>
      </c>
      <c r="K30" s="149">
        <f>[1]MercLab!AE65</f>
        <v>169798.30255883638</v>
      </c>
      <c r="L30" s="150">
        <f t="shared" si="13"/>
        <v>13.475962803809544</v>
      </c>
      <c r="M30" s="150">
        <f>[1]MercLab!AF65</f>
        <v>8.9904243930293628</v>
      </c>
      <c r="N30" s="149">
        <f>[1]MercLab!AG65</f>
        <v>11867.507822055657</v>
      </c>
      <c r="O30" s="150">
        <f t="shared" si="14"/>
        <v>18.099398543705753</v>
      </c>
      <c r="P30" s="150">
        <f>[1]MercLab!AH65</f>
        <v>11.023167889601282</v>
      </c>
      <c r="Q30" s="151">
        <f t="shared" si="15"/>
        <v>6.5326039044845601</v>
      </c>
      <c r="R30" s="150">
        <f>[1]MercLab!AI65</f>
        <v>1.791476848162586</v>
      </c>
      <c r="S30" s="152" t="s">
        <v>77</v>
      </c>
      <c r="T30" s="157">
        <f>[1]MercLab!AC97</f>
        <v>80551.041463020912</v>
      </c>
      <c r="U30" s="154">
        <f t="shared" si="7"/>
        <v>6.0766766926889666</v>
      </c>
      <c r="V30" s="154">
        <f>[1]MercLab!AD97</f>
        <v>7.0927683780589694</v>
      </c>
      <c r="W30" s="157">
        <f>[1]MercLab!AE97</f>
        <v>75666.02865319651</v>
      </c>
      <c r="X30" s="154">
        <f t="shared" si="8"/>
        <v>6.0051989464920537</v>
      </c>
      <c r="Y30" s="154">
        <f>[1]MercLab!AF97</f>
        <v>6.9992454666439432</v>
      </c>
      <c r="Z30" s="157">
        <f>[1]MercLab!AG97</f>
        <v>4885.0128098243404</v>
      </c>
      <c r="AA30" s="154">
        <f t="shared" si="9"/>
        <v>7.4502410330666597</v>
      </c>
      <c r="AB30" s="154">
        <f>[1]MercLab!AH97</f>
        <v>8.5267512012670679</v>
      </c>
      <c r="AC30" s="154">
        <f t="shared" si="2"/>
        <v>6.0644936689824611</v>
      </c>
      <c r="AD30" s="154">
        <f>[1]MercLab!AI97</f>
        <v>1.6739501965751595</v>
      </c>
    </row>
    <row r="31" spans="1:31">
      <c r="A31" s="148" t="s">
        <v>48</v>
      </c>
      <c r="B31" s="149">
        <f>[1]MercLab!Y66</f>
        <v>443961.56359246746</v>
      </c>
      <c r="C31" s="150">
        <f t="shared" si="10"/>
        <v>10.008176778035214</v>
      </c>
      <c r="D31" s="150">
        <f>[1]MercLab!Z66</f>
        <v>7.3119780427056753</v>
      </c>
      <c r="E31" s="149">
        <f>[1]MercLab!AA66</f>
        <v>443961.56359246746</v>
      </c>
      <c r="F31" s="150">
        <f t="shared" si="11"/>
        <v>12.442615609903134</v>
      </c>
      <c r="G31" s="150">
        <f>[1]MercLab!AB66</f>
        <v>7.3119780427056753</v>
      </c>
      <c r="H31" s="149">
        <f>[1]MercLab!AC66</f>
        <v>259538.0682440621</v>
      </c>
      <c r="I31" s="150">
        <f t="shared" si="12"/>
        <v>19.579249399130781</v>
      </c>
      <c r="J31" s="150">
        <f>[1]MercLab!AD66</f>
        <v>8.1032753747215214</v>
      </c>
      <c r="K31" s="149">
        <f>[1]MercLab!AE66</f>
        <v>251990.84065177233</v>
      </c>
      <c r="L31" s="150">
        <f t="shared" si="13"/>
        <v>19.999135117074005</v>
      </c>
      <c r="M31" s="150">
        <f>[1]MercLab!AF66</f>
        <v>8.0694495185391411</v>
      </c>
      <c r="N31" s="149">
        <f>[1]MercLab!AG66</f>
        <v>7547.2275922892841</v>
      </c>
      <c r="O31" s="150">
        <f t="shared" si="14"/>
        <v>11.510443653470876</v>
      </c>
      <c r="P31" s="150">
        <f>[1]MercLab!AH66</f>
        <v>9.1603119135093554</v>
      </c>
      <c r="Q31" s="151">
        <f t="shared" si="15"/>
        <v>2.9079462767643354</v>
      </c>
      <c r="R31" s="150">
        <f>[1]MercLab!AI66</f>
        <v>2.5119747859726802</v>
      </c>
      <c r="S31" s="152" t="s">
        <v>66</v>
      </c>
      <c r="T31" s="157">
        <f>[1]MercLab!AC98</f>
        <v>119133.57942972599</v>
      </c>
      <c r="U31" s="154">
        <f t="shared" si="7"/>
        <v>8.9872983922817138</v>
      </c>
      <c r="V31" s="154">
        <f>[1]MercLab!AD98</f>
        <v>6.1093357080885351</v>
      </c>
      <c r="W31" s="157">
        <f>[1]MercLab!AE98</f>
        <v>117917.27601739325</v>
      </c>
      <c r="X31" s="154">
        <f t="shared" si="8"/>
        <v>9.3584494166914141</v>
      </c>
      <c r="Y31" s="154">
        <f>[1]MercLab!AF98</f>
        <v>6.1081977706917758</v>
      </c>
      <c r="Z31" s="157">
        <f>[1]MercLab!AG98</f>
        <v>1216.30341233276</v>
      </c>
      <c r="AA31" s="154">
        <f t="shared" si="9"/>
        <v>1.8550112239206957</v>
      </c>
      <c r="AB31" s="154">
        <f>[1]MercLab!AH98</f>
        <v>6.202676757184725</v>
      </c>
      <c r="AC31" s="154">
        <f t="shared" si="2"/>
        <v>1.0209576663061886</v>
      </c>
      <c r="AD31" s="154">
        <f>[1]MercLab!AI98</f>
        <v>1.3031862108183021</v>
      </c>
    </row>
    <row r="32" spans="1:31">
      <c r="A32" s="148" t="s">
        <v>49</v>
      </c>
      <c r="B32" s="149">
        <f>[1]MercLab!Y67</f>
        <v>548053.92653109028</v>
      </c>
      <c r="C32" s="150">
        <f t="shared" si="10"/>
        <v>12.354719485704003</v>
      </c>
      <c r="D32" s="150">
        <f>[1]MercLab!Z67</f>
        <v>6.6216582949137113</v>
      </c>
      <c r="E32" s="149">
        <f>[1]MercLab!AA67</f>
        <v>548053.92653109028</v>
      </c>
      <c r="F32" s="150">
        <f t="shared" si="11"/>
        <v>15.359943068369148</v>
      </c>
      <c r="G32" s="150">
        <f>[1]MercLab!AB67</f>
        <v>6.6216582949137113</v>
      </c>
      <c r="H32" s="149">
        <f>[1]MercLab!AC67</f>
        <v>291696.22660345992</v>
      </c>
      <c r="I32" s="150">
        <f t="shared" si="12"/>
        <v>22.005223388207799</v>
      </c>
      <c r="J32" s="150">
        <f>[1]MercLab!AD67</f>
        <v>7.3322655870796538</v>
      </c>
      <c r="K32" s="149">
        <f>[1]MercLab!AE67</f>
        <v>289083.39527365274</v>
      </c>
      <c r="L32" s="150">
        <f t="shared" si="13"/>
        <v>22.942968352447661</v>
      </c>
      <c r="M32" s="150">
        <f>[1]MercLab!AF67</f>
        <v>7.3287846453690051</v>
      </c>
      <c r="N32" s="149">
        <f>[1]MercLab!AG67</f>
        <v>2612.8313298069802</v>
      </c>
      <c r="O32" s="150">
        <f t="shared" si="14"/>
        <v>3.9848868249968978</v>
      </c>
      <c r="P32" s="150">
        <f>[1]MercLab!AH67</f>
        <v>7.657328208439532</v>
      </c>
      <c r="Q32" s="151">
        <f t="shared" si="15"/>
        <v>0.89573710302359755</v>
      </c>
      <c r="R32" s="150">
        <f>[1]MercLab!AI67</f>
        <v>4.116389910705184</v>
      </c>
      <c r="S32" s="152" t="s">
        <v>67</v>
      </c>
      <c r="T32" s="157">
        <f>[1]MercLab!AC99</f>
        <v>23674.542977658668</v>
      </c>
      <c r="U32" s="154">
        <f t="shared" si="7"/>
        <v>1.7859799315995881</v>
      </c>
      <c r="V32" s="154">
        <f>[1]MercLab!AD99</f>
        <v>8.677514474406804</v>
      </c>
      <c r="W32" s="157">
        <f>[1]MercLab!AE99</f>
        <v>21890.242715589207</v>
      </c>
      <c r="X32" s="154">
        <f t="shared" si="8"/>
        <v>1.7373088667916807</v>
      </c>
      <c r="Y32" s="154">
        <f>[1]MercLab!AF99</f>
        <v>8.8326591613346697</v>
      </c>
      <c r="Z32" s="157">
        <f>[1]MercLab!AG99</f>
        <v>1784.3002620694601</v>
      </c>
      <c r="AA32" s="154">
        <f t="shared" si="9"/>
        <v>2.7212757766052831</v>
      </c>
      <c r="AB32" s="154">
        <f>[1]MercLab!AH99</f>
        <v>7.0206916629878204</v>
      </c>
      <c r="AC32" s="154">
        <f t="shared" si="2"/>
        <v>7.5367886246137008</v>
      </c>
      <c r="AD32" s="154">
        <f>[1]MercLab!AI99</f>
        <v>1.2820315108400755</v>
      </c>
    </row>
    <row r="33" spans="1:30">
      <c r="A33" s="148" t="s">
        <v>94</v>
      </c>
      <c r="B33" s="149">
        <f>[1]MercLab!Y68</f>
        <v>436454.53130323219</v>
      </c>
      <c r="C33" s="150">
        <f t="shared" si="10"/>
        <v>9.8389465734627013</v>
      </c>
      <c r="D33" s="150">
        <f>[1]MercLab!Z68</f>
        <v>5.313698847920616</v>
      </c>
      <c r="E33" s="149">
        <f>[1]MercLab!AA68</f>
        <v>436454.53130323219</v>
      </c>
      <c r="F33" s="150">
        <f t="shared" si="11"/>
        <v>12.232221006392303</v>
      </c>
      <c r="G33" s="150">
        <f>[1]MercLab!AB68</f>
        <v>5.313698847920616</v>
      </c>
      <c r="H33" s="149">
        <f>[1]MercLab!AC68</f>
        <v>121673.93201999643</v>
      </c>
      <c r="I33" s="150">
        <f t="shared" si="12"/>
        <v>9.1789396311301932</v>
      </c>
      <c r="J33" s="150">
        <f>[1]MercLab!AD68</f>
        <v>5.7623281481524451</v>
      </c>
      <c r="K33" s="149">
        <f>[1]MercLab!AE68</f>
        <v>121493.70751485496</v>
      </c>
      <c r="L33" s="150">
        <f t="shared" si="13"/>
        <v>9.6422912284401896</v>
      </c>
      <c r="M33" s="150">
        <f>[1]MercLab!AF68</f>
        <v>5.7482167767821046</v>
      </c>
      <c r="N33" s="149">
        <f>[1]MercLab!AG68</f>
        <v>180.22450514145999</v>
      </c>
      <c r="O33" s="150">
        <f t="shared" si="14"/>
        <v>0.2748643771555066</v>
      </c>
      <c r="P33" s="150">
        <f>[1]MercLab!AH68</f>
        <v>12</v>
      </c>
      <c r="Q33" s="151">
        <f t="shared" si="15"/>
        <v>0.14812088518010669</v>
      </c>
      <c r="R33" s="150">
        <f>[1]MercLab!AI68</f>
        <v>2</v>
      </c>
      <c r="S33" s="152" t="s">
        <v>76</v>
      </c>
      <c r="T33" s="157">
        <f>[1]MercLab!AC100</f>
        <v>312021.20495520096</v>
      </c>
      <c r="U33" s="154">
        <f t="shared" si="7"/>
        <v>23.53851606805642</v>
      </c>
      <c r="V33" s="154">
        <f>[1]MercLab!AD100</f>
        <v>6.7057284448911396</v>
      </c>
      <c r="W33" s="157">
        <f>[1]MercLab!AE100</f>
        <v>297707.96182150341</v>
      </c>
      <c r="X33" s="154">
        <f t="shared" si="8"/>
        <v>23.627453039551899</v>
      </c>
      <c r="Y33" s="154">
        <f>[1]MercLab!AF100</f>
        <v>6.6917768576692334</v>
      </c>
      <c r="Z33" s="157">
        <f>[1]MercLab!AG100</f>
        <v>14313.243133697011</v>
      </c>
      <c r="AA33" s="154">
        <f t="shared" si="9"/>
        <v>21.829443537275729</v>
      </c>
      <c r="AB33" s="154">
        <f>[1]MercLab!AH100</f>
        <v>6.9634634420440076</v>
      </c>
      <c r="AC33" s="154">
        <f t="shared" si="2"/>
        <v>4.5872661557576073</v>
      </c>
      <c r="AD33" s="154">
        <f>[1]MercLab!AI100</f>
        <v>1.5449629286109456</v>
      </c>
    </row>
    <row r="34" spans="1:30">
      <c r="A34" s="148"/>
      <c r="B34" s="156"/>
      <c r="C34" s="158"/>
      <c r="D34" s="158"/>
      <c r="E34" s="156"/>
      <c r="F34" s="158"/>
      <c r="G34" s="158"/>
      <c r="H34" s="156"/>
      <c r="I34" s="158"/>
      <c r="J34" s="158"/>
      <c r="K34" s="156"/>
      <c r="L34" s="158"/>
      <c r="M34" s="158"/>
      <c r="N34" s="156"/>
      <c r="O34" s="158"/>
      <c r="P34" s="158"/>
      <c r="Q34" s="158"/>
      <c r="R34" s="158"/>
      <c r="S34" s="152" t="s">
        <v>60</v>
      </c>
      <c r="T34" s="157">
        <f>[1]MercLab!AC101</f>
        <v>1896.7874975238601</v>
      </c>
      <c r="U34" s="154">
        <f t="shared" si="7"/>
        <v>0.14309143827120424</v>
      </c>
      <c r="V34" s="154">
        <f>[1]MercLab!AD101</f>
        <v>10.493507662438093</v>
      </c>
      <c r="W34" s="157">
        <f>[1]MercLab!AE101</f>
        <v>1647.3803792311401</v>
      </c>
      <c r="X34" s="154">
        <f t="shared" si="8"/>
        <v>0.13074357269591683</v>
      </c>
      <c r="Y34" s="154">
        <f>[1]MercLab!AF101</f>
        <v>10.265430457332167</v>
      </c>
      <c r="Z34" s="157">
        <f>[1]MercLab!AG101</f>
        <v>249.40711829272001</v>
      </c>
      <c r="AA34" s="154">
        <f t="shared" si="9"/>
        <v>0.38037630994669791</v>
      </c>
      <c r="AB34" s="154">
        <f>[1]MercLab!AH101</f>
        <v>12</v>
      </c>
      <c r="AC34" s="154">
        <f t="shared" si="2"/>
        <v>13.148922513370936</v>
      </c>
      <c r="AD34" s="154">
        <f>[1]MercLab!AI101</f>
        <v>2</v>
      </c>
    </row>
    <row r="35" spans="1:30">
      <c r="A35" s="140" t="s">
        <v>12</v>
      </c>
      <c r="B35" s="172"/>
      <c r="C35" s="142"/>
      <c r="D35" s="142"/>
      <c r="E35" s="172"/>
      <c r="F35" s="142"/>
      <c r="G35" s="142"/>
      <c r="H35" s="172"/>
      <c r="I35" s="142"/>
      <c r="J35" s="142"/>
      <c r="K35" s="172"/>
      <c r="L35" s="142"/>
      <c r="M35" s="142"/>
      <c r="N35" s="172"/>
      <c r="O35" s="142"/>
      <c r="P35" s="142"/>
      <c r="Q35" s="142"/>
      <c r="R35" s="142"/>
      <c r="S35" s="152" t="s">
        <v>95</v>
      </c>
      <c r="T35" s="157">
        <f>[1]MercLab!AC102</f>
        <v>16103.534834277107</v>
      </c>
      <c r="U35" s="154">
        <f t="shared" si="7"/>
        <v>1.2148319006189381</v>
      </c>
      <c r="V35" s="154">
        <f>[1]MercLab!AD102</f>
        <v>11.264572301873214</v>
      </c>
      <c r="W35" s="157">
        <f>[1]MercLab!AE102</f>
        <v>0</v>
      </c>
      <c r="X35" s="154">
        <f t="shared" si="8"/>
        <v>0</v>
      </c>
      <c r="Y35" s="154">
        <f>[1]MercLab!AF102</f>
        <v>0</v>
      </c>
      <c r="Z35" s="157">
        <f>[1]MercLab!AG102</f>
        <v>16103.534834277107</v>
      </c>
      <c r="AA35" s="154">
        <f t="shared" si="9"/>
        <v>24.559856989211003</v>
      </c>
      <c r="AB35" s="154">
        <f>[1]MercLab!AH102</f>
        <v>11.264572301873214</v>
      </c>
      <c r="AC35" s="154">
        <f t="shared" si="2"/>
        <v>100</v>
      </c>
      <c r="AD35" s="154">
        <f>[1]MercLab!AI102</f>
        <v>2.2653552583093455</v>
      </c>
    </row>
    <row r="36" spans="1:30">
      <c r="A36" s="148" t="s">
        <v>38</v>
      </c>
      <c r="B36" s="317">
        <f>[1]MercLab!Y73</f>
        <v>176700.32462169332</v>
      </c>
      <c r="C36" s="318">
        <f>IF(ISNUMBER(B36/B$8*100),B36/B$8*100,0)</f>
        <v>3.9833360150372248</v>
      </c>
      <c r="D36" s="318">
        <f>[1]MercLab!Z73</f>
        <v>5.2672759518429837</v>
      </c>
      <c r="E36" s="317">
        <f>[1]MercLab!AA73</f>
        <v>175537.33166472716</v>
      </c>
      <c r="F36" s="318">
        <f>IF(ISNUMBER(E36/E$8*100),E36/E$8*100,0)</f>
        <v>4.9196681023882558</v>
      </c>
      <c r="G36" s="318">
        <f>[1]MercLab!AB73</f>
        <v>5.3004357097086894</v>
      </c>
      <c r="H36" s="149">
        <f>[1]MercLab!AC73</f>
        <v>134913.90002020934</v>
      </c>
      <c r="I36" s="150">
        <f>IF(ISNUMBER(H36/H$8*100),H36/H$8*100,0)</f>
        <v>10.177747387027136</v>
      </c>
      <c r="J36" s="150">
        <f>[1]MercLab!AD73</f>
        <v>5.268486432249607</v>
      </c>
      <c r="K36" s="149">
        <f>[1]MercLab!AE73</f>
        <v>131548.94451215732</v>
      </c>
      <c r="L36" s="150">
        <f>IF(ISNUMBER(K36/K$8*100),K36/K$8*100,0)</f>
        <v>10.440320406100449</v>
      </c>
      <c r="M36" s="150">
        <f>[1]MercLab!AF73</f>
        <v>5.2567068937824706</v>
      </c>
      <c r="N36" s="149">
        <f>[1]MercLab!AG73</f>
        <v>3364.9555080520199</v>
      </c>
      <c r="O36" s="150">
        <f>IF(ISNUMBER(N36/N$8*100),N36/N$8*100,0)</f>
        <v>5.1319680370365921</v>
      </c>
      <c r="P36" s="150">
        <f>[1]MercLab!AH73</f>
        <v>5.7019739843972248</v>
      </c>
      <c r="Q36" s="151">
        <f t="shared" ref="Q36:Q40" si="16">IF(ISNUMBER(N36/H36*100),N36/H36*100,0)</f>
        <v>2.4941503488876746</v>
      </c>
      <c r="R36" s="150">
        <f>[1]MercLab!AI73</f>
        <v>0.99977607839781002</v>
      </c>
      <c r="S36" s="283"/>
      <c r="T36" s="284"/>
      <c r="U36" s="284"/>
      <c r="V36" s="284"/>
      <c r="W36" s="284"/>
      <c r="X36" s="284"/>
      <c r="Y36" s="284"/>
      <c r="Z36" s="284"/>
      <c r="AA36" s="284"/>
      <c r="AB36" s="284"/>
      <c r="AC36" s="284"/>
      <c r="AD36" s="284"/>
    </row>
    <row r="37" spans="1:30">
      <c r="A37" s="148" t="s">
        <v>39</v>
      </c>
      <c r="B37" s="317">
        <f>[1]MercLab!Y74</f>
        <v>260340.46879887753</v>
      </c>
      <c r="C37" s="318">
        <f>IF(ISNUMBER(B37/B$8*100),B37/B$8*100,0)</f>
        <v>5.8688266009610341</v>
      </c>
      <c r="D37" s="318">
        <f>[1]MercLab!Z74</f>
        <v>7.0947362262872185</v>
      </c>
      <c r="E37" s="317">
        <f>[1]MercLab!AA74</f>
        <v>259081.3789221317</v>
      </c>
      <c r="F37" s="318">
        <f>IF(ISNUMBER(E37/E$8*100),E37/E$8*100,0)</f>
        <v>7.2611015771871621</v>
      </c>
      <c r="G37" s="318">
        <f>[1]MercLab!AB74</f>
        <v>7.1197807561561879</v>
      </c>
      <c r="H37" s="149">
        <f>[1]MercLab!AC74</f>
        <v>242646.89197789156</v>
      </c>
      <c r="I37" s="150">
        <f>IF(ISNUMBER(H37/H$8*100),H37/H$8*100,0)</f>
        <v>18.304998746817859</v>
      </c>
      <c r="J37" s="150">
        <f>[1]MercLab!AD74</f>
        <v>7.1274430552206445</v>
      </c>
      <c r="K37" s="149">
        <f>[1]MercLab!AE74</f>
        <v>233835.20216268324</v>
      </c>
      <c r="L37" s="150">
        <f>IF(ISNUMBER(K37/K$8*100),K37/K$8*100,0)</f>
        <v>18.558221366634132</v>
      </c>
      <c r="M37" s="150">
        <f>[1]MercLab!AF74</f>
        <v>7.0499497197823482</v>
      </c>
      <c r="N37" s="149">
        <f>[1]MercLab!AG74</f>
        <v>8811.6898152079048</v>
      </c>
      <c r="O37" s="150">
        <f>IF(ISNUMBER(N37/N$8*100),N37/N$8*100,0)</f>
        <v>13.438902944100606</v>
      </c>
      <c r="P37" s="150">
        <f>[1]MercLab!AH74</f>
        <v>9.0157063245495159</v>
      </c>
      <c r="Q37" s="151">
        <f t="shared" si="16"/>
        <v>3.6314867845126857</v>
      </c>
      <c r="R37" s="150">
        <f>[1]MercLab!AI74</f>
        <v>1.5750628475098549</v>
      </c>
      <c r="S37" s="2" t="str">
        <f>A42</f>
        <v>Fuente: Instituto Nacional de Estadística (INE). XLIV Encuesta Permanente de Hogares de Propósitos Múltiples, mayo 2013.</v>
      </c>
    </row>
    <row r="38" spans="1:30">
      <c r="A38" s="148" t="s">
        <v>50</v>
      </c>
      <c r="B38" s="317">
        <f>[1]MercLab!Y75</f>
        <v>1002554.2032126518</v>
      </c>
      <c r="C38" s="318">
        <f>IF(ISNUMBER(B38/B$8*100),B38/B$8*100,0)</f>
        <v>22.600469315683561</v>
      </c>
      <c r="D38" s="318">
        <f>[1]MercLab!Z75</f>
        <v>8.9745407760263411</v>
      </c>
      <c r="E38" s="317">
        <f>[1]MercLab!AA75</f>
        <v>1002263.4549734102</v>
      </c>
      <c r="F38" s="318">
        <f>IF(ISNUMBER(E38/E$8*100),E38/E$8*100,0)</f>
        <v>28.089771576566246</v>
      </c>
      <c r="G38" s="318">
        <f>[1]MercLab!AB75</f>
        <v>8.9761068253531171</v>
      </c>
      <c r="H38" s="149">
        <f>[1]MercLab!AC75</f>
        <v>930873.91520848882</v>
      </c>
      <c r="I38" s="150">
        <f>IF(ISNUMBER(H38/H$8*100),H38/H$8*100,0)</f>
        <v>70.224043310183276</v>
      </c>
      <c r="J38" s="150">
        <f>[1]MercLab!AD75</f>
        <v>8.9893962100393026</v>
      </c>
      <c r="K38" s="149">
        <f>[1]MercLab!AE75</f>
        <v>893585.5749900646</v>
      </c>
      <c r="L38" s="150">
        <f>IF(ISNUMBER(K38/K$8*100),K38/K$8*100,0)</f>
        <v>70.919000891744815</v>
      </c>
      <c r="M38" s="150">
        <f>[1]MercLab!AF75</f>
        <v>8.9374815401216061</v>
      </c>
      <c r="N38" s="149">
        <f>[1]MercLab!AG75</f>
        <v>37288.340218421305</v>
      </c>
      <c r="O38" s="150">
        <f>IF(ISNUMBER(N38/N$8*100),N38/N$8*100,0)</f>
        <v>56.86927202965142</v>
      </c>
      <c r="P38" s="150">
        <f>[1]MercLab!AH75</f>
        <v>10.138245323034161</v>
      </c>
      <c r="Q38" s="151">
        <f t="shared" si="16"/>
        <v>4.0057347841860835</v>
      </c>
      <c r="R38" s="150">
        <f>[1]MercLab!AI75</f>
        <v>2.2339831462341708</v>
      </c>
      <c r="S38" s="160" t="str">
        <f>A43</f>
        <v>(Salarios mínimos por rama)</v>
      </c>
    </row>
    <row r="39" spans="1:30">
      <c r="A39" s="148" t="s">
        <v>46</v>
      </c>
      <c r="B39" s="317">
        <f>[1]MercLab!Y76</f>
        <v>1329.7178333612401</v>
      </c>
      <c r="C39" s="318">
        <f>IF(ISNUMBER(B39/B$8*100),B39/B$8*100,0)</f>
        <v>2.9975683105308924E-2</v>
      </c>
      <c r="D39" s="318">
        <f>[1]MercLab!Z76</f>
        <v>7.8445492723658576</v>
      </c>
      <c r="E39" s="317">
        <f>[1]MercLab!AA76</f>
        <v>1329.7178333612401</v>
      </c>
      <c r="F39" s="318">
        <f>IF(ISNUMBER(E39/E$8*100),E39/E$8*100,0)</f>
        <v>3.7267117757371231E-2</v>
      </c>
      <c r="G39" s="318">
        <f>[1]MercLab!AB76</f>
        <v>7.8445492723658576</v>
      </c>
      <c r="H39" s="149">
        <f>[1]MercLab!AC76</f>
        <v>1038.9695941197001</v>
      </c>
      <c r="I39" s="150">
        <f>IF(ISNUMBER(H39/H$8*100),H39/H$8*100,0)</f>
        <v>7.8378655351067916E-2</v>
      </c>
      <c r="J39" s="150">
        <f>[1]MercLab!AD76</f>
        <v>8.3607332455734991</v>
      </c>
      <c r="K39" s="149">
        <f>[1]MercLab!AE76</f>
        <v>1038.9695941197001</v>
      </c>
      <c r="L39" s="150">
        <f>IF(ISNUMBER(K39/K$8*100),K39/K$8*100,0)</f>
        <v>8.2457335518973662E-2</v>
      </c>
      <c r="M39" s="150">
        <f>[1]MercLab!AF76</f>
        <v>8.3607332455734991</v>
      </c>
      <c r="N39" s="149">
        <f>[1]MercLab!AG76</f>
        <v>0</v>
      </c>
      <c r="O39" s="150">
        <f>IF(ISNUMBER(N39/N$8*100),N39/N$8*100,0)</f>
        <v>0</v>
      </c>
      <c r="P39" s="150">
        <f>[1]MercLab!AH76</f>
        <v>0</v>
      </c>
      <c r="Q39" s="151">
        <f t="shared" si="16"/>
        <v>0</v>
      </c>
      <c r="R39" s="150">
        <f>[1]MercLab!AI76</f>
        <v>0</v>
      </c>
      <c r="S39" s="2" t="s">
        <v>78</v>
      </c>
    </row>
    <row r="40" spans="1:30">
      <c r="A40" s="148" t="s">
        <v>95</v>
      </c>
      <c r="B40" s="317">
        <f>[1]MercLab!Y77</f>
        <v>83125.654808159685</v>
      </c>
      <c r="C40" s="318">
        <f>IF(ISNUMBER(B40/B$8*100),B40/B$8*100,0)</f>
        <v>1.873892508572357</v>
      </c>
      <c r="D40" s="318">
        <f>[1]MercLab!Z77</f>
        <v>9.2807032071489015</v>
      </c>
      <c r="E40" s="317">
        <f>[1]MercLab!AA77</f>
        <v>83125.654808159685</v>
      </c>
      <c r="F40" s="318">
        <f>IF(ISNUMBER(E40/E$8*100),E40/E$8*100,0)</f>
        <v>2.3297074677592104</v>
      </c>
      <c r="G40" s="318">
        <f>[1]MercLab!AB77</f>
        <v>9.2807032071489015</v>
      </c>
      <c r="H40" s="149">
        <f>[1]MercLab!AC77</f>
        <v>16103.534834277107</v>
      </c>
      <c r="I40" s="150">
        <f>IF(ISNUMBER(H40/H$8*100),H40/H$8*100,0)</f>
        <v>1.2148319006189381</v>
      </c>
      <c r="J40" s="150">
        <f>[1]MercLab!AD77</f>
        <v>11.264572301873214</v>
      </c>
      <c r="K40" s="149">
        <f>[1]MercLab!AE77</f>
        <v>0</v>
      </c>
      <c r="L40" s="150">
        <f>IF(ISNUMBER(K40/K$8*100),K40/K$8*100,0)</f>
        <v>0</v>
      </c>
      <c r="M40" s="150">
        <f>[1]MercLab!AF77</f>
        <v>0</v>
      </c>
      <c r="N40" s="149">
        <f>[1]MercLab!AG77</f>
        <v>16103.534834277107</v>
      </c>
      <c r="O40" s="150">
        <f>IF(ISNUMBER(N40/N$8*100),N40/N$8*100,0)</f>
        <v>24.559856989211003</v>
      </c>
      <c r="P40" s="150">
        <f>[1]MercLab!AH77</f>
        <v>11.264572301873214</v>
      </c>
      <c r="Q40" s="151">
        <f t="shared" si="16"/>
        <v>100</v>
      </c>
      <c r="R40" s="150">
        <f>[1]MercLab!AI77</f>
        <v>2.2653552583093455</v>
      </c>
      <c r="S40" s="2" t="s">
        <v>79</v>
      </c>
    </row>
    <row r="41" spans="1:30">
      <c r="A41" s="279"/>
      <c r="B41" s="280"/>
      <c r="C41" s="281"/>
      <c r="D41" s="282"/>
      <c r="E41" s="280"/>
      <c r="F41" s="281"/>
      <c r="G41" s="282"/>
      <c r="H41" s="280"/>
      <c r="I41" s="281"/>
      <c r="J41" s="282"/>
      <c r="K41" s="280"/>
      <c r="L41" s="281"/>
      <c r="M41" s="282"/>
      <c r="N41" s="280"/>
      <c r="O41" s="281"/>
      <c r="P41" s="282"/>
      <c r="Q41" s="256"/>
      <c r="R41" s="256"/>
      <c r="S41" s="2" t="s">
        <v>80</v>
      </c>
      <c r="T41" s="78"/>
    </row>
    <row r="42" spans="1:30">
      <c r="A42" s="2" t="str">
        <f>'C01'!A42</f>
        <v>Fuente: Instituto Nacional de Estadística (INE). XLIV Encuesta Permanente de Hogares de Propósitos Múltiples, mayo 2013.</v>
      </c>
      <c r="F42" s="161"/>
      <c r="I42" s="161"/>
      <c r="L42" s="161"/>
      <c r="S42" s="2" t="s">
        <v>88</v>
      </c>
      <c r="T42" s="78"/>
    </row>
    <row r="43" spans="1:30">
      <c r="A43" s="160" t="str">
        <f>'C01'!A43</f>
        <v>(Salarios mínimos por rama)</v>
      </c>
      <c r="B43" s="5"/>
      <c r="F43" s="161"/>
      <c r="I43" s="161"/>
      <c r="L43" s="161"/>
    </row>
    <row r="44" spans="1:30">
      <c r="A44" s="2" t="s">
        <v>78</v>
      </c>
      <c r="B44" s="5"/>
      <c r="F44" s="161"/>
      <c r="I44" s="161"/>
      <c r="L44" s="161"/>
      <c r="T44" s="78"/>
    </row>
    <row r="45" spans="1:30">
      <c r="A45" s="2" t="s">
        <v>79</v>
      </c>
      <c r="B45" s="5"/>
      <c r="F45" s="161"/>
      <c r="I45" s="161"/>
      <c r="L45" s="161"/>
    </row>
    <row r="46" spans="1:30">
      <c r="A46" s="2" t="s">
        <v>80</v>
      </c>
      <c r="F46" s="161"/>
      <c r="I46" s="161"/>
      <c r="L46" s="161"/>
    </row>
    <row r="47" spans="1:30">
      <c r="A47" s="2" t="s">
        <v>88</v>
      </c>
      <c r="F47" s="161"/>
      <c r="I47" s="161"/>
      <c r="L47" s="161"/>
    </row>
    <row r="48" spans="1:30">
      <c r="A48" s="2" t="s">
        <v>89</v>
      </c>
      <c r="F48" s="161"/>
      <c r="I48" s="161"/>
      <c r="L48" s="161"/>
    </row>
    <row r="49" spans="1:31">
      <c r="E49" s="9"/>
      <c r="F49" s="161"/>
      <c r="G49" s="3"/>
      <c r="I49" s="161"/>
      <c r="L49" s="161"/>
    </row>
    <row r="50" spans="1:31" s="25" customFormat="1">
      <c r="A50"/>
      <c r="B50"/>
      <c r="C50" s="20"/>
      <c r="D50"/>
      <c r="E50"/>
      <c r="F50" s="161"/>
      <c r="G50"/>
      <c r="H50"/>
      <c r="I50" s="161"/>
      <c r="J50"/>
      <c r="K50"/>
      <c r="L50" s="161"/>
      <c r="M50"/>
      <c r="N50"/>
      <c r="O50" s="20"/>
      <c r="P50"/>
      <c r="Q50"/>
      <c r="R50"/>
      <c r="S50"/>
      <c r="U50" s="45"/>
      <c r="X50" s="45"/>
      <c r="AA50" s="45"/>
      <c r="AE50"/>
    </row>
    <row r="51" spans="1:31" s="25" customFormat="1">
      <c r="A51"/>
      <c r="B51" s="9"/>
      <c r="C51" s="20"/>
      <c r="D51"/>
      <c r="E51"/>
      <c r="F51" s="161"/>
      <c r="G51"/>
      <c r="H51"/>
      <c r="I51" s="161"/>
      <c r="J51"/>
      <c r="K51"/>
      <c r="L51" s="161"/>
      <c r="M51"/>
      <c r="N51"/>
      <c r="O51" s="20"/>
      <c r="P51"/>
      <c r="Q51"/>
      <c r="R51"/>
      <c r="S51"/>
      <c r="U51" s="45"/>
      <c r="X51" s="45"/>
      <c r="AA51" s="45"/>
      <c r="AE51"/>
    </row>
    <row r="52" spans="1:31" s="25" customFormat="1">
      <c r="A52"/>
      <c r="B52"/>
      <c r="C52" s="20"/>
      <c r="D52"/>
      <c r="E52"/>
      <c r="F52" s="20"/>
      <c r="G52"/>
      <c r="H52"/>
      <c r="I52" s="20"/>
      <c r="J52"/>
      <c r="K52"/>
      <c r="L52" s="20"/>
      <c r="M52"/>
      <c r="N52"/>
      <c r="O52" s="20"/>
      <c r="P52"/>
      <c r="Q52"/>
      <c r="R52"/>
      <c r="S52"/>
      <c r="U52" s="45"/>
      <c r="X52" s="45"/>
      <c r="AA52" s="45"/>
      <c r="AE52"/>
    </row>
    <row r="53" spans="1:31" s="25" customFormat="1">
      <c r="A53"/>
      <c r="B53" s="9"/>
      <c r="C53" s="20"/>
      <c r="D53"/>
      <c r="E53"/>
      <c r="F53" s="20"/>
      <c r="G53"/>
      <c r="H53"/>
      <c r="I53" s="20"/>
      <c r="J53"/>
      <c r="K53"/>
      <c r="L53" s="20"/>
      <c r="M53"/>
      <c r="N53"/>
      <c r="O53" s="20"/>
      <c r="P53"/>
      <c r="Q53"/>
      <c r="R53"/>
      <c r="S53"/>
      <c r="U53" s="45"/>
      <c r="V53" s="47"/>
      <c r="X53" s="45"/>
      <c r="AA53" s="45"/>
      <c r="AE53"/>
    </row>
    <row r="54" spans="1:31" s="25" customFormat="1">
      <c r="A54"/>
      <c r="B54" s="9"/>
      <c r="C54" s="20"/>
      <c r="D54"/>
      <c r="E54"/>
      <c r="F54" s="20"/>
      <c r="G54"/>
      <c r="H54"/>
      <c r="I54" s="20"/>
      <c r="J54"/>
      <c r="K54"/>
      <c r="L54" s="20"/>
      <c r="M54"/>
      <c r="N54"/>
      <c r="O54" s="20"/>
      <c r="P54"/>
      <c r="Q54"/>
      <c r="R54"/>
      <c r="S54"/>
      <c r="U54" s="45"/>
      <c r="X54" s="45"/>
      <c r="AA54" s="45"/>
      <c r="AE54"/>
    </row>
    <row r="55" spans="1:31" s="25" customFormat="1">
      <c r="A55"/>
      <c r="B55"/>
      <c r="C55" s="20"/>
      <c r="D55"/>
      <c r="E55"/>
      <c r="F55" s="20"/>
      <c r="G55"/>
      <c r="H55"/>
      <c r="I55" s="20"/>
      <c r="J55"/>
      <c r="K55"/>
      <c r="L55" s="20"/>
      <c r="M55"/>
      <c r="N55"/>
      <c r="O55" s="20"/>
      <c r="P55"/>
      <c r="Q55"/>
      <c r="R55"/>
      <c r="S55"/>
      <c r="U55" s="45"/>
      <c r="X55" s="45"/>
      <c r="AA55" s="45"/>
      <c r="AE55"/>
    </row>
    <row r="57" spans="1:31" s="25" customFormat="1">
      <c r="A57"/>
      <c r="B57"/>
      <c r="C57" s="20"/>
      <c r="D57"/>
      <c r="E57"/>
      <c r="F57" s="20"/>
      <c r="G57"/>
      <c r="H57"/>
      <c r="I57" s="20"/>
      <c r="J57"/>
      <c r="K57"/>
      <c r="L57" s="20"/>
      <c r="M57"/>
      <c r="N57"/>
      <c r="O57" s="20"/>
      <c r="P57"/>
      <c r="Q57"/>
      <c r="R57"/>
      <c r="S57"/>
      <c r="U57" s="45"/>
      <c r="X57" s="45"/>
      <c r="AA57" s="45"/>
      <c r="AE57"/>
    </row>
    <row r="58" spans="1:31" s="25" customFormat="1">
      <c r="A58"/>
      <c r="B58"/>
      <c r="C58" s="20"/>
      <c r="D58"/>
      <c r="E58"/>
      <c r="F58" s="20"/>
      <c r="G58"/>
      <c r="H58"/>
      <c r="I58" s="20"/>
      <c r="J58"/>
      <c r="K58"/>
      <c r="L58" s="20"/>
      <c r="M58"/>
      <c r="N58"/>
      <c r="O58" s="20"/>
      <c r="P58"/>
      <c r="Q58"/>
      <c r="R58"/>
      <c r="S58"/>
      <c r="U58" s="45"/>
      <c r="X58" s="45"/>
      <c r="AA58" s="45"/>
      <c r="AE58"/>
    </row>
  </sheetData>
  <mergeCells count="22">
    <mergeCell ref="E4:G5"/>
    <mergeCell ref="H4:P4"/>
    <mergeCell ref="Q4:Q6"/>
    <mergeCell ref="R4:R6"/>
    <mergeCell ref="H5:J5"/>
    <mergeCell ref="K5:M5"/>
    <mergeCell ref="A1:R1"/>
    <mergeCell ref="S1:AD1"/>
    <mergeCell ref="A2:R2"/>
    <mergeCell ref="S2:AD2"/>
    <mergeCell ref="A4:A6"/>
    <mergeCell ref="B4:D5"/>
    <mergeCell ref="N5:P5"/>
    <mergeCell ref="T5:V5"/>
    <mergeCell ref="W5:Y5"/>
    <mergeCell ref="Z5:AB5"/>
    <mergeCell ref="A3:R3"/>
    <mergeCell ref="S3:AD3"/>
    <mergeCell ref="S4:S6"/>
    <mergeCell ref="T4:AB4"/>
    <mergeCell ref="AC4:AC6"/>
    <mergeCell ref="AD4:AD6"/>
  </mergeCells>
  <printOptions horizontalCentered="1"/>
  <pageMargins left="1.4648818897637796" right="0.27559055118110237" top="0.31496062992125984" bottom="0.39370078740157483" header="0" footer="0.19685039370078741"/>
  <pageSetup paperSize="9" scale="90" firstPageNumber="14" orientation="landscape" useFirstPageNumber="1" r:id="rId1"/>
  <headerFooter alignWithMargins="0">
    <oddFooter>&amp;L&amp;Z&amp;F+&amp;F+&amp;A&amp;C&amp;P&amp;R&amp;D+&amp;T</oddFooter>
  </headerFooter>
  <colBreaks count="1" manualBreakCount="1">
    <brk id="18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3"/>
  <dimension ref="A1:O103"/>
  <sheetViews>
    <sheetView topLeftCell="A25" workbookViewId="0">
      <selection activeCell="A48" sqref="A48"/>
    </sheetView>
  </sheetViews>
  <sheetFormatPr baseColWidth="10" defaultRowHeight="11.25"/>
  <cols>
    <col min="1" max="1" width="51" style="163" customWidth="1"/>
    <col min="2" max="2" width="14.5" style="163" bestFit="1" customWidth="1"/>
    <col min="3" max="3" width="9" style="202" bestFit="1" customWidth="1"/>
    <col min="4" max="4" width="14.5" style="163" bestFit="1" customWidth="1"/>
    <col min="5" max="5" width="7.83203125" style="202" bestFit="1" customWidth="1"/>
    <col min="6" max="6" width="12.5" style="163" bestFit="1" customWidth="1"/>
    <col min="7" max="7" width="7.33203125" style="202" bestFit="1" customWidth="1"/>
    <col min="8" max="8" width="14.33203125" style="163" bestFit="1" customWidth="1"/>
    <col min="9" max="9" width="7.83203125" style="202" bestFit="1" customWidth="1"/>
    <col min="10" max="10" width="11.5" style="163" bestFit="1" customWidth="1"/>
    <col min="11" max="11" width="7.33203125" style="202" bestFit="1" customWidth="1"/>
    <col min="12" max="12" width="14.5" style="163" bestFit="1" customWidth="1"/>
    <col min="13" max="13" width="7.83203125" style="202" bestFit="1" customWidth="1"/>
    <col min="14" max="14" width="12.5" style="163" bestFit="1" customWidth="1"/>
    <col min="15" max="15" width="7.6640625" style="202" bestFit="1" customWidth="1"/>
    <col min="16" max="16384" width="12" style="163"/>
  </cols>
  <sheetData>
    <row r="1" spans="1:15">
      <c r="A1" s="367" t="s">
        <v>124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</row>
    <row r="2" spans="1:15">
      <c r="A2" s="367" t="s">
        <v>83</v>
      </c>
      <c r="B2" s="367"/>
      <c r="C2" s="367"/>
      <c r="D2" s="367"/>
      <c r="E2" s="367"/>
      <c r="F2" s="367"/>
      <c r="G2" s="367"/>
      <c r="H2" s="367"/>
      <c r="I2" s="367"/>
      <c r="J2" s="367"/>
      <c r="K2" s="367"/>
      <c r="L2" s="367"/>
      <c r="M2" s="367"/>
      <c r="N2" s="367"/>
      <c r="O2" s="367"/>
    </row>
    <row r="3" spans="1:15">
      <c r="A3" s="367" t="s">
        <v>33</v>
      </c>
      <c r="B3" s="367"/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</row>
    <row r="4" spans="1:15" customFormat="1" ht="23.25">
      <c r="A4" s="344" t="s">
        <v>112</v>
      </c>
      <c r="B4" s="344"/>
      <c r="C4" s="344"/>
      <c r="D4" s="344"/>
      <c r="E4" s="344"/>
      <c r="F4" s="344"/>
      <c r="G4" s="344"/>
      <c r="H4" s="344"/>
      <c r="I4" s="344"/>
      <c r="J4" s="344"/>
      <c r="K4" s="344"/>
      <c r="L4" s="344"/>
      <c r="M4" s="344"/>
      <c r="N4" s="344"/>
      <c r="O4" s="344"/>
    </row>
    <row r="5" spans="1:15" ht="12" customHeight="1">
      <c r="A5" s="368" t="s">
        <v>31</v>
      </c>
      <c r="B5" s="371" t="s">
        <v>5</v>
      </c>
      <c r="C5" s="371"/>
      <c r="D5" s="373" t="s">
        <v>6</v>
      </c>
      <c r="E5" s="373"/>
      <c r="F5" s="373"/>
      <c r="G5" s="373"/>
      <c r="H5" s="373"/>
      <c r="I5" s="373"/>
      <c r="J5" s="373"/>
      <c r="K5" s="373"/>
      <c r="L5" s="371" t="s">
        <v>1</v>
      </c>
      <c r="M5" s="371"/>
      <c r="N5" s="374" t="s">
        <v>2</v>
      </c>
      <c r="O5" s="374"/>
    </row>
    <row r="6" spans="1:15" ht="13.5">
      <c r="A6" s="369"/>
      <c r="B6" s="372"/>
      <c r="C6" s="372"/>
      <c r="D6" s="376" t="s">
        <v>3</v>
      </c>
      <c r="E6" s="376"/>
      <c r="F6" s="376" t="s">
        <v>109</v>
      </c>
      <c r="G6" s="376"/>
      <c r="H6" s="376" t="s">
        <v>9</v>
      </c>
      <c r="I6" s="376"/>
      <c r="J6" s="376" t="s">
        <v>110</v>
      </c>
      <c r="K6" s="376"/>
      <c r="L6" s="372"/>
      <c r="M6" s="372"/>
      <c r="N6" s="375"/>
      <c r="O6" s="375"/>
    </row>
    <row r="7" spans="1:15">
      <c r="A7" s="370"/>
      <c r="B7" s="164" t="s">
        <v>7</v>
      </c>
      <c r="C7" s="165" t="s">
        <v>87</v>
      </c>
      <c r="D7" s="164" t="s">
        <v>7</v>
      </c>
      <c r="E7" s="165" t="s">
        <v>87</v>
      </c>
      <c r="F7" s="164" t="s">
        <v>7</v>
      </c>
      <c r="G7" s="165" t="s">
        <v>87</v>
      </c>
      <c r="H7" s="164" t="s">
        <v>7</v>
      </c>
      <c r="I7" s="165" t="s">
        <v>87</v>
      </c>
      <c r="J7" s="164" t="s">
        <v>7</v>
      </c>
      <c r="K7" s="165" t="s">
        <v>87</v>
      </c>
      <c r="L7" s="164" t="s">
        <v>7</v>
      </c>
      <c r="M7" s="165" t="s">
        <v>87</v>
      </c>
      <c r="N7" s="164" t="s">
        <v>7</v>
      </c>
      <c r="O7" s="165" t="s">
        <v>87</v>
      </c>
    </row>
    <row r="8" spans="1:15">
      <c r="A8" s="166"/>
      <c r="B8" s="167"/>
      <c r="C8" s="168"/>
      <c r="D8" s="168"/>
      <c r="E8" s="168"/>
      <c r="F8" s="169"/>
      <c r="G8" s="144"/>
      <c r="H8" s="168"/>
      <c r="I8" s="168"/>
      <c r="J8" s="168"/>
      <c r="K8" s="168"/>
      <c r="L8" s="168"/>
      <c r="M8" s="168"/>
      <c r="N8" s="168"/>
      <c r="O8" s="168"/>
    </row>
    <row r="9" spans="1:15">
      <c r="A9" s="170" t="s">
        <v>103</v>
      </c>
      <c r="B9" s="172">
        <f>[1]MercLab!Q114</f>
        <v>1260008.6912590454</v>
      </c>
      <c r="C9" s="144">
        <f>SUM(E9,M9,O9)</f>
        <v>119.07685775708291</v>
      </c>
      <c r="D9" s="172">
        <f t="shared" ref="D9:D51" si="0">F9+H9+J9</f>
        <v>505877.69159920514</v>
      </c>
      <c r="E9" s="144">
        <f>IF(ISNUMBER(D9/$B$9*100),D9/$B$9*100,0)</f>
        <v>40.148746203783261</v>
      </c>
      <c r="F9" s="172">
        <f>[1]MercLab!R114</f>
        <v>104002.13450561198</v>
      </c>
      <c r="G9" s="144">
        <f>IF(ISNUMBER(F9/$B$9*100),F9/$B$9*100,0)</f>
        <v>8.2540807239741625</v>
      </c>
      <c r="H9" s="172">
        <f>[1]MercLab!S114</f>
        <v>313908.56826342479</v>
      </c>
      <c r="I9" s="144">
        <f>IF(ISNUMBER(H9/$B$9*100),H9/$B$9*100,0)</f>
        <v>24.913206586674907</v>
      </c>
      <c r="J9" s="172">
        <f>[1]MercLab!T114</f>
        <v>87966.988830168397</v>
      </c>
      <c r="K9" s="144">
        <f>IF(ISNUMBER(J9/$B$9*100),J9/$B$9*100,0)</f>
        <v>6.9814588931341941</v>
      </c>
      <c r="L9" s="172">
        <f>[1]MercLab!U114</f>
        <v>594168.71987161075</v>
      </c>
      <c r="M9" s="144">
        <f>IF(ISNUMBER(L9/$B$9*100),L9/$B$9*100,0)</f>
        <v>47.155922335575021</v>
      </c>
      <c r="N9" s="143">
        <f>SUM(N11:N22)</f>
        <v>400332.34554659948</v>
      </c>
      <c r="O9" s="144">
        <f>N9/B9*100</f>
        <v>31.772189217724616</v>
      </c>
    </row>
    <row r="10" spans="1:15" s="174" customFormat="1">
      <c r="A10" s="171"/>
      <c r="B10" s="172"/>
      <c r="C10" s="144"/>
      <c r="D10" s="172"/>
      <c r="E10" s="144"/>
      <c r="F10" s="173"/>
      <c r="G10" s="144"/>
      <c r="H10" s="172"/>
      <c r="I10" s="144"/>
      <c r="J10" s="172"/>
      <c r="K10" s="144"/>
      <c r="L10" s="172"/>
      <c r="M10" s="144"/>
      <c r="N10" s="172"/>
      <c r="O10" s="144"/>
    </row>
    <row r="11" spans="1:15">
      <c r="A11" s="175" t="s">
        <v>35</v>
      </c>
      <c r="B11" s="172"/>
      <c r="C11" s="144"/>
      <c r="D11" s="172"/>
      <c r="E11" s="144"/>
      <c r="F11" s="172"/>
      <c r="G11" s="144"/>
      <c r="H11" s="172"/>
      <c r="I11" s="144"/>
      <c r="J11" s="172"/>
      <c r="K11" s="144"/>
      <c r="L11" s="172"/>
      <c r="M11" s="144"/>
      <c r="N11" s="172"/>
      <c r="O11" s="144"/>
    </row>
    <row r="12" spans="1:15">
      <c r="A12" s="176" t="s">
        <v>69</v>
      </c>
      <c r="B12" s="153">
        <f>SUM(B13:B15)</f>
        <v>746838.04899771221</v>
      </c>
      <c r="C12" s="177">
        <f>IF(ISNUMBER(B12/B$9*100),B12/B$9*100,0)</f>
        <v>59.272452180583379</v>
      </c>
      <c r="D12" s="153">
        <f>SUM(D13:D15)</f>
        <v>367481.52972022601</v>
      </c>
      <c r="E12" s="177">
        <f>IF(ISNUMBER(D12/D$9*100),D12/D$9*100,0)</f>
        <v>72.642367082550237</v>
      </c>
      <c r="F12" s="153">
        <f>SUM(F13:F15)</f>
        <v>80451.527127047331</v>
      </c>
      <c r="G12" s="177">
        <f>IF(ISNUMBER(F12/F$9*100),F12/F$9*100,0)</f>
        <v>77.35564996765153</v>
      </c>
      <c r="H12" s="153">
        <f>SUM(H13:H15)</f>
        <v>228428.58592640614</v>
      </c>
      <c r="I12" s="177">
        <f>IF(ISNUMBER(H12/H$9*100),H12/H$9*100,0)</f>
        <v>72.769146503422036</v>
      </c>
      <c r="J12" s="153">
        <f>SUM(J13:J15)</f>
        <v>58601.416666772522</v>
      </c>
      <c r="K12" s="177">
        <f>IF(ISNUMBER(J12/J$9*100),J12/J$9*100,0)</f>
        <v>66.617508961128706</v>
      </c>
      <c r="L12" s="153">
        <f>SUM(L13:L15)</f>
        <v>298768.50880220288</v>
      </c>
      <c r="M12" s="177">
        <f>IF(ISNUMBER(L12/L$9*100),L12/L$9*100,0)</f>
        <v>50.283446235062904</v>
      </c>
      <c r="N12" s="153">
        <f>SUM(N13:N15)</f>
        <v>80588.010475286646</v>
      </c>
      <c r="O12" s="177">
        <f>IF(ISNUMBER(N12/N$9*100),N12/N$9*100,0)</f>
        <v>20.130277098957531</v>
      </c>
    </row>
    <row r="13" spans="1:15">
      <c r="A13" s="178" t="s">
        <v>51</v>
      </c>
      <c r="B13" s="153">
        <f>[1]MercLab!Q115</f>
        <v>224901.32976947044</v>
      </c>
      <c r="C13" s="177">
        <f>IF(ISNUMBER(B13/B$9*100),B13/B$9*100,0)</f>
        <v>17.849188765891849</v>
      </c>
      <c r="D13" s="153">
        <f t="shared" si="0"/>
        <v>124476.8109639177</v>
      </c>
      <c r="E13" s="177">
        <f>IF(ISNUMBER(D13/D$9*100),D13/D$9*100,0)</f>
        <v>24.606107964637769</v>
      </c>
      <c r="F13" s="153">
        <f>[1]MercLab!R115</f>
        <v>30003.374754250919</v>
      </c>
      <c r="G13" s="177">
        <f>IF(ISNUMBER(F13/F$9*100),F13/F$9*100,0)</f>
        <v>28.848806706589208</v>
      </c>
      <c r="H13" s="153">
        <f>[1]MercLab!S115</f>
        <v>77364.073746498892</v>
      </c>
      <c r="I13" s="177">
        <f>IF(ISNUMBER(H13/H$9*100),H13/H$9*100,0)</f>
        <v>24.645416394488713</v>
      </c>
      <c r="J13" s="153">
        <f>[1]MercLab!T115</f>
        <v>17109.362463167879</v>
      </c>
      <c r="K13" s="177">
        <f>IF(ISNUMBER(J13/J$9*100),J13/J$9*100,0)</f>
        <v>19.44975347081586</v>
      </c>
      <c r="L13" s="153">
        <f>[1]MercLab!U115</f>
        <v>78355.920845812987</v>
      </c>
      <c r="M13" s="177">
        <f>IF(ISNUMBER(L13/L$9*100),L13/L$9*100,0)</f>
        <v>13.18748668942793</v>
      </c>
      <c r="N13" s="153">
        <f>[1]MercLab!V115</f>
        <v>22068.597959738279</v>
      </c>
      <c r="O13" s="177">
        <f>IF(ISNUMBER(N13/N$9*100),N13/N$9*100,0)</f>
        <v>5.5125692952955383</v>
      </c>
    </row>
    <row r="14" spans="1:15">
      <c r="A14" s="178" t="s">
        <v>52</v>
      </c>
      <c r="B14" s="153">
        <f>[1]MercLab!Q116</f>
        <v>127923.35374940958</v>
      </c>
      <c r="C14" s="177">
        <f>IF(ISNUMBER(B14/B$9*100),B14/B$9*100,0)</f>
        <v>10.152577092272596</v>
      </c>
      <c r="D14" s="153">
        <f t="shared" si="0"/>
        <v>70215.46720311261</v>
      </c>
      <c r="E14" s="177">
        <f>IF(ISNUMBER(D14/D$9*100),D14/D$9*100,0)</f>
        <v>13.879929549995387</v>
      </c>
      <c r="F14" s="153">
        <f>[1]MercLab!R116</f>
        <v>7749.6537210827864</v>
      </c>
      <c r="G14" s="177">
        <f>IF(ISNUMBER(F14/F$9*100),F14/F$9*100,0)</f>
        <v>7.4514371824403405</v>
      </c>
      <c r="H14" s="153">
        <f>[1]MercLab!S116</f>
        <v>53995.261740381196</v>
      </c>
      <c r="I14" s="177">
        <f>IF(ISNUMBER(H14/H$9*100),H14/H$9*100,0)</f>
        <v>17.200951869230156</v>
      </c>
      <c r="J14" s="153">
        <f>[1]MercLab!T116</f>
        <v>8470.5517416486255</v>
      </c>
      <c r="K14" s="177">
        <f>IF(ISNUMBER(J14/J$9*100),J14/J$9*100,0)</f>
        <v>9.6292391660718515</v>
      </c>
      <c r="L14" s="153">
        <f>[1]MercLab!U116</f>
        <v>47074.640742949232</v>
      </c>
      <c r="M14" s="177">
        <f>IF(ISNUMBER(L14/L$9*100),L14/L$9*100,0)</f>
        <v>7.9227733080801057</v>
      </c>
      <c r="N14" s="153">
        <f>[1]MercLab!V116</f>
        <v>10633.245803346137</v>
      </c>
      <c r="O14" s="177">
        <f>IF(ISNUMBER(N14/N$9*100),N14/N$9*100,0)</f>
        <v>2.6561045895074709</v>
      </c>
    </row>
    <row r="15" spans="1:15">
      <c r="A15" s="178" t="s">
        <v>93</v>
      </c>
      <c r="B15" s="153">
        <f>[1]MercLab!Q117</f>
        <v>394013.36547883216</v>
      </c>
      <c r="C15" s="177">
        <f>IF(ISNUMBER(B15/B$9*100),B15/B$9*100,0)</f>
        <v>31.270686322418939</v>
      </c>
      <c r="D15" s="153">
        <f t="shared" si="0"/>
        <v>172789.2515531957</v>
      </c>
      <c r="E15" s="177">
        <f>IF(ISNUMBER(D15/D$9*100),D15/D$9*100,0)</f>
        <v>34.156329567917084</v>
      </c>
      <c r="F15" s="153">
        <f>[1]MercLab!R117</f>
        <v>42698.49865171362</v>
      </c>
      <c r="G15" s="177">
        <f>IF(ISNUMBER(F15/F$9*100),F15/F$9*100,0)</f>
        <v>41.055406078621978</v>
      </c>
      <c r="H15" s="153">
        <f>[1]MercLab!S117</f>
        <v>97069.250439526062</v>
      </c>
      <c r="I15" s="177">
        <f>IF(ISNUMBER(H15/H$9*100),H15/H$9*100,0)</f>
        <v>30.92277823970316</v>
      </c>
      <c r="J15" s="153">
        <f>[1]MercLab!T117</f>
        <v>33021.502461956021</v>
      </c>
      <c r="K15" s="177">
        <f>IF(ISNUMBER(J15/J$9*100),J15/J$9*100,0)</f>
        <v>37.538516324241002</v>
      </c>
      <c r="L15" s="153">
        <f>[1]MercLab!U117</f>
        <v>173337.94721344064</v>
      </c>
      <c r="M15" s="177">
        <f>IF(ISNUMBER(L15/L$9*100),L15/L$9*100,0)</f>
        <v>29.173186237554859</v>
      </c>
      <c r="N15" s="153">
        <f>[1]MercLab!V117</f>
        <v>47886.166712202234</v>
      </c>
      <c r="O15" s="177">
        <f>IF(ISNUMBER(N15/N$9*100),N15/N$9*100,0)</f>
        <v>11.961603214154524</v>
      </c>
    </row>
    <row r="16" spans="1:15">
      <c r="A16" s="176" t="s">
        <v>53</v>
      </c>
      <c r="B16" s="153">
        <f>[1]MercLab!Q118</f>
        <v>513170.6422613188</v>
      </c>
      <c r="C16" s="177">
        <f>IF(ISNUMBER(B16/B$9*100),B16/B$9*100,0)</f>
        <v>40.727547819415477</v>
      </c>
      <c r="D16" s="153">
        <f t="shared" si="0"/>
        <v>138396.16187897322</v>
      </c>
      <c r="E16" s="177">
        <f>IF(ISNUMBER(D16/D$9*100),D16/D$9*100,0)</f>
        <v>27.357632917448594</v>
      </c>
      <c r="F16" s="179">
        <f>[1]MercLab!R118</f>
        <v>23550.607378564768</v>
      </c>
      <c r="G16" s="177">
        <f>IF(ISNUMBER(F16/F$9*100),F16/F$9*100,0)</f>
        <v>22.644350032348591</v>
      </c>
      <c r="H16" s="153">
        <f>[1]MercLab!S118</f>
        <v>85479.982337012872</v>
      </c>
      <c r="I16" s="177">
        <f>IF(ISNUMBER(H16/H$9*100),H16/H$9*100,0)</f>
        <v>27.230853496576131</v>
      </c>
      <c r="J16" s="153">
        <f>[1]MercLab!T118</f>
        <v>29365.572163395576</v>
      </c>
      <c r="K16" s="177">
        <f>IF(ISNUMBER(J16/J$9*100),J16/J$9*100,0)</f>
        <v>33.382491038870953</v>
      </c>
      <c r="L16" s="153">
        <f>[1]MercLab!U118</f>
        <v>295400.21106940502</v>
      </c>
      <c r="M16" s="177">
        <f>IF(ISNUMBER(L16/L$9*100),L16/L$9*100,0)</f>
        <v>49.71655376493662</v>
      </c>
      <c r="N16" s="153">
        <f>[1]MercLab!V118</f>
        <v>79374.269312940523</v>
      </c>
      <c r="O16" s="177">
        <f>IF(ISNUMBER(N16/N$9*100),N16/N$9*100,0)</f>
        <v>19.827093712491738</v>
      </c>
    </row>
    <row r="17" spans="1:15">
      <c r="A17" s="175"/>
      <c r="B17" s="179"/>
      <c r="C17" s="177"/>
      <c r="D17" s="179">
        <f t="shared" si="0"/>
        <v>0</v>
      </c>
      <c r="E17" s="177"/>
      <c r="F17" s="179"/>
      <c r="G17" s="177"/>
      <c r="H17" s="179"/>
      <c r="I17" s="177"/>
      <c r="J17" s="179"/>
      <c r="K17" s="177"/>
      <c r="L17" s="179"/>
      <c r="M17" s="177"/>
      <c r="N17" s="179"/>
      <c r="O17" s="177"/>
    </row>
    <row r="18" spans="1:15">
      <c r="A18" s="175" t="s">
        <v>11</v>
      </c>
      <c r="B18" s="172"/>
      <c r="C18" s="144"/>
      <c r="D18" s="172"/>
      <c r="E18" s="144"/>
      <c r="F18" s="172"/>
      <c r="G18" s="144"/>
      <c r="H18" s="172"/>
      <c r="I18" s="144"/>
      <c r="J18" s="172"/>
      <c r="K18" s="144"/>
      <c r="L18" s="172"/>
      <c r="M18" s="144"/>
      <c r="N18" s="172"/>
      <c r="O18" s="144"/>
    </row>
    <row r="19" spans="1:15">
      <c r="A19" s="178" t="s">
        <v>37</v>
      </c>
      <c r="B19" s="153">
        <f>[1]MercLab!Q120</f>
        <v>125338.70368506375</v>
      </c>
      <c r="C19" s="177">
        <f>IF(ISNUMBER(B19/B$9*100),B19/B$9*100,0)</f>
        <v>9.9474475497324448</v>
      </c>
      <c r="D19" s="153">
        <f t="shared" si="0"/>
        <v>21135.239116007633</v>
      </c>
      <c r="E19" s="177">
        <f>IF(ISNUMBER(D19/D$9*100),D19/D$9*100,0)</f>
        <v>4.1779346009890039</v>
      </c>
      <c r="F19" s="153">
        <f>[1]MercLab!R120</f>
        <v>996.18312970668012</v>
      </c>
      <c r="G19" s="177">
        <f>IF(ISNUMBER(F19/F$9*100),F19/F$9*100,0)</f>
        <v>0.95784873497276724</v>
      </c>
      <c r="H19" s="153">
        <f>[1]MercLab!S120</f>
        <v>13013.306114550771</v>
      </c>
      <c r="I19" s="177">
        <f>IF(ISNUMBER(H19/H$9*100),H19/H$9*100,0)</f>
        <v>4.1455721283881317</v>
      </c>
      <c r="J19" s="153">
        <f>[1]MercLab!T120</f>
        <v>7125.7498717501821</v>
      </c>
      <c r="K19" s="177">
        <f>IF(ISNUMBER(J19/J$9*100),J19/J$9*100,0)</f>
        <v>8.1004817449274746</v>
      </c>
      <c r="L19" s="153">
        <f>[1]MercLab!U120</f>
        <v>95093.739025762959</v>
      </c>
      <c r="M19" s="177">
        <f>IF(ISNUMBER(L19/L$9*100),L19/L$9*100,0)</f>
        <v>16.004501052548008</v>
      </c>
      <c r="N19" s="153">
        <f>[1]MercLab!V120</f>
        <v>9109.725543293087</v>
      </c>
      <c r="O19" s="177">
        <f>IF(ISNUMBER(N19/N$9*100),N19/N$9*100,0)</f>
        <v>2.2755407212612293</v>
      </c>
    </row>
    <row r="20" spans="1:15">
      <c r="A20" s="178" t="s">
        <v>38</v>
      </c>
      <c r="B20" s="153">
        <f>[1]MercLab!Q121</f>
        <v>572181.02057289158</v>
      </c>
      <c r="C20" s="177">
        <f>IF(ISNUMBER(B20/B$9*100),B20/B$9*100,0)</f>
        <v>45.41087887268047</v>
      </c>
      <c r="D20" s="153">
        <f t="shared" si="0"/>
        <v>158906.55416641841</v>
      </c>
      <c r="E20" s="177">
        <f>IF(ISNUMBER(D20/D$9*100),D20/D$9*100,0)</f>
        <v>31.412050146760826</v>
      </c>
      <c r="F20" s="153">
        <f>[1]MercLab!R121</f>
        <v>8039.3357104236238</v>
      </c>
      <c r="G20" s="177">
        <f>IF(ISNUMBER(F20/F$9*100),F20/F$9*100,0)</f>
        <v>7.7299718401354731</v>
      </c>
      <c r="H20" s="153">
        <f>[1]MercLab!S121</f>
        <v>94343.925343618073</v>
      </c>
      <c r="I20" s="177">
        <f>IF(ISNUMBER(H20/H$9*100),H20/H$9*100,0)</f>
        <v>30.054587507929011</v>
      </c>
      <c r="J20" s="153">
        <f>[1]MercLab!T121</f>
        <v>56523.293112376727</v>
      </c>
      <c r="K20" s="177">
        <f>IF(ISNUMBER(J20/J$9*100),J20/J$9*100,0)</f>
        <v>64.255118725846387</v>
      </c>
      <c r="L20" s="153">
        <f>[1]MercLab!U121</f>
        <v>342260.30224557203</v>
      </c>
      <c r="M20" s="177">
        <f>IF(ISNUMBER(L20/L$9*100),L20/L$9*100,0)</f>
        <v>57.60321787379322</v>
      </c>
      <c r="N20" s="153">
        <f>[1]MercLab!V121</f>
        <v>71014.16416089471</v>
      </c>
      <c r="O20" s="177">
        <f>IF(ISNUMBER(N20/N$9*100),N20/N$9*100,0)</f>
        <v>17.73880251018301</v>
      </c>
    </row>
    <row r="21" spans="1:15">
      <c r="A21" s="178" t="s">
        <v>39</v>
      </c>
      <c r="B21" s="153">
        <f>[1]MercLab!Q122</f>
        <v>399949.39470579714</v>
      </c>
      <c r="C21" s="177">
        <f>IF(ISNUMBER(B21/B$9*100),B21/B$9*100,0)</f>
        <v>31.741796503495028</v>
      </c>
      <c r="D21" s="153">
        <f t="shared" si="0"/>
        <v>196923.04666195731</v>
      </c>
      <c r="E21" s="177">
        <f>IF(ISNUMBER(D21/D$9*100),D21/D$9*100,0)</f>
        <v>38.927007443130101</v>
      </c>
      <c r="F21" s="153">
        <f>[1]MercLab!R122</f>
        <v>43088.982858091593</v>
      </c>
      <c r="G21" s="177">
        <f>IF(ISNUMBER(F21/F$9*100),F21/F$9*100,0)</f>
        <v>41.430863955745544</v>
      </c>
      <c r="H21" s="153">
        <f>[1]MercLab!S122</f>
        <v>130193.71135608719</v>
      </c>
      <c r="I21" s="177">
        <f>IF(ISNUMBER(H21/H$9*100),H21/H$9*100,0)</f>
        <v>41.47504226352676</v>
      </c>
      <c r="J21" s="153">
        <f>[1]MercLab!T122</f>
        <v>23640.352447778536</v>
      </c>
      <c r="K21" s="177">
        <f>IF(ISNUMBER(J21/J$9*100),J21/J$9*100,0)</f>
        <v>26.874118077884056</v>
      </c>
      <c r="L21" s="153">
        <f>[1]MercLab!U122</f>
        <v>133115.32415609233</v>
      </c>
      <c r="M21" s="177">
        <f>IF(ISNUMBER(L21/L$9*100),L21/L$9*100,0)</f>
        <v>22.403623702179438</v>
      </c>
      <c r="N21" s="153">
        <f>[1]MercLab!V122</f>
        <v>69911.023887741409</v>
      </c>
      <c r="O21" s="177">
        <f>IF(ISNUMBER(N21/N$9*100),N21/N$9*100,0)</f>
        <v>17.463246391516876</v>
      </c>
    </row>
    <row r="22" spans="1:15">
      <c r="A22" s="178" t="s">
        <v>40</v>
      </c>
      <c r="B22" s="153">
        <f>[1]MercLab!Q123</f>
        <v>158623.41928086083</v>
      </c>
      <c r="C22" s="177">
        <f>IF(ISNUMBER(B22/B$9*100),B22/B$9*100,0)</f>
        <v>12.589073423164937</v>
      </c>
      <c r="D22" s="153">
        <f t="shared" si="0"/>
        <v>126298.57498154386</v>
      </c>
      <c r="E22" s="177">
        <f>IF(ISNUMBER(D22/D$9*100),D22/D$9*100,0)</f>
        <v>24.966227425898673</v>
      </c>
      <c r="F22" s="180">
        <f>[1]MercLab!R123</f>
        <v>51877.632807390095</v>
      </c>
      <c r="G22" s="177">
        <f>IF(ISNUMBER(F22/F$9*100),F22/F$9*100,0)</f>
        <v>49.88131546914623</v>
      </c>
      <c r="H22" s="153">
        <f>[1]MercLab!S123</f>
        <v>73743.348775891063</v>
      </c>
      <c r="I22" s="177">
        <f>IF(ISNUMBER(H22/H$9*100),H22/H$9*100,0)</f>
        <v>23.491983409005694</v>
      </c>
      <c r="J22" s="153">
        <f>[1]MercLab!T123</f>
        <v>677.59339826270002</v>
      </c>
      <c r="K22" s="177">
        <f>IF(ISNUMBER(J22/J$9*100),J22/J$9*100,0)</f>
        <v>0.77028145134179982</v>
      </c>
      <c r="L22" s="153">
        <f>[1]MercLab!U123</f>
        <v>22577.702608160569</v>
      </c>
      <c r="M22" s="177">
        <f>IF(ISNUMBER(L22/L$9*100),L22/L$9*100,0)</f>
        <v>3.7998807162112485</v>
      </c>
      <c r="N22" s="153">
        <f>[1]MercLab!V123</f>
        <v>9747.1416911564229</v>
      </c>
      <c r="O22" s="177">
        <f>IF(ISNUMBER(N22/N$9*100),N22/N$9*100,0)</f>
        <v>2.434762466632074</v>
      </c>
    </row>
    <row r="23" spans="1:15">
      <c r="A23" s="178" t="s">
        <v>46</v>
      </c>
      <c r="B23" s="180">
        <f>[1]MercLab!Q124</f>
        <v>3916.15301442998</v>
      </c>
      <c r="C23" s="177">
        <f>IF(ISNUMBER(B23/B$9*100),B23/B$9*100,0)</f>
        <v>0.31080365092694884</v>
      </c>
      <c r="D23" s="180">
        <f t="shared" si="0"/>
        <v>2614.2766732711802</v>
      </c>
      <c r="E23" s="177">
        <f>IF(ISNUMBER(D23/D$9*100),D23/D$9*100,0)</f>
        <v>0.51678038322006292</v>
      </c>
      <c r="F23" s="179">
        <f>[1]MercLab!R124</f>
        <v>0</v>
      </c>
      <c r="G23" s="177">
        <f>IF(ISNUMBER(F23/F$9*100),F23/F$9*100,0)</f>
        <v>0</v>
      </c>
      <c r="H23" s="180">
        <f>[1]MercLab!S124</f>
        <v>2614.2766732711802</v>
      </c>
      <c r="I23" s="177">
        <f>IF(ISNUMBER(H23/H$9*100),H23/H$9*100,0)</f>
        <v>0.83281469114832829</v>
      </c>
      <c r="J23" s="180">
        <f>[1]MercLab!T124</f>
        <v>0</v>
      </c>
      <c r="K23" s="177">
        <f>IF(ISNUMBER(J23/J$9*100),J23/J$9*100,0)</f>
        <v>0</v>
      </c>
      <c r="L23" s="180">
        <f>[1]MercLab!U124</f>
        <v>1121.65183601734</v>
      </c>
      <c r="M23" s="177">
        <f>IF(ISNUMBER(L23/L$9*100),L23/L$9*100,0)</f>
        <v>0.18877665526716197</v>
      </c>
      <c r="N23" s="180">
        <f>[1]MercLab!V124</f>
        <v>180.22450514145999</v>
      </c>
      <c r="O23" s="177">
        <f>IF(ISNUMBER(N23/N$9*100),N23/N$9*100,0)</f>
        <v>4.501872185605884E-2</v>
      </c>
    </row>
    <row r="24" spans="1:15">
      <c r="A24" s="181"/>
      <c r="B24" s="179"/>
      <c r="C24" s="182"/>
      <c r="D24" s="179">
        <f t="shared" si="0"/>
        <v>0</v>
      </c>
      <c r="E24" s="182"/>
      <c r="F24" s="179"/>
      <c r="G24" s="182"/>
      <c r="H24" s="179"/>
      <c r="I24" s="182"/>
      <c r="J24" s="179"/>
      <c r="K24" s="182"/>
      <c r="L24" s="179"/>
      <c r="M24" s="182"/>
      <c r="N24" s="179"/>
      <c r="O24" s="182"/>
    </row>
    <row r="25" spans="1:15">
      <c r="A25" s="183" t="s">
        <v>16</v>
      </c>
      <c r="B25" s="172"/>
      <c r="C25" s="144"/>
      <c r="D25" s="172"/>
      <c r="E25" s="144"/>
      <c r="F25" s="172"/>
      <c r="G25" s="144"/>
      <c r="H25" s="172"/>
      <c r="I25" s="144"/>
      <c r="J25" s="172"/>
      <c r="K25" s="144"/>
      <c r="L25" s="172"/>
      <c r="M25" s="144"/>
      <c r="N25" s="172"/>
      <c r="O25" s="144"/>
    </row>
    <row r="26" spans="1:15">
      <c r="A26" s="178" t="s">
        <v>41</v>
      </c>
      <c r="B26" s="180">
        <f>[1]MercLab!Q126</f>
        <v>4320.3156746999994</v>
      </c>
      <c r="C26" s="177">
        <f t="shared" ref="C26:C34" si="1">IF(ISNUMBER(B26/B$9*100),B26/B$9*100,0)</f>
        <v>0.34287983127981336</v>
      </c>
      <c r="D26" s="180">
        <f t="shared" si="0"/>
        <v>290.74823924153998</v>
      </c>
      <c r="E26" s="177">
        <f t="shared" ref="E26:E34" si="2">IF(ISNUMBER(D26/D$9*100),D26/D$9*100,0)</f>
        <v>5.7474018734135622E-2</v>
      </c>
      <c r="F26" s="180">
        <f>[1]MercLab!R126</f>
        <v>0</v>
      </c>
      <c r="G26" s="177">
        <f t="shared" ref="G26:G34" si="3">IF(ISNUMBER(F26/F$9*100),F26/F$9*100,0)</f>
        <v>0</v>
      </c>
      <c r="H26" s="180">
        <f>[1]MercLab!S126</f>
        <v>290.74823924153998</v>
      </c>
      <c r="I26" s="177">
        <f t="shared" ref="I26:I34" si="4">IF(ISNUMBER(H26/H$9*100),H26/H$9*100,0)</f>
        <v>9.2621950668626163E-2</v>
      </c>
      <c r="J26" s="180">
        <f>[1]MercLab!T126</f>
        <v>0</v>
      </c>
      <c r="K26" s="177">
        <f t="shared" ref="K26:K34" si="5">IF(ISNUMBER(J26/J$9*100),J26/J$9*100,0)</f>
        <v>0</v>
      </c>
      <c r="L26" s="180">
        <f>[1]MercLab!U126</f>
        <v>428.18627996997998</v>
      </c>
      <c r="M26" s="177">
        <f t="shared" ref="M26:M34" si="6">IF(ISNUMBER(L26/L$9*100),L26/L$9*100,0)</f>
        <v>7.2064763029346848E-2</v>
      </c>
      <c r="N26" s="180">
        <f>[1]MercLab!V126</f>
        <v>3601.3811554884801</v>
      </c>
      <c r="O26" s="177">
        <f t="shared" ref="O26:O34" si="7">IF(ISNUMBER(N26/N$9*100),N26/N$9*100,0)</f>
        <v>0.89959784552789079</v>
      </c>
    </row>
    <row r="27" spans="1:15">
      <c r="A27" s="178" t="s">
        <v>42</v>
      </c>
      <c r="B27" s="180">
        <f>[1]MercLab!Q127</f>
        <v>25026.093069002265</v>
      </c>
      <c r="C27" s="177">
        <f t="shared" si="1"/>
        <v>1.9861841622691752</v>
      </c>
      <c r="D27" s="180">
        <f t="shared" si="0"/>
        <v>5326.5895883345402</v>
      </c>
      <c r="E27" s="177">
        <f t="shared" si="2"/>
        <v>1.0529402021061389</v>
      </c>
      <c r="F27" s="180">
        <f>[1]MercLab!R127</f>
        <v>0</v>
      </c>
      <c r="G27" s="177">
        <f t="shared" si="3"/>
        <v>0</v>
      </c>
      <c r="H27" s="180">
        <f>[1]MercLab!S127</f>
        <v>2156.2853997444399</v>
      </c>
      <c r="I27" s="177">
        <f t="shared" si="4"/>
        <v>0.68691511406433969</v>
      </c>
      <c r="J27" s="180">
        <f>[1]MercLab!T127</f>
        <v>3170.3041885900998</v>
      </c>
      <c r="K27" s="177">
        <f t="shared" si="5"/>
        <v>3.6039703424551455</v>
      </c>
      <c r="L27" s="180">
        <f>[1]MercLab!U127</f>
        <v>1301.8763411588</v>
      </c>
      <c r="M27" s="177">
        <f t="shared" si="6"/>
        <v>0.21910886548186384</v>
      </c>
      <c r="N27" s="180">
        <f>[1]MercLab!V127</f>
        <v>18397.627139508917</v>
      </c>
      <c r="O27" s="177">
        <f t="shared" si="7"/>
        <v>4.5955884764668351</v>
      </c>
    </row>
    <row r="28" spans="1:15">
      <c r="A28" s="178" t="s">
        <v>43</v>
      </c>
      <c r="B28" s="180">
        <f>[1]MercLab!Q128</f>
        <v>71139.748009135423</v>
      </c>
      <c r="C28" s="177">
        <f t="shared" si="1"/>
        <v>5.645972801826475</v>
      </c>
      <c r="D28" s="180">
        <f t="shared" si="0"/>
        <v>27555.578276634435</v>
      </c>
      <c r="E28" s="177">
        <f t="shared" si="2"/>
        <v>5.4470831061010818</v>
      </c>
      <c r="F28" s="180">
        <f>[1]MercLab!R128</f>
        <v>581.49647848307995</v>
      </c>
      <c r="G28" s="177">
        <f t="shared" si="3"/>
        <v>0.55911975388514967</v>
      </c>
      <c r="H28" s="180">
        <f>[1]MercLab!S128</f>
        <v>14822.06320334591</v>
      </c>
      <c r="I28" s="177">
        <f t="shared" si="4"/>
        <v>4.7217771994383977</v>
      </c>
      <c r="J28" s="180">
        <f>[1]MercLab!T128</f>
        <v>12152.018594805448</v>
      </c>
      <c r="K28" s="177">
        <f t="shared" si="5"/>
        <v>13.814294153306172</v>
      </c>
      <c r="L28" s="180">
        <f>[1]MercLab!U128</f>
        <v>7611.7525392081643</v>
      </c>
      <c r="M28" s="177">
        <f t="shared" si="6"/>
        <v>1.2810759443635686</v>
      </c>
      <c r="N28" s="180">
        <f>[1]MercLab!V128</f>
        <v>35972.417193292924</v>
      </c>
      <c r="O28" s="177">
        <f t="shared" si="7"/>
        <v>8.9856384560127101</v>
      </c>
    </row>
    <row r="29" spans="1:15">
      <c r="A29" s="178" t="s">
        <v>44</v>
      </c>
      <c r="B29" s="180">
        <f>[1]MercLab!Q129</f>
        <v>184898.95417416259</v>
      </c>
      <c r="C29" s="177">
        <f t="shared" si="1"/>
        <v>14.674418950983981</v>
      </c>
      <c r="D29" s="180">
        <f t="shared" si="0"/>
        <v>117206.400736093</v>
      </c>
      <c r="E29" s="177">
        <f t="shared" si="2"/>
        <v>23.168920607187566</v>
      </c>
      <c r="F29" s="179">
        <f>[1]MercLab!R129</f>
        <v>8660.727966391325</v>
      </c>
      <c r="G29" s="177">
        <f t="shared" si="3"/>
        <v>8.3274521312098564</v>
      </c>
      <c r="H29" s="180">
        <f>[1]MercLab!S129</f>
        <v>87324.342566977881</v>
      </c>
      <c r="I29" s="177">
        <f t="shared" si="4"/>
        <v>27.818400450190104</v>
      </c>
      <c r="J29" s="180">
        <f>[1]MercLab!T129</f>
        <v>21221.330202723795</v>
      </c>
      <c r="K29" s="177">
        <f t="shared" si="5"/>
        <v>24.124197593820458</v>
      </c>
      <c r="L29" s="180">
        <f>[1]MercLab!U129</f>
        <v>32964.068643679588</v>
      </c>
      <c r="M29" s="177">
        <f t="shared" si="6"/>
        <v>5.5479306703999054</v>
      </c>
      <c r="N29" s="180">
        <f>[1]MercLab!V129</f>
        <v>34728.484794391334</v>
      </c>
      <c r="O29" s="177">
        <f t="shared" si="7"/>
        <v>8.6749135264037438</v>
      </c>
    </row>
    <row r="30" spans="1:15">
      <c r="A30" s="178" t="s">
        <v>45</v>
      </c>
      <c r="B30" s="179">
        <f>[1]MercLab!Q130</f>
        <v>142257.33433291514</v>
      </c>
      <c r="C30" s="177">
        <f t="shared" si="1"/>
        <v>11.290186751868081</v>
      </c>
      <c r="D30" s="179">
        <f t="shared" si="0"/>
        <v>80017.824705606879</v>
      </c>
      <c r="E30" s="177">
        <f t="shared" si="2"/>
        <v>15.817622724704592</v>
      </c>
      <c r="F30" s="153">
        <f>[1]MercLab!R130</f>
        <v>10491.138586827925</v>
      </c>
      <c r="G30" s="177">
        <f t="shared" si="3"/>
        <v>10.087426221297239</v>
      </c>
      <c r="H30" s="179">
        <f>[1]MercLab!S130</f>
        <v>59279.220083598033</v>
      </c>
      <c r="I30" s="177">
        <f t="shared" si="4"/>
        <v>18.884231294334178</v>
      </c>
      <c r="J30" s="179">
        <f>[1]MercLab!T130</f>
        <v>10247.466035180931</v>
      </c>
      <c r="K30" s="177">
        <f t="shared" si="5"/>
        <v>11.649217702523595</v>
      </c>
      <c r="L30" s="179">
        <f>[1]MercLab!U130</f>
        <v>47666.359563707148</v>
      </c>
      <c r="M30" s="177">
        <f t="shared" si="6"/>
        <v>8.022360984268408</v>
      </c>
      <c r="N30" s="179">
        <f>[1]MercLab!V130</f>
        <v>14573.150063601552</v>
      </c>
      <c r="O30" s="177">
        <f t="shared" si="7"/>
        <v>3.6402629529482295</v>
      </c>
    </row>
    <row r="31" spans="1:15">
      <c r="A31" s="178" t="s">
        <v>47</v>
      </c>
      <c r="B31" s="153">
        <f>[1]MercLab!Q131</f>
        <v>169798.30255883638</v>
      </c>
      <c r="C31" s="177">
        <f t="shared" si="1"/>
        <v>13.475962803809544</v>
      </c>
      <c r="D31" s="153">
        <f t="shared" si="0"/>
        <v>82784.370379651431</v>
      </c>
      <c r="E31" s="177">
        <f t="shared" si="2"/>
        <v>16.364503071473553</v>
      </c>
      <c r="F31" s="180">
        <f>[1]MercLab!R131</f>
        <v>16878.626129552333</v>
      </c>
      <c r="G31" s="177">
        <f t="shared" si="3"/>
        <v>16.229115113634094</v>
      </c>
      <c r="H31" s="153">
        <f>[1]MercLab!S131</f>
        <v>56095.089748462276</v>
      </c>
      <c r="I31" s="177">
        <f t="shared" si="4"/>
        <v>17.869881685226439</v>
      </c>
      <c r="J31" s="153">
        <f>[1]MercLab!T131</f>
        <v>9810.6545016368254</v>
      </c>
      <c r="K31" s="177">
        <f t="shared" si="5"/>
        <v>11.152654685699833</v>
      </c>
      <c r="L31" s="153">
        <f>[1]MercLab!U131</f>
        <v>73270.240368896164</v>
      </c>
      <c r="M31" s="177">
        <f t="shared" si="6"/>
        <v>12.331554644062811</v>
      </c>
      <c r="N31" s="153">
        <f>[1]MercLab!V131</f>
        <v>13743.691810289951</v>
      </c>
      <c r="O31" s="177">
        <f t="shared" si="7"/>
        <v>3.4330705383110636</v>
      </c>
    </row>
    <row r="32" spans="1:15">
      <c r="A32" s="178" t="s">
        <v>48</v>
      </c>
      <c r="B32" s="180">
        <f>[1]MercLab!Q132</f>
        <v>251990.84065177233</v>
      </c>
      <c r="C32" s="177">
        <f t="shared" si="1"/>
        <v>19.999135117074005</v>
      </c>
      <c r="D32" s="180">
        <f t="shared" si="0"/>
        <v>98381.768933073035</v>
      </c>
      <c r="E32" s="177">
        <f t="shared" si="2"/>
        <v>19.447738172059694</v>
      </c>
      <c r="F32" s="180">
        <f>[1]MercLab!R132</f>
        <v>31242.98155155787</v>
      </c>
      <c r="G32" s="177">
        <f t="shared" si="3"/>
        <v>30.040711856612894</v>
      </c>
      <c r="H32" s="180">
        <f>[1]MercLab!S132</f>
        <v>55516.315202426005</v>
      </c>
      <c r="I32" s="177">
        <f t="shared" si="4"/>
        <v>17.685504893844758</v>
      </c>
      <c r="J32" s="180">
        <f>[1]MercLab!T132</f>
        <v>11622.472179089167</v>
      </c>
      <c r="K32" s="177">
        <f t="shared" si="5"/>
        <v>13.212311042643336</v>
      </c>
      <c r="L32" s="180">
        <f>[1]MercLab!U132</f>
        <v>138214.59068436013</v>
      </c>
      <c r="M32" s="177">
        <f t="shared" si="6"/>
        <v>23.26184231210048</v>
      </c>
      <c r="N32" s="180">
        <f>[1]MercLab!V132</f>
        <v>15394.481034339611</v>
      </c>
      <c r="O32" s="177">
        <f t="shared" si="7"/>
        <v>3.8454252337068935</v>
      </c>
    </row>
    <row r="33" spans="1:15">
      <c r="A33" s="178" t="s">
        <v>49</v>
      </c>
      <c r="B33" s="180">
        <f>[1]MercLab!Q133</f>
        <v>289083.39527365274</v>
      </c>
      <c r="C33" s="177">
        <f t="shared" si="1"/>
        <v>22.942968352447661</v>
      </c>
      <c r="D33" s="180">
        <f t="shared" si="0"/>
        <v>79292.58001790999</v>
      </c>
      <c r="E33" s="177">
        <f t="shared" si="2"/>
        <v>15.674259081725156</v>
      </c>
      <c r="F33" s="180">
        <f>[1]MercLab!R133</f>
        <v>30255.034834630897</v>
      </c>
      <c r="G33" s="177">
        <f t="shared" si="3"/>
        <v>29.090782586773088</v>
      </c>
      <c r="H33" s="180">
        <f>[1]MercLab!S133</f>
        <v>32515.52601216545</v>
      </c>
      <c r="I33" s="177">
        <f t="shared" si="4"/>
        <v>10.358279225076512</v>
      </c>
      <c r="J33" s="180">
        <f>[1]MercLab!T133</f>
        <v>16522.01917111365</v>
      </c>
      <c r="K33" s="177">
        <f t="shared" si="5"/>
        <v>18.782067444654192</v>
      </c>
      <c r="L33" s="180">
        <f>[1]MercLab!U133</f>
        <v>192258.81166637025</v>
      </c>
      <c r="M33" s="177">
        <f t="shared" si="6"/>
        <v>32.357612448516967</v>
      </c>
      <c r="N33" s="180">
        <f>[1]MercLab!V133</f>
        <v>17532.003589370994</v>
      </c>
      <c r="O33" s="177">
        <f t="shared" si="7"/>
        <v>4.3793622434963186</v>
      </c>
    </row>
    <row r="34" spans="1:15">
      <c r="A34" s="178" t="s">
        <v>94</v>
      </c>
      <c r="B34" s="180">
        <f>[1]MercLab!Q134</f>
        <v>121493.70751485496</v>
      </c>
      <c r="C34" s="177">
        <f t="shared" si="1"/>
        <v>9.6422912284401896</v>
      </c>
      <c r="D34" s="180">
        <f t="shared" si="0"/>
        <v>15021.830722654937</v>
      </c>
      <c r="E34" s="177">
        <f t="shared" si="2"/>
        <v>2.969459015907026</v>
      </c>
      <c r="F34" s="179">
        <f>[1]MercLab!R134</f>
        <v>5892.1289581685614</v>
      </c>
      <c r="G34" s="177">
        <f t="shared" si="3"/>
        <v>5.665392336587689</v>
      </c>
      <c r="H34" s="180">
        <f>[1]MercLab!S134</f>
        <v>5908.9778074580754</v>
      </c>
      <c r="I34" s="177">
        <f t="shared" si="4"/>
        <v>1.882388187154993</v>
      </c>
      <c r="J34" s="180">
        <f>[1]MercLab!T134</f>
        <v>3220.7239570283</v>
      </c>
      <c r="K34" s="177">
        <f t="shared" si="5"/>
        <v>3.6612870348970592</v>
      </c>
      <c r="L34" s="180">
        <f>[1]MercLab!U134</f>
        <v>100452.83378425638</v>
      </c>
      <c r="M34" s="177">
        <f t="shared" si="6"/>
        <v>16.906449367775949</v>
      </c>
      <c r="N34" s="180">
        <f>[1]MercLab!V134</f>
        <v>6019.0430079434227</v>
      </c>
      <c r="O34" s="177">
        <f t="shared" si="7"/>
        <v>1.5035115385755895</v>
      </c>
    </row>
    <row r="35" spans="1:15">
      <c r="A35" s="184"/>
      <c r="B35" s="179"/>
      <c r="C35" s="177"/>
      <c r="D35" s="179">
        <f t="shared" si="0"/>
        <v>0</v>
      </c>
      <c r="E35" s="177"/>
      <c r="F35" s="179"/>
      <c r="G35" s="177"/>
      <c r="H35" s="179"/>
      <c r="I35" s="177"/>
      <c r="J35" s="179"/>
      <c r="K35" s="177"/>
      <c r="L35" s="179"/>
      <c r="M35" s="177"/>
      <c r="N35" s="179"/>
      <c r="O35" s="177"/>
    </row>
    <row r="36" spans="1:15">
      <c r="A36" s="175" t="s">
        <v>102</v>
      </c>
      <c r="B36" s="172"/>
      <c r="C36" s="144"/>
      <c r="D36" s="172"/>
      <c r="E36" s="144"/>
      <c r="F36" s="172"/>
      <c r="G36" s="144"/>
      <c r="H36" s="172"/>
      <c r="I36" s="144"/>
      <c r="J36" s="172"/>
      <c r="K36" s="144"/>
      <c r="L36" s="172"/>
      <c r="M36" s="144"/>
      <c r="N36" s="172"/>
      <c r="O36" s="144"/>
    </row>
    <row r="37" spans="1:15">
      <c r="A37" s="185" t="s">
        <v>97</v>
      </c>
      <c r="B37" s="180">
        <f>SUM(B38:B40)</f>
        <v>856252.26327485894</v>
      </c>
      <c r="C37" s="177">
        <f t="shared" ref="C37:C44" si="8">IF(ISNUMBER(B37/B$9*100),B37/B$9*100,0)</f>
        <v>67.956060082352394</v>
      </c>
      <c r="D37" s="180">
        <f t="shared" si="0"/>
        <v>328745.31134115328</v>
      </c>
      <c r="E37" s="177">
        <f t="shared" ref="E37:E44" si="9">IF(ISNUMBER(D37/D$9*100),D37/D$9*100,0)</f>
        <v>64.985137079658045</v>
      </c>
      <c r="F37" s="180">
        <f>SUM(F38:F40)</f>
        <v>29124.476693832839</v>
      </c>
      <c r="G37" s="177">
        <f t="shared" ref="G37:G44" si="10">IF(ISNUMBER(F37/F$9*100),F37/F$9*100,0)</f>
        <v>28.003729762162983</v>
      </c>
      <c r="H37" s="180">
        <f>SUM(H38:H40)</f>
        <v>215013.97131626331</v>
      </c>
      <c r="I37" s="177">
        <f t="shared" ref="I37:I44" si="11">IF(ISNUMBER(H37/H$9*100),H37/H$9*100,0)</f>
        <v>68.495731895992265</v>
      </c>
      <c r="J37" s="180">
        <f>SUM(J38:J40)</f>
        <v>84606.863331057131</v>
      </c>
      <c r="K37" s="177">
        <f t="shared" ref="K37:K44" si="12">IF(ISNUMBER(J37/J$9*100),J37/J$9*100,0)</f>
        <v>96.180242675353568</v>
      </c>
      <c r="L37" s="180">
        <f>SUM(L38:L40)</f>
        <v>527506.95193369477</v>
      </c>
      <c r="M37" s="177">
        <f t="shared" ref="M37:M44" si="13">IF(ISNUMBER(L37/L$9*100),L37/L$9*100,0)</f>
        <v>88.780666886617581</v>
      </c>
      <c r="N37" s="180">
        <f>SUM(N38:N40)</f>
        <v>0</v>
      </c>
      <c r="O37" s="177">
        <f t="shared" ref="O37:O44" si="14">IF(ISNUMBER(N37/N$9*100),N37/N$9*100,0)</f>
        <v>0</v>
      </c>
    </row>
    <row r="38" spans="1:15">
      <c r="A38" s="186" t="s">
        <v>106</v>
      </c>
      <c r="B38" s="180">
        <f>[1]MercLab!Q139</f>
        <v>441074.2039364528</v>
      </c>
      <c r="C38" s="177">
        <f t="shared" si="8"/>
        <v>35.005647738486296</v>
      </c>
      <c r="D38" s="180">
        <f t="shared" si="0"/>
        <v>89286.348581852333</v>
      </c>
      <c r="E38" s="177">
        <f t="shared" si="9"/>
        <v>17.649789675365206</v>
      </c>
      <c r="F38" s="180">
        <f>[1]MercLab!R139</f>
        <v>13101.573208254869</v>
      </c>
      <c r="G38" s="177">
        <f t="shared" si="10"/>
        <v>12.597407996032914</v>
      </c>
      <c r="H38" s="180">
        <f>[1]MercLab!S139</f>
        <v>57226.050032401072</v>
      </c>
      <c r="I38" s="177">
        <f t="shared" si="11"/>
        <v>18.230165028301585</v>
      </c>
      <c r="J38" s="180">
        <f>[1]MercLab!T139</f>
        <v>18958.725341196397</v>
      </c>
      <c r="K38" s="177">
        <f t="shared" si="12"/>
        <v>21.552090839210898</v>
      </c>
      <c r="L38" s="180">
        <f>[1]MercLab!U139</f>
        <v>351787.85535459686</v>
      </c>
      <c r="M38" s="177">
        <f t="shared" si="13"/>
        <v>59.20672758246377</v>
      </c>
      <c r="N38" s="180">
        <f>[1]MercLab!V139</f>
        <v>0</v>
      </c>
      <c r="O38" s="177">
        <f t="shared" si="14"/>
        <v>0</v>
      </c>
    </row>
    <row r="39" spans="1:15">
      <c r="A39" s="186" t="s">
        <v>107</v>
      </c>
      <c r="B39" s="180">
        <f>[1]MercLab!Q140</f>
        <v>414679.24510182074</v>
      </c>
      <c r="C39" s="177">
        <f t="shared" si="8"/>
        <v>32.910824185463241</v>
      </c>
      <c r="D39" s="180">
        <f t="shared" si="0"/>
        <v>239209.55564100819</v>
      </c>
      <c r="E39" s="177">
        <f t="shared" si="9"/>
        <v>47.286045542907281</v>
      </c>
      <c r="F39" s="180">
        <f>[1]MercLab!R140</f>
        <v>16022.90348557797</v>
      </c>
      <c r="G39" s="177">
        <f t="shared" si="10"/>
        <v>15.406321766130072</v>
      </c>
      <c r="H39" s="180">
        <f>[1]MercLab!S140</f>
        <v>157538.5141655695</v>
      </c>
      <c r="I39" s="177">
        <f t="shared" si="11"/>
        <v>50.186114713940157</v>
      </c>
      <c r="J39" s="180">
        <f>[1]MercLab!T140</f>
        <v>65648.137989860741</v>
      </c>
      <c r="K39" s="177">
        <f t="shared" si="12"/>
        <v>74.628151836142678</v>
      </c>
      <c r="L39" s="180">
        <f>[1]MercLab!U140</f>
        <v>175469.68946080518</v>
      </c>
      <c r="M39" s="177">
        <f t="shared" si="13"/>
        <v>29.53196349661777</v>
      </c>
      <c r="N39" s="180">
        <f>[1]MercLab!V140</f>
        <v>0</v>
      </c>
      <c r="O39" s="177">
        <f t="shared" si="14"/>
        <v>0</v>
      </c>
    </row>
    <row r="40" spans="1:15">
      <c r="A40" s="186" t="s">
        <v>108</v>
      </c>
      <c r="B40" s="180">
        <f>[1]MercLab!Q141</f>
        <v>498.81423658544003</v>
      </c>
      <c r="C40" s="177">
        <f t="shared" si="8"/>
        <v>3.9588158402860472E-2</v>
      </c>
      <c r="D40" s="180">
        <f t="shared" si="0"/>
        <v>249.40711829272001</v>
      </c>
      <c r="E40" s="177">
        <f t="shared" si="9"/>
        <v>4.9301861385561814E-2</v>
      </c>
      <c r="F40" s="180">
        <f>[1]MercLab!R141</f>
        <v>0</v>
      </c>
      <c r="G40" s="177">
        <f t="shared" si="10"/>
        <v>0</v>
      </c>
      <c r="H40" s="180">
        <f>[1]MercLab!S141</f>
        <v>249.40711829272001</v>
      </c>
      <c r="I40" s="177">
        <f t="shared" si="11"/>
        <v>7.9452153750522447E-2</v>
      </c>
      <c r="J40" s="180">
        <f>[1]MercLab!T141</f>
        <v>0</v>
      </c>
      <c r="K40" s="177">
        <f t="shared" si="12"/>
        <v>0</v>
      </c>
      <c r="L40" s="180">
        <f>[1]MercLab!U141</f>
        <v>249.40711829272001</v>
      </c>
      <c r="M40" s="177">
        <f t="shared" si="13"/>
        <v>4.1975807536050104E-2</v>
      </c>
      <c r="N40" s="180">
        <f>[1]MercLab!V141</f>
        <v>0</v>
      </c>
      <c r="O40" s="177">
        <f t="shared" si="14"/>
        <v>0</v>
      </c>
    </row>
    <row r="41" spans="1:15">
      <c r="A41" s="185" t="s">
        <v>98</v>
      </c>
      <c r="B41" s="180">
        <f>[1]MercLab!Q142</f>
        <v>165954.92940787095</v>
      </c>
      <c r="C41" s="177">
        <f t="shared" si="8"/>
        <v>13.17093529267984</v>
      </c>
      <c r="D41" s="180">
        <f t="shared" si="0"/>
        <v>128202.86360701786</v>
      </c>
      <c r="E41" s="177">
        <f t="shared" si="9"/>
        <v>25.342660041350456</v>
      </c>
      <c r="F41" s="153">
        <f>[1]MercLab!R142</f>
        <v>47733.4731160421</v>
      </c>
      <c r="G41" s="177">
        <f t="shared" si="10"/>
        <v>45.896628317245153</v>
      </c>
      <c r="H41" s="180">
        <f>[1]MercLab!S142</f>
        <v>77605.188541521755</v>
      </c>
      <c r="I41" s="177">
        <f t="shared" si="11"/>
        <v>24.722226911753896</v>
      </c>
      <c r="J41" s="180">
        <f>[1]MercLab!T142</f>
        <v>2864.20194945402</v>
      </c>
      <c r="K41" s="177">
        <f t="shared" si="12"/>
        <v>3.255996354477622</v>
      </c>
      <c r="L41" s="180">
        <f>[1]MercLab!U142</f>
        <v>37752.065800853838</v>
      </c>
      <c r="M41" s="177">
        <f t="shared" si="13"/>
        <v>6.3537619094137741</v>
      </c>
      <c r="N41" s="180">
        <f>[1]MercLab!V142</f>
        <v>0</v>
      </c>
      <c r="O41" s="177">
        <f t="shared" si="14"/>
        <v>0</v>
      </c>
    </row>
    <row r="42" spans="1:15">
      <c r="A42" s="185" t="s">
        <v>99</v>
      </c>
      <c r="B42" s="153">
        <f>[1]MercLab!Q143</f>
        <v>39813.887061067406</v>
      </c>
      <c r="C42" s="177">
        <f t="shared" si="8"/>
        <v>3.1598105106151255</v>
      </c>
      <c r="D42" s="153">
        <f t="shared" si="0"/>
        <v>31871.660406861949</v>
      </c>
      <c r="E42" s="177">
        <f t="shared" si="9"/>
        <v>6.3002699933471487</v>
      </c>
      <c r="F42" s="180">
        <f>[1]MercLab!R143</f>
        <v>18813.779110232212</v>
      </c>
      <c r="G42" s="177">
        <f t="shared" si="10"/>
        <v>18.089800944630628</v>
      </c>
      <c r="H42" s="153">
        <f>[1]MercLab!S143</f>
        <v>13057.881296629736</v>
      </c>
      <c r="I42" s="177">
        <f t="shared" si="11"/>
        <v>4.1597721810740333</v>
      </c>
      <c r="J42" s="153">
        <f>[1]MercLab!T143</f>
        <v>0</v>
      </c>
      <c r="K42" s="177">
        <f t="shared" si="12"/>
        <v>0</v>
      </c>
      <c r="L42" s="153">
        <f>[1]MercLab!U143</f>
        <v>7942.2266542055222</v>
      </c>
      <c r="M42" s="177">
        <f t="shared" si="13"/>
        <v>1.336695519064298</v>
      </c>
      <c r="N42" s="153">
        <f>[1]MercLab!V143</f>
        <v>0</v>
      </c>
      <c r="O42" s="177">
        <f t="shared" si="14"/>
        <v>0</v>
      </c>
    </row>
    <row r="43" spans="1:15">
      <c r="A43" s="185" t="s">
        <v>100</v>
      </c>
      <c r="B43" s="180">
        <f>[1]MercLab!Q144</f>
        <v>7692.2989370429023</v>
      </c>
      <c r="C43" s="177">
        <f t="shared" si="8"/>
        <v>0.61049570454601265</v>
      </c>
      <c r="D43" s="180">
        <f t="shared" si="0"/>
        <v>5841.18859086046</v>
      </c>
      <c r="E43" s="177">
        <f t="shared" si="9"/>
        <v>1.15466419805843</v>
      </c>
      <c r="F43" s="180">
        <f>[1]MercLab!R144</f>
        <v>3384.5581464949801</v>
      </c>
      <c r="G43" s="177">
        <f t="shared" si="10"/>
        <v>3.2543160412850458</v>
      </c>
      <c r="H43" s="180">
        <f>[1]MercLab!S144</f>
        <v>2456.6304443654799</v>
      </c>
      <c r="I43" s="177">
        <f t="shared" si="11"/>
        <v>0.78259426238532392</v>
      </c>
      <c r="J43" s="180">
        <f>[1]MercLab!T144</f>
        <v>0</v>
      </c>
      <c r="K43" s="177">
        <f t="shared" si="12"/>
        <v>0</v>
      </c>
      <c r="L43" s="180">
        <f>[1]MercLab!U144</f>
        <v>1851.11034618244</v>
      </c>
      <c r="M43" s="177">
        <f t="shared" si="13"/>
        <v>0.31154624676008391</v>
      </c>
      <c r="N43" s="180">
        <f>[1]MercLab!V144</f>
        <v>0</v>
      </c>
      <c r="O43" s="177">
        <f t="shared" si="14"/>
        <v>0</v>
      </c>
    </row>
    <row r="44" spans="1:15">
      <c r="A44" s="185" t="s">
        <v>101</v>
      </c>
      <c r="B44" s="180">
        <f>[1]MercLab!Q145</f>
        <v>9380.0932516487828</v>
      </c>
      <c r="C44" s="177">
        <f t="shared" si="8"/>
        <v>0.74444671030609011</v>
      </c>
      <c r="D44" s="180">
        <f t="shared" si="0"/>
        <v>4917.5969191235599</v>
      </c>
      <c r="E44" s="177">
        <f t="shared" si="9"/>
        <v>0.97209206904890666</v>
      </c>
      <c r="F44" s="179">
        <f>[1]MercLab!R145</f>
        <v>2168.2547341622198</v>
      </c>
      <c r="G44" s="177">
        <f t="shared" si="10"/>
        <v>2.0848175323221083</v>
      </c>
      <c r="H44" s="180">
        <f>[1]MercLab!S145</f>
        <v>2749.3421849613405</v>
      </c>
      <c r="I44" s="177">
        <f t="shared" si="11"/>
        <v>0.87584171409241574</v>
      </c>
      <c r="J44" s="180">
        <f>[1]MercLab!T145</f>
        <v>0</v>
      </c>
      <c r="K44" s="177">
        <f t="shared" si="12"/>
        <v>0</v>
      </c>
      <c r="L44" s="180">
        <f>[1]MercLab!U145</f>
        <v>4462.4963325252211</v>
      </c>
      <c r="M44" s="177">
        <f t="shared" si="13"/>
        <v>0.75104868083420595</v>
      </c>
      <c r="N44" s="180">
        <f>[1]MercLab!V145</f>
        <v>0</v>
      </c>
      <c r="O44" s="177">
        <f t="shared" si="14"/>
        <v>0</v>
      </c>
    </row>
    <row r="45" spans="1:15">
      <c r="A45" s="185"/>
      <c r="B45" s="179"/>
      <c r="C45" s="182"/>
      <c r="D45" s="179">
        <f t="shared" si="0"/>
        <v>0</v>
      </c>
      <c r="E45" s="182"/>
      <c r="F45" s="179"/>
      <c r="G45" s="182"/>
      <c r="H45" s="179"/>
      <c r="I45" s="182"/>
      <c r="J45" s="179"/>
      <c r="K45" s="182"/>
      <c r="L45" s="179"/>
      <c r="M45" s="182"/>
      <c r="N45" s="179"/>
      <c r="O45" s="182"/>
    </row>
    <row r="46" spans="1:15">
      <c r="A46" s="175" t="s">
        <v>12</v>
      </c>
      <c r="B46" s="172"/>
      <c r="C46" s="144"/>
      <c r="D46" s="172"/>
      <c r="E46" s="144"/>
      <c r="F46" s="172"/>
      <c r="G46" s="144"/>
      <c r="H46" s="172"/>
      <c r="I46" s="144"/>
      <c r="J46" s="172"/>
      <c r="K46" s="144"/>
      <c r="L46" s="172"/>
      <c r="M46" s="144"/>
      <c r="N46" s="172"/>
      <c r="O46" s="144"/>
    </row>
    <row r="47" spans="1:15">
      <c r="A47" s="185" t="s">
        <v>38</v>
      </c>
      <c r="B47" s="153">
        <f>[1]MercLab!Q147</f>
        <v>131548.94451215732</v>
      </c>
      <c r="C47" s="177">
        <f>IF(ISNUMBER(B47/B$9*100),B47/B$9*100,0)</f>
        <v>10.440320406100449</v>
      </c>
      <c r="D47" s="153">
        <f t="shared" si="0"/>
        <v>24424.212488889189</v>
      </c>
      <c r="E47" s="177">
        <f>IF(ISNUMBER(D47/D$9*100),D47/D$9*100,0)</f>
        <v>4.8280864909615167</v>
      </c>
      <c r="F47" s="153">
        <f>[1]MercLab!R147</f>
        <v>0</v>
      </c>
      <c r="G47" s="177">
        <f>IF(ISNUMBER(F47/F$9*100),F47/F$9*100,0)</f>
        <v>0</v>
      </c>
      <c r="H47" s="153">
        <f>[1]MercLab!S147</f>
        <v>24424.212488889189</v>
      </c>
      <c r="I47" s="177">
        <f>IF(ISNUMBER(H47/H$9*100),H47/H$9*100,0)</f>
        <v>7.7806772284065069</v>
      </c>
      <c r="J47" s="153">
        <f>[1]MercLab!T147</f>
        <v>0</v>
      </c>
      <c r="K47" s="177">
        <f>IF(ISNUMBER(J47/J$9*100),J47/J$9*100,0)</f>
        <v>0</v>
      </c>
      <c r="L47" s="153">
        <f>[1]MercLab!U147</f>
        <v>80333.192499497789</v>
      </c>
      <c r="M47" s="177">
        <f>IF(ISNUMBER(L47/L$9*100),L47/L$9*100,0)</f>
        <v>13.520266182450055</v>
      </c>
      <c r="N47" s="153">
        <f>[1]MercLab!V147</f>
        <v>26791.539523770334</v>
      </c>
      <c r="O47" s="177">
        <f>IF(ISNUMBER(N47/N$9*100),N47/N$9*100,0)</f>
        <v>6.6923244703572786</v>
      </c>
    </row>
    <row r="48" spans="1:15">
      <c r="A48" s="185" t="s">
        <v>39</v>
      </c>
      <c r="B48" s="153">
        <f>[1]MercLab!Q148</f>
        <v>233835.20216268324</v>
      </c>
      <c r="C48" s="177">
        <f>IF(ISNUMBER(B48/B$9*100),B48/B$9*100,0)</f>
        <v>18.558221366634132</v>
      </c>
      <c r="D48" s="153">
        <f t="shared" si="0"/>
        <v>69197.133420802638</v>
      </c>
      <c r="E48" s="177">
        <f>IF(ISNUMBER(D48/D$9*100),D48/D$9*100,0)</f>
        <v>13.678629156793473</v>
      </c>
      <c r="F48" s="180">
        <f>[1]MercLab!R148</f>
        <v>249.40711829272001</v>
      </c>
      <c r="G48" s="177">
        <f>IF(ISNUMBER(F48/F$9*100),F48/F$9*100,0)</f>
        <v>0.23980961494522207</v>
      </c>
      <c r="H48" s="153">
        <f>[1]MercLab!S148</f>
        <v>68947.726302509924</v>
      </c>
      <c r="I48" s="177">
        <f>IF(ISNUMBER(H48/H$9*100),H48/H$9*100,0)</f>
        <v>21.964270259947348</v>
      </c>
      <c r="J48" s="153">
        <f>[1]MercLab!T148</f>
        <v>0</v>
      </c>
      <c r="K48" s="177">
        <f>IF(ISNUMBER(J48/J$9*100),J48/J$9*100,0)</f>
        <v>0</v>
      </c>
      <c r="L48" s="153">
        <f>[1]MercLab!U148</f>
        <v>132433.40932431153</v>
      </c>
      <c r="M48" s="177">
        <f>IF(ISNUMBER(L48/L$9*100),L48/L$9*100,0)</f>
        <v>22.288855824138306</v>
      </c>
      <c r="N48" s="153">
        <f>[1]MercLab!V148</f>
        <v>32204.65941757067</v>
      </c>
      <c r="O48" s="177">
        <f>IF(ISNUMBER(N48/N$9*100),N48/N$9*100,0)</f>
        <v>8.0444809858168167</v>
      </c>
    </row>
    <row r="49" spans="1:15">
      <c r="A49" s="185" t="s">
        <v>50</v>
      </c>
      <c r="B49" s="180">
        <f>[1]MercLab!Q149</f>
        <v>893585.5749900646</v>
      </c>
      <c r="C49" s="177">
        <f>IF(ISNUMBER(B49/B$9*100),B49/B$9*100,0)</f>
        <v>70.919000891744815</v>
      </c>
      <c r="D49" s="180">
        <f t="shared" si="0"/>
        <v>411217.3760953907</v>
      </c>
      <c r="E49" s="177">
        <f>IF(ISNUMBER(D49/D$9*100),D49/D$9*100,0)</f>
        <v>81.287904749353615</v>
      </c>
      <c r="F49" s="180">
        <f>[1]MercLab!R149</f>
        <v>103752.72738731926</v>
      </c>
      <c r="G49" s="177">
        <f>IF(ISNUMBER(F49/F$9*100),F49/F$9*100,0)</f>
        <v>99.760190385054784</v>
      </c>
      <c r="H49" s="180">
        <f>[1]MercLab!S149</f>
        <v>219497.65987790306</v>
      </c>
      <c r="I49" s="177">
        <f>IF(ISNUMBER(H49/H$9*100),H49/H$9*100,0)</f>
        <v>69.924074099725019</v>
      </c>
      <c r="J49" s="180">
        <f>[1]MercLab!T149</f>
        <v>87966.988830168397</v>
      </c>
      <c r="K49" s="177">
        <f>IF(ISNUMBER(J49/J$9*100),J49/J$9*100,0)</f>
        <v>100</v>
      </c>
      <c r="L49" s="180">
        <f>[1]MercLab!U149</f>
        <v>381402.11804780137</v>
      </c>
      <c r="M49" s="177">
        <f>IF(ISNUMBER(L49/L$9*100),L49/L$9*100,0)</f>
        <v>64.190877993411632</v>
      </c>
      <c r="N49" s="180">
        <f>[1]MercLab!V149</f>
        <v>100966.08084688637</v>
      </c>
      <c r="O49" s="177">
        <f>IF(ISNUMBER(N49/N$9*100),N49/N$9*100,0)</f>
        <v>25.220565355275227</v>
      </c>
    </row>
    <row r="50" spans="1:15">
      <c r="A50" s="185" t="s">
        <v>46</v>
      </c>
      <c r="B50" s="180">
        <f>[1]MercLab!Q150</f>
        <v>1038.9695941197001</v>
      </c>
      <c r="C50" s="177">
        <f>IF(ISNUMBER(B50/B$9*100),B50/B$9*100,0)</f>
        <v>8.2457335518973662E-2</v>
      </c>
      <c r="D50" s="180">
        <f t="shared" si="0"/>
        <v>1038.9695941197001</v>
      </c>
      <c r="E50" s="177">
        <f>IF(ISNUMBER(D50/D$9*100),D50/D$9*100,0)</f>
        <v>0.20537960289082111</v>
      </c>
      <c r="F50" s="180">
        <f>[1]MercLab!R150</f>
        <v>0</v>
      </c>
      <c r="G50" s="177">
        <f>IF(ISNUMBER(F50/F$9*100),F50/F$9*100,0)</f>
        <v>0</v>
      </c>
      <c r="H50" s="180">
        <f>[1]MercLab!S150</f>
        <v>1038.9695941197001</v>
      </c>
      <c r="I50" s="177">
        <f>IF(ISNUMBER(H50/H$9*100),H50/H$9*100,0)</f>
        <v>0.33097841192019356</v>
      </c>
      <c r="J50" s="180">
        <f>[1]MercLab!T150</f>
        <v>0</v>
      </c>
      <c r="K50" s="177">
        <f>IF(ISNUMBER(J50/J$9*100),J50/J$9*100,0)</f>
        <v>0</v>
      </c>
      <c r="L50" s="180">
        <f>[1]MercLab!U150</f>
        <v>0</v>
      </c>
      <c r="M50" s="177">
        <f>IF(ISNUMBER(L50/L$9*100),L50/L$9*100,0)</f>
        <v>0</v>
      </c>
      <c r="N50" s="180">
        <f>[1]MercLab!V150</f>
        <v>0</v>
      </c>
      <c r="O50" s="177">
        <f>IF(ISNUMBER(N50/N$9*100),N50/N$9*100,0)</f>
        <v>0</v>
      </c>
    </row>
    <row r="51" spans="1:15">
      <c r="A51" s="148" t="s">
        <v>95</v>
      </c>
      <c r="B51" s="180">
        <f>[1]MercLab!Q151</f>
        <v>0</v>
      </c>
      <c r="C51" s="177">
        <f>IF(ISNUMBER(B51/B$9*100),B51/B$9*100,0)</f>
        <v>0</v>
      </c>
      <c r="D51" s="180">
        <f t="shared" si="0"/>
        <v>0</v>
      </c>
      <c r="E51" s="177">
        <f>IF(ISNUMBER(D51/D$9*100),D51/D$9*100,0)</f>
        <v>0</v>
      </c>
      <c r="F51" s="180">
        <f>[1]MercLab!R151</f>
        <v>0</v>
      </c>
      <c r="G51" s="177">
        <f>IF(ISNUMBER(F51/F$9*100),F51/F$9*100,0)</f>
        <v>0</v>
      </c>
      <c r="H51" s="180">
        <f>[1]MercLab!S151</f>
        <v>0</v>
      </c>
      <c r="I51" s="177">
        <f>IF(ISNUMBER(H51/H$9*100),H51/H$9*100,0)</f>
        <v>0</v>
      </c>
      <c r="J51" s="180">
        <f>[1]MercLab!T151</f>
        <v>0</v>
      </c>
      <c r="K51" s="177">
        <f>IF(ISNUMBER(J51/J$9*100),J51/J$9*100,0)</f>
        <v>0</v>
      </c>
      <c r="L51" s="180">
        <f>[1]MercLab!U151</f>
        <v>0</v>
      </c>
      <c r="M51" s="177">
        <f>IF(ISNUMBER(L51/L$9*100),L51/L$9*100,0)</f>
        <v>0</v>
      </c>
      <c r="N51" s="180">
        <f>[1]MercLab!V151</f>
        <v>0</v>
      </c>
      <c r="O51" s="177">
        <f>IF(ISNUMBER(N51/N$9*100),N51/N$9*100,0)</f>
        <v>0</v>
      </c>
    </row>
    <row r="52" spans="1:15">
      <c r="A52" s="285"/>
      <c r="B52" s="286"/>
      <c r="C52" s="287"/>
      <c r="D52" s="286"/>
      <c r="E52" s="287"/>
      <c r="F52" s="286"/>
      <c r="G52" s="287"/>
      <c r="H52" s="286"/>
      <c r="I52" s="287"/>
      <c r="J52" s="286"/>
      <c r="K52" s="287"/>
      <c r="L52" s="286"/>
      <c r="M52" s="287"/>
      <c r="N52" s="286"/>
      <c r="O52" s="287"/>
    </row>
    <row r="53" spans="1:15">
      <c r="A53" s="160" t="str">
        <f>'C05'!A42</f>
        <v>Fuente: Instituto Nacional de Estadística (INE). XLIV Encuesta Permanente de Hogares de Propósitos Múltiples, mayo 2013.</v>
      </c>
      <c r="B53" s="188"/>
      <c r="C53" s="187"/>
      <c r="D53" s="188"/>
      <c r="E53" s="187"/>
      <c r="F53" s="189"/>
      <c r="G53" s="187"/>
      <c r="H53" s="189"/>
      <c r="I53" s="187"/>
      <c r="J53" s="189"/>
      <c r="K53" s="187"/>
      <c r="L53" s="188"/>
      <c r="M53" s="187"/>
      <c r="N53" s="188"/>
      <c r="O53" s="187"/>
    </row>
    <row r="54" spans="1:15">
      <c r="A54" s="160" t="str">
        <f>'C05'!A43</f>
        <v>(Salarios mínimos por rama)</v>
      </c>
      <c r="B54" s="190"/>
      <c r="C54" s="191"/>
      <c r="D54" s="190"/>
      <c r="E54" s="191"/>
      <c r="F54" s="192"/>
      <c r="G54" s="191"/>
      <c r="H54" s="190"/>
      <c r="I54" s="191"/>
      <c r="J54" s="192"/>
      <c r="K54" s="193"/>
      <c r="L54" s="190"/>
      <c r="M54" s="191"/>
      <c r="N54" s="192"/>
      <c r="O54" s="191"/>
    </row>
    <row r="55" spans="1:15">
      <c r="A55" s="160" t="s">
        <v>90</v>
      </c>
      <c r="B55" s="190"/>
      <c r="C55" s="191"/>
      <c r="D55" s="190"/>
      <c r="E55" s="191"/>
      <c r="F55" s="192"/>
      <c r="G55" s="194"/>
      <c r="H55" s="181"/>
      <c r="I55" s="191"/>
      <c r="J55" s="192"/>
      <c r="K55" s="193"/>
      <c r="L55" s="190"/>
      <c r="M55" s="191"/>
      <c r="N55" s="192"/>
      <c r="O55" s="191"/>
    </row>
    <row r="56" spans="1:15">
      <c r="A56" s="160" t="s">
        <v>91</v>
      </c>
      <c r="B56" s="190"/>
      <c r="C56" s="191"/>
      <c r="D56" s="190"/>
      <c r="E56" s="191"/>
      <c r="F56" s="192"/>
      <c r="G56" s="191"/>
      <c r="H56" s="195"/>
      <c r="I56" s="191"/>
      <c r="J56" s="192"/>
      <c r="K56" s="191"/>
      <c r="L56" s="190"/>
      <c r="M56" s="191"/>
      <c r="N56" s="192"/>
      <c r="O56" s="191"/>
    </row>
    <row r="57" spans="1:15">
      <c r="A57" s="160" t="s">
        <v>96</v>
      </c>
      <c r="B57" s="190"/>
      <c r="C57" s="191"/>
      <c r="D57" s="190"/>
      <c r="E57" s="191"/>
      <c r="F57" s="192"/>
      <c r="G57" s="191"/>
      <c r="H57" s="195"/>
      <c r="I57" s="191"/>
      <c r="J57" s="192"/>
      <c r="K57" s="191"/>
      <c r="L57" s="190"/>
      <c r="M57" s="191"/>
      <c r="N57" s="192"/>
      <c r="O57" s="191"/>
    </row>
    <row r="58" spans="1:15">
      <c r="A58" s="160"/>
      <c r="B58" s="190"/>
      <c r="C58" s="191"/>
      <c r="D58" s="190"/>
      <c r="E58" s="191"/>
      <c r="F58" s="192"/>
      <c r="G58" s="191"/>
      <c r="H58" s="195"/>
      <c r="I58" s="191"/>
      <c r="J58" s="192"/>
      <c r="K58" s="191"/>
      <c r="L58" s="190"/>
      <c r="M58" s="191"/>
      <c r="N58" s="192"/>
      <c r="O58" s="191"/>
    </row>
    <row r="59" spans="1:15">
      <c r="A59" s="367" t="s">
        <v>125</v>
      </c>
      <c r="B59" s="367"/>
      <c r="C59" s="367"/>
      <c r="D59" s="367"/>
      <c r="E59" s="367"/>
      <c r="F59" s="367"/>
      <c r="G59" s="367"/>
      <c r="H59" s="367"/>
      <c r="I59" s="367"/>
      <c r="J59" s="367"/>
      <c r="K59" s="367"/>
      <c r="L59" s="367"/>
      <c r="M59" s="367"/>
      <c r="N59" s="367"/>
      <c r="O59" s="367"/>
    </row>
    <row r="60" spans="1:15">
      <c r="A60" s="367" t="s">
        <v>83</v>
      </c>
      <c r="B60" s="367"/>
      <c r="C60" s="367"/>
      <c r="D60" s="367"/>
      <c r="E60" s="367"/>
      <c r="F60" s="367"/>
      <c r="G60" s="367"/>
      <c r="H60" s="367"/>
      <c r="I60" s="367"/>
      <c r="J60" s="367"/>
      <c r="K60" s="367"/>
      <c r="L60" s="367"/>
      <c r="M60" s="367"/>
      <c r="N60" s="367"/>
      <c r="O60" s="367"/>
    </row>
    <row r="61" spans="1:15">
      <c r="A61" s="367" t="s">
        <v>33</v>
      </c>
      <c r="B61" s="367"/>
      <c r="C61" s="367"/>
      <c r="D61" s="367"/>
      <c r="E61" s="367"/>
      <c r="F61" s="367"/>
      <c r="G61" s="367"/>
      <c r="H61" s="367"/>
      <c r="I61" s="367"/>
      <c r="J61" s="367"/>
      <c r="K61" s="367"/>
      <c r="L61" s="367"/>
      <c r="M61" s="367"/>
      <c r="N61" s="367"/>
      <c r="O61" s="367"/>
    </row>
    <row r="62" spans="1:15" customFormat="1" ht="23.25">
      <c r="A62" s="344" t="s">
        <v>112</v>
      </c>
      <c r="B62" s="344"/>
      <c r="C62" s="344"/>
      <c r="D62" s="344"/>
      <c r="E62" s="344"/>
      <c r="F62" s="344"/>
      <c r="G62" s="344"/>
      <c r="H62" s="344"/>
      <c r="I62" s="344"/>
      <c r="J62" s="344"/>
      <c r="K62" s="344"/>
      <c r="L62" s="344"/>
      <c r="M62" s="344"/>
      <c r="N62" s="344"/>
      <c r="O62" s="344"/>
    </row>
    <row r="63" spans="1:15">
      <c r="A63" s="25" t="s">
        <v>17</v>
      </c>
      <c r="B63" s="377"/>
      <c r="C63" s="377"/>
      <c r="D63" s="377"/>
      <c r="E63" s="377"/>
      <c r="F63" s="377"/>
      <c r="G63" s="377"/>
      <c r="H63" s="377"/>
      <c r="I63" s="377"/>
      <c r="J63" s="377"/>
      <c r="K63" s="377"/>
      <c r="L63" s="162"/>
      <c r="M63" s="162"/>
      <c r="N63" s="162"/>
      <c r="O63" s="162"/>
    </row>
    <row r="64" spans="1:15" ht="11.25" customHeight="1">
      <c r="A64" s="368" t="s">
        <v>31</v>
      </c>
      <c r="B64" s="371" t="s">
        <v>5</v>
      </c>
      <c r="C64" s="371"/>
      <c r="D64" s="373" t="s">
        <v>6</v>
      </c>
      <c r="E64" s="373"/>
      <c r="F64" s="373"/>
      <c r="G64" s="373"/>
      <c r="H64" s="373"/>
      <c r="I64" s="373"/>
      <c r="J64" s="373"/>
      <c r="K64" s="373"/>
      <c r="L64" s="371" t="s">
        <v>1</v>
      </c>
      <c r="M64" s="371"/>
      <c r="N64" s="374" t="s">
        <v>2</v>
      </c>
      <c r="O64" s="374"/>
    </row>
    <row r="65" spans="1:15" ht="13.5">
      <c r="A65" s="369"/>
      <c r="B65" s="372"/>
      <c r="C65" s="372"/>
      <c r="D65" s="376" t="s">
        <v>3</v>
      </c>
      <c r="E65" s="376"/>
      <c r="F65" s="376" t="s">
        <v>109</v>
      </c>
      <c r="G65" s="376"/>
      <c r="H65" s="376" t="s">
        <v>9</v>
      </c>
      <c r="I65" s="376"/>
      <c r="J65" s="376" t="s">
        <v>110</v>
      </c>
      <c r="K65" s="376"/>
      <c r="L65" s="372"/>
      <c r="M65" s="372"/>
      <c r="N65" s="375"/>
      <c r="O65" s="375"/>
    </row>
    <row r="66" spans="1:15">
      <c r="A66" s="370"/>
      <c r="B66" s="164" t="s">
        <v>7</v>
      </c>
      <c r="C66" s="165" t="s">
        <v>87</v>
      </c>
      <c r="D66" s="164" t="s">
        <v>7</v>
      </c>
      <c r="E66" s="165" t="s">
        <v>87</v>
      </c>
      <c r="F66" s="164" t="s">
        <v>7</v>
      </c>
      <c r="G66" s="165" t="s">
        <v>87</v>
      </c>
      <c r="H66" s="164" t="s">
        <v>7</v>
      </c>
      <c r="I66" s="165" t="s">
        <v>87</v>
      </c>
      <c r="J66" s="164" t="s">
        <v>7</v>
      </c>
      <c r="K66" s="165" t="s">
        <v>87</v>
      </c>
      <c r="L66" s="164" t="s">
        <v>7</v>
      </c>
      <c r="M66" s="165" t="s">
        <v>87</v>
      </c>
      <c r="N66" s="164" t="s">
        <v>7</v>
      </c>
      <c r="O66" s="165" t="s">
        <v>87</v>
      </c>
    </row>
    <row r="67" spans="1:15">
      <c r="A67" s="196"/>
      <c r="B67" s="196"/>
      <c r="C67" s="197"/>
      <c r="D67" s="166"/>
      <c r="E67" s="168"/>
      <c r="F67" s="166"/>
      <c r="G67" s="168"/>
      <c r="H67" s="166"/>
      <c r="I67" s="168"/>
      <c r="J67" s="166"/>
      <c r="K67" s="168"/>
      <c r="L67" s="166"/>
      <c r="M67" s="168"/>
      <c r="N67" s="166"/>
      <c r="O67" s="168"/>
    </row>
    <row r="68" spans="1:15">
      <c r="A68" s="170" t="s">
        <v>103</v>
      </c>
      <c r="B68" s="143">
        <f t="shared" ref="B68:M68" si="15">B9</f>
        <v>1260008.6912590454</v>
      </c>
      <c r="C68" s="144">
        <f t="shared" si="15"/>
        <v>119.07685775708291</v>
      </c>
      <c r="D68" s="143">
        <f t="shared" si="15"/>
        <v>505877.69159920514</v>
      </c>
      <c r="E68" s="144">
        <f t="shared" si="15"/>
        <v>40.148746203783261</v>
      </c>
      <c r="F68" s="143">
        <f t="shared" si="15"/>
        <v>104002.13450561198</v>
      </c>
      <c r="G68" s="144">
        <f t="shared" si="15"/>
        <v>8.2540807239741625</v>
      </c>
      <c r="H68" s="143">
        <f t="shared" si="15"/>
        <v>313908.56826342479</v>
      </c>
      <c r="I68" s="144">
        <f t="shared" si="15"/>
        <v>24.913206586674907</v>
      </c>
      <c r="J68" s="143">
        <f t="shared" si="15"/>
        <v>87966.988830168397</v>
      </c>
      <c r="K68" s="144">
        <f t="shared" si="15"/>
        <v>6.9814588931341941</v>
      </c>
      <c r="L68" s="143">
        <f t="shared" si="15"/>
        <v>594168.71987161075</v>
      </c>
      <c r="M68" s="144">
        <f t="shared" si="15"/>
        <v>47.155922335575021</v>
      </c>
      <c r="N68" s="143">
        <f>SUM(N70:N81)</f>
        <v>159962.27978822732</v>
      </c>
      <c r="O68" s="144">
        <f>N68/B68*100</f>
        <v>12.69533146064154</v>
      </c>
    </row>
    <row r="69" spans="1:15">
      <c r="A69" s="171"/>
      <c r="B69" s="143"/>
      <c r="C69" s="144"/>
      <c r="D69" s="143">
        <f t="shared" ref="D69:D95" si="16">F69+H69+J69</f>
        <v>0</v>
      </c>
      <c r="E69" s="144"/>
      <c r="F69" s="143"/>
      <c r="G69" s="144"/>
      <c r="H69" s="143"/>
      <c r="I69" s="144"/>
      <c r="J69" s="143"/>
      <c r="K69" s="144"/>
      <c r="L69" s="143"/>
      <c r="M69" s="144">
        <f>L68/B68*100</f>
        <v>47.155922335575021</v>
      </c>
      <c r="N69" s="143"/>
      <c r="O69" s="144"/>
    </row>
    <row r="70" spans="1:15">
      <c r="A70" s="175" t="s">
        <v>13</v>
      </c>
      <c r="B70" s="143"/>
      <c r="C70" s="144"/>
      <c r="D70" s="143"/>
      <c r="E70" s="144"/>
      <c r="F70" s="143"/>
      <c r="G70" s="144"/>
      <c r="H70" s="143"/>
      <c r="I70" s="144"/>
      <c r="J70" s="143"/>
      <c r="K70" s="144"/>
      <c r="L70" s="143">
        <f>SUM(L71:L81)</f>
        <v>594168.71987160691</v>
      </c>
      <c r="M70" s="144"/>
      <c r="N70" s="143"/>
      <c r="O70" s="144"/>
    </row>
    <row r="71" spans="1:15">
      <c r="A71" s="178" t="s">
        <v>54</v>
      </c>
      <c r="B71" s="180">
        <f>[1]MercLab!Q153</f>
        <v>129804.45507670808</v>
      </c>
      <c r="C71" s="177">
        <f>IF(ISNUMBER(B71/B$68*100),B71/B$68*100,0)</f>
        <v>10.301869818612351</v>
      </c>
      <c r="D71" s="180">
        <f t="shared" si="16"/>
        <v>23551.967771164567</v>
      </c>
      <c r="E71" s="177">
        <f>IF(ISNUMBER(D71/D$68*100),D71/D$68*100,0)</f>
        <v>4.6556644347591103</v>
      </c>
      <c r="F71" s="180">
        <f>[1]MercLab!R153</f>
        <v>0</v>
      </c>
      <c r="G71" s="177">
        <f>IF(ISNUMBER(F71/F$68*100),F71/F$68*100,0)</f>
        <v>0</v>
      </c>
      <c r="H71" s="180">
        <f>[1]MercLab!S153</f>
        <v>23551.967771164567</v>
      </c>
      <c r="I71" s="177">
        <f>IF(ISNUMBER(H71/H$68*100),H71/H$68*100,0)</f>
        <v>7.5028113764006283</v>
      </c>
      <c r="J71" s="180">
        <f>[1]MercLab!T153</f>
        <v>0</v>
      </c>
      <c r="K71" s="177">
        <f>IF(ISNUMBER(J71/J$68*100),J71/J$68*100,0)</f>
        <v>0</v>
      </c>
      <c r="L71" s="180">
        <f>[1]MercLab!U153</f>
        <v>79751.696021014708</v>
      </c>
      <c r="M71" s="177">
        <f>IF(ISNUMBER(L71/L$68*100),L71/L$68*100,0)</f>
        <v>13.422398950629313</v>
      </c>
      <c r="N71" s="180">
        <f>[1]MercLab!V153</f>
        <v>26500.791284528794</v>
      </c>
      <c r="O71" s="177">
        <f>IF(ISNUMBER(N71/N$68*100),N71/N$68*100,0)</f>
        <v>16.566900221485316</v>
      </c>
    </row>
    <row r="72" spans="1:15">
      <c r="A72" s="178" t="s">
        <v>73</v>
      </c>
      <c r="B72" s="180">
        <f>[1]MercLab!Q154</f>
        <v>1744.4894354492399</v>
      </c>
      <c r="C72" s="177">
        <f t="shared" ref="C72:C81" si="17">IF(ISNUMBER(B72/B$68*100),B72/B$68*100,0)</f>
        <v>0.13845058748809774</v>
      </c>
      <c r="D72" s="180">
        <f t="shared" si="16"/>
        <v>872.24471772461993</v>
      </c>
      <c r="E72" s="177">
        <f t="shared" ref="E72:E81" si="18">IF(ISNUMBER(D72/D$68*100),D72/D$68*100,0)</f>
        <v>0.17242205620240686</v>
      </c>
      <c r="F72" s="180">
        <f>[1]MercLab!R154</f>
        <v>0</v>
      </c>
      <c r="G72" s="177">
        <f t="shared" ref="G72:G81" si="19">IF(ISNUMBER(F72/F$68*100),F72/F$68*100,0)</f>
        <v>0</v>
      </c>
      <c r="H72" s="180">
        <f>[1]MercLab!S154</f>
        <v>872.24471772461993</v>
      </c>
      <c r="I72" s="177">
        <f t="shared" ref="I72:I81" si="20">IF(ISNUMBER(H72/H$68*100),H72/H$68*100,0)</f>
        <v>0.27786585200587849</v>
      </c>
      <c r="J72" s="180">
        <f>[1]MercLab!T154</f>
        <v>0</v>
      </c>
      <c r="K72" s="177">
        <f t="shared" ref="K72:K81" si="21">IF(ISNUMBER(J72/J$68*100),J72/J$68*100,0)</f>
        <v>0</v>
      </c>
      <c r="L72" s="180">
        <f>[1]MercLab!U154</f>
        <v>581.49647848307995</v>
      </c>
      <c r="M72" s="177">
        <f t="shared" ref="M72:M81" si="22">IF(ISNUMBER(L72/L$68*100),L72/L$68*100,0)</f>
        <v>9.7867231820741252E-2</v>
      </c>
      <c r="N72" s="180">
        <f>[1]MercLab!V154</f>
        <v>290.74823924153998</v>
      </c>
      <c r="O72" s="177">
        <f t="shared" ref="O72:O81" si="23">IF(ISNUMBER(N72/N$68*100),N72/N$68*100,0)</f>
        <v>0.18176049980436579</v>
      </c>
    </row>
    <row r="73" spans="1:15">
      <c r="A73" s="178" t="s">
        <v>55</v>
      </c>
      <c r="B73" s="180">
        <f>[1]MercLab!Q155</f>
        <v>233835.20216268324</v>
      </c>
      <c r="C73" s="177">
        <f t="shared" si="17"/>
        <v>18.558221366634132</v>
      </c>
      <c r="D73" s="180">
        <f t="shared" si="16"/>
        <v>69197.133420802638</v>
      </c>
      <c r="E73" s="177">
        <f t="shared" si="18"/>
        <v>13.678629156793473</v>
      </c>
      <c r="F73" s="180">
        <f>[1]MercLab!R155</f>
        <v>249.40711829272001</v>
      </c>
      <c r="G73" s="177">
        <f t="shared" si="19"/>
        <v>0.23980961494522207</v>
      </c>
      <c r="H73" s="180">
        <f>[1]MercLab!S155</f>
        <v>68947.726302509924</v>
      </c>
      <c r="I73" s="177">
        <f t="shared" si="20"/>
        <v>21.964270259947348</v>
      </c>
      <c r="J73" s="180">
        <f>[1]MercLab!T155</f>
        <v>0</v>
      </c>
      <c r="K73" s="177">
        <f t="shared" si="21"/>
        <v>0</v>
      </c>
      <c r="L73" s="180">
        <f>[1]MercLab!U155</f>
        <v>132433.40932431153</v>
      </c>
      <c r="M73" s="177">
        <f t="shared" si="22"/>
        <v>22.288855824138306</v>
      </c>
      <c r="N73" s="180">
        <f>[1]MercLab!V155</f>
        <v>32204.65941757067</v>
      </c>
      <c r="O73" s="177">
        <f t="shared" si="23"/>
        <v>20.132658436855326</v>
      </c>
    </row>
    <row r="74" spans="1:15">
      <c r="A74" s="178" t="s">
        <v>56</v>
      </c>
      <c r="B74" s="180">
        <f>[1]MercLab!Q156</f>
        <v>4189.5837524226608</v>
      </c>
      <c r="C74" s="177">
        <f t="shared" si="17"/>
        <v>0.33250435346094953</v>
      </c>
      <c r="D74" s="180">
        <f t="shared" si="16"/>
        <v>4009.3592472811997</v>
      </c>
      <c r="E74" s="177">
        <f t="shared" si="18"/>
        <v>0.79255506100824857</v>
      </c>
      <c r="F74" s="180">
        <f>[1]MercLab!R156</f>
        <v>2680.56859949404</v>
      </c>
      <c r="G74" s="177">
        <f t="shared" si="19"/>
        <v>2.5774169080629745</v>
      </c>
      <c r="H74" s="180">
        <f>[1]MercLab!S156</f>
        <v>1328.79064778716</v>
      </c>
      <c r="I74" s="177">
        <f t="shared" si="20"/>
        <v>0.42330499455244869</v>
      </c>
      <c r="J74" s="180">
        <f>[1]MercLab!T156</f>
        <v>0</v>
      </c>
      <c r="K74" s="177">
        <f t="shared" si="21"/>
        <v>0</v>
      </c>
      <c r="L74" s="180">
        <f>[1]MercLab!U156</f>
        <v>180.22450514145999</v>
      </c>
      <c r="M74" s="177">
        <f t="shared" si="22"/>
        <v>3.0332210214701855E-2</v>
      </c>
      <c r="N74" s="180">
        <f>[1]MercLab!V156</f>
        <v>0</v>
      </c>
      <c r="O74" s="177">
        <f t="shared" si="23"/>
        <v>0</v>
      </c>
    </row>
    <row r="75" spans="1:15">
      <c r="A75" s="178" t="s">
        <v>74</v>
      </c>
      <c r="B75" s="180">
        <f>[1]MercLab!Q157</f>
        <v>4261.1388946122006</v>
      </c>
      <c r="C75" s="177">
        <f t="shared" si="17"/>
        <v>0.33818329382746715</v>
      </c>
      <c r="D75" s="180">
        <f t="shared" si="16"/>
        <v>3043.3901388152399</v>
      </c>
      <c r="E75" s="177">
        <f t="shared" si="18"/>
        <v>0.60160591964321009</v>
      </c>
      <c r="F75" s="180">
        <f>[1]MercLab!R157</f>
        <v>0</v>
      </c>
      <c r="G75" s="177">
        <f t="shared" si="19"/>
        <v>0</v>
      </c>
      <c r="H75" s="180">
        <f>[1]MercLab!S157</f>
        <v>3043.3901388152399</v>
      </c>
      <c r="I75" s="177">
        <f t="shared" si="20"/>
        <v>0.96951483537120187</v>
      </c>
      <c r="J75" s="180">
        <f>[1]MercLab!T157</f>
        <v>0</v>
      </c>
      <c r="K75" s="177">
        <f t="shared" si="21"/>
        <v>0</v>
      </c>
      <c r="L75" s="180">
        <f>[1]MercLab!U157</f>
        <v>927.00051655542006</v>
      </c>
      <c r="M75" s="177">
        <f t="shared" si="22"/>
        <v>0.15601637810144706</v>
      </c>
      <c r="N75" s="180">
        <f>[1]MercLab!V157</f>
        <v>290.74823924153998</v>
      </c>
      <c r="O75" s="177">
        <f t="shared" si="23"/>
        <v>0.18176049980436579</v>
      </c>
    </row>
    <row r="76" spans="1:15">
      <c r="A76" s="178" t="s">
        <v>84</v>
      </c>
      <c r="B76" s="180">
        <f>[1]MercLab!Q158</f>
        <v>488607.98001617886</v>
      </c>
      <c r="C76" s="177">
        <f t="shared" si="17"/>
        <v>38.778143627560567</v>
      </c>
      <c r="D76" s="180">
        <f t="shared" si="16"/>
        <v>104693.5164084721</v>
      </c>
      <c r="E76" s="177">
        <f t="shared" si="18"/>
        <v>20.695420681135371</v>
      </c>
      <c r="F76" s="180">
        <f>[1]MercLab!R158</f>
        <v>0</v>
      </c>
      <c r="G76" s="177">
        <f t="shared" si="19"/>
        <v>0</v>
      </c>
      <c r="H76" s="180">
        <f>[1]MercLab!S158</f>
        <v>104693.5164084721</v>
      </c>
      <c r="I76" s="177">
        <f t="shared" si="20"/>
        <v>33.351595653360995</v>
      </c>
      <c r="J76" s="180">
        <f>[1]MercLab!T158</f>
        <v>0</v>
      </c>
      <c r="K76" s="177">
        <f t="shared" si="21"/>
        <v>0</v>
      </c>
      <c r="L76" s="180">
        <f>[1]MercLab!U158</f>
        <v>293091.21157350799</v>
      </c>
      <c r="M76" s="177">
        <f t="shared" si="22"/>
        <v>49.327943691960044</v>
      </c>
      <c r="N76" s="180">
        <f>[1]MercLab!V158</f>
        <v>90823.252034194709</v>
      </c>
      <c r="O76" s="177">
        <f t="shared" si="23"/>
        <v>56.777917990688074</v>
      </c>
    </row>
    <row r="77" spans="1:15">
      <c r="A77" s="178" t="s">
        <v>58</v>
      </c>
      <c r="B77" s="180">
        <f>[1]MercLab!Q159</f>
        <v>11367.307866281406</v>
      </c>
      <c r="C77" s="177">
        <f t="shared" si="17"/>
        <v>0.90216106802587115</v>
      </c>
      <c r="D77" s="180">
        <f t="shared" si="16"/>
        <v>10149.559110484444</v>
      </c>
      <c r="E77" s="177">
        <f t="shared" si="18"/>
        <v>2.006326683115669</v>
      </c>
      <c r="F77" s="180">
        <f>[1]MercLab!R159</f>
        <v>1669.44049757678</v>
      </c>
      <c r="G77" s="177">
        <f t="shared" si="19"/>
        <v>1.6051983024316647</v>
      </c>
      <c r="H77" s="180">
        <f>[1]MercLab!S159</f>
        <v>8480.118612907665</v>
      </c>
      <c r="I77" s="177">
        <f t="shared" si="20"/>
        <v>2.7014613394660021</v>
      </c>
      <c r="J77" s="180">
        <f>[1]MercLab!T159</f>
        <v>0</v>
      </c>
      <c r="K77" s="177">
        <f t="shared" si="21"/>
        <v>0</v>
      </c>
      <c r="L77" s="180">
        <f>[1]MercLab!U159</f>
        <v>968.34163750424</v>
      </c>
      <c r="M77" s="177">
        <f t="shared" si="22"/>
        <v>0.16297418647576756</v>
      </c>
      <c r="N77" s="180">
        <f>[1]MercLab!V159</f>
        <v>249.40711829272001</v>
      </c>
      <c r="O77" s="177">
        <f t="shared" si="23"/>
        <v>0.15591620638497272</v>
      </c>
    </row>
    <row r="78" spans="1:15">
      <c r="A78" s="178" t="s">
        <v>57</v>
      </c>
      <c r="B78" s="180">
        <f>[1]MercLab!Q160</f>
        <v>38468.511337881646</v>
      </c>
      <c r="C78" s="177">
        <f t="shared" si="17"/>
        <v>3.0530353960846526</v>
      </c>
      <c r="D78" s="180">
        <f t="shared" si="16"/>
        <v>30789.600458399167</v>
      </c>
      <c r="E78" s="177">
        <f t="shared" si="18"/>
        <v>6.0863724512274082</v>
      </c>
      <c r="F78" s="180">
        <f>[1]MercLab!R160</f>
        <v>745.33066794976003</v>
      </c>
      <c r="G78" s="177">
        <f t="shared" si="19"/>
        <v>0.71664939521942395</v>
      </c>
      <c r="H78" s="180">
        <f>[1]MercLab!S160</f>
        <v>30044.269790449409</v>
      </c>
      <c r="I78" s="177">
        <f t="shared" si="20"/>
        <v>9.571025715117452</v>
      </c>
      <c r="J78" s="180">
        <f>[1]MercLab!T160</f>
        <v>0</v>
      </c>
      <c r="K78" s="177">
        <f t="shared" si="21"/>
        <v>0</v>
      </c>
      <c r="L78" s="180">
        <f>[1]MercLab!U160</f>
        <v>6932.1348680685023</v>
      </c>
      <c r="M78" s="177">
        <f t="shared" si="22"/>
        <v>1.1666946838881744</v>
      </c>
      <c r="N78" s="180">
        <f>[1]MercLab!V160</f>
        <v>746.77601141396008</v>
      </c>
      <c r="O78" s="177">
        <f t="shared" si="23"/>
        <v>0.46684506647605323</v>
      </c>
    </row>
    <row r="79" spans="1:15">
      <c r="A79" s="178" t="s">
        <v>59</v>
      </c>
      <c r="B79" s="180">
        <f>[1]MercLab!Q161</f>
        <v>346691.05312270386</v>
      </c>
      <c r="C79" s="177">
        <f t="shared" si="17"/>
        <v>27.514973152786578</v>
      </c>
      <c r="D79" s="180">
        <f t="shared" si="16"/>
        <v>258531.95073193568</v>
      </c>
      <c r="E79" s="177">
        <f t="shared" si="18"/>
        <v>51.105623953223144</v>
      </c>
      <c r="F79" s="180">
        <f>[1]MercLab!R161</f>
        <v>98657.387622298862</v>
      </c>
      <c r="G79" s="177">
        <f t="shared" si="19"/>
        <v>94.860925779340903</v>
      </c>
      <c r="H79" s="180">
        <f>[1]MercLab!S161</f>
        <v>71907.574279468434</v>
      </c>
      <c r="I79" s="177">
        <f t="shared" si="20"/>
        <v>22.907171561855954</v>
      </c>
      <c r="J79" s="180">
        <f>[1]MercLab!T161</f>
        <v>87966.988830168397</v>
      </c>
      <c r="K79" s="177">
        <f t="shared" si="21"/>
        <v>100</v>
      </c>
      <c r="L79" s="180">
        <f>[1]MercLab!U161</f>
        <v>79303.20494702</v>
      </c>
      <c r="M79" s="177">
        <f t="shared" si="22"/>
        <v>13.346916842770856</v>
      </c>
      <c r="N79" s="180">
        <f>[1]MercLab!V161</f>
        <v>8855.8974437433662</v>
      </c>
      <c r="O79" s="177">
        <f t="shared" si="23"/>
        <v>5.5362410785015141</v>
      </c>
    </row>
    <row r="80" spans="1:15">
      <c r="A80" s="178" t="s">
        <v>85</v>
      </c>
      <c r="B80" s="180">
        <f>[1]MercLab!Q162</f>
        <v>1038.9695941197001</v>
      </c>
      <c r="C80" s="177">
        <f t="shared" si="17"/>
        <v>8.2457335518973662E-2</v>
      </c>
      <c r="D80" s="180">
        <f t="shared" si="16"/>
        <v>1038.9695941197001</v>
      </c>
      <c r="E80" s="177">
        <f t="shared" si="18"/>
        <v>0.20537960289082111</v>
      </c>
      <c r="F80" s="180">
        <f>[1]MercLab!R162</f>
        <v>0</v>
      </c>
      <c r="G80" s="177">
        <f t="shared" si="19"/>
        <v>0</v>
      </c>
      <c r="H80" s="180">
        <f>[1]MercLab!S162</f>
        <v>1038.9695941197001</v>
      </c>
      <c r="I80" s="177">
        <f t="shared" si="20"/>
        <v>0.33097841192019356</v>
      </c>
      <c r="J80" s="180">
        <f>[1]MercLab!T162</f>
        <v>0</v>
      </c>
      <c r="K80" s="177">
        <f t="shared" si="21"/>
        <v>0</v>
      </c>
      <c r="L80" s="180">
        <f>[1]MercLab!U162</f>
        <v>0</v>
      </c>
      <c r="M80" s="177">
        <f t="shared" si="22"/>
        <v>0</v>
      </c>
      <c r="N80" s="180">
        <f>[1]MercLab!V162</f>
        <v>0</v>
      </c>
      <c r="O80" s="177">
        <f t="shared" si="23"/>
        <v>0</v>
      </c>
    </row>
    <row r="81" spans="1:15">
      <c r="A81" s="152" t="s">
        <v>95</v>
      </c>
      <c r="B81" s="180">
        <f>[1]MercLab!Q163</f>
        <v>0</v>
      </c>
      <c r="C81" s="177">
        <f t="shared" si="17"/>
        <v>0</v>
      </c>
      <c r="D81" s="180">
        <f t="shared" si="16"/>
        <v>0</v>
      </c>
      <c r="E81" s="177">
        <f t="shared" si="18"/>
        <v>0</v>
      </c>
      <c r="F81" s="180">
        <f>[1]MercLab!R163</f>
        <v>0</v>
      </c>
      <c r="G81" s="177">
        <f t="shared" si="19"/>
        <v>0</v>
      </c>
      <c r="H81" s="180">
        <f>[1]MercLab!S163</f>
        <v>0</v>
      </c>
      <c r="I81" s="177">
        <f t="shared" si="20"/>
        <v>0</v>
      </c>
      <c r="J81" s="180">
        <f>[1]MercLab!T163</f>
        <v>0</v>
      </c>
      <c r="K81" s="177">
        <f t="shared" si="21"/>
        <v>0</v>
      </c>
      <c r="L81" s="180">
        <f>[1]MercLab!U163</f>
        <v>0</v>
      </c>
      <c r="M81" s="177">
        <f t="shared" si="22"/>
        <v>0</v>
      </c>
      <c r="N81" s="180">
        <f>[1]MercLab!V163</f>
        <v>0</v>
      </c>
      <c r="O81" s="177">
        <f t="shared" si="23"/>
        <v>0</v>
      </c>
    </row>
    <row r="82" spans="1:15">
      <c r="A82" s="181"/>
      <c r="B82" s="179"/>
      <c r="C82" s="182"/>
      <c r="D82" s="179">
        <f t="shared" si="16"/>
        <v>0</v>
      </c>
      <c r="E82" s="182"/>
      <c r="F82" s="179"/>
      <c r="G82" s="182"/>
      <c r="H82" s="179"/>
      <c r="I82" s="182"/>
      <c r="J82" s="179"/>
      <c r="K82" s="182"/>
      <c r="L82" s="179"/>
      <c r="M82" s="182"/>
      <c r="N82" s="179"/>
      <c r="O82" s="182"/>
    </row>
    <row r="83" spans="1:15">
      <c r="A83" s="175" t="s">
        <v>15</v>
      </c>
      <c r="B83" s="172"/>
      <c r="C83" s="144"/>
      <c r="D83" s="172"/>
      <c r="E83" s="144"/>
      <c r="F83" s="172"/>
      <c r="G83" s="144"/>
      <c r="H83" s="172"/>
      <c r="I83" s="144"/>
      <c r="J83" s="172"/>
      <c r="K83" s="144"/>
      <c r="L83" s="172"/>
      <c r="M83" s="144"/>
      <c r="N83" s="172"/>
      <c r="O83" s="144"/>
    </row>
    <row r="84" spans="1:15">
      <c r="A84" s="178" t="s">
        <v>75</v>
      </c>
      <c r="B84" s="179">
        <f>[1]MercLab!Q165</f>
        <v>147971.22184162325</v>
      </c>
      <c r="C84" s="177">
        <f t="shared" ref="C84:C95" si="24">IF(ISNUMBER(B84/B$68*100),B84/B$68*100,0)</f>
        <v>11.743666759454266</v>
      </c>
      <c r="D84" s="179">
        <f t="shared" si="16"/>
        <v>133116.05637108948</v>
      </c>
      <c r="E84" s="177">
        <f t="shared" ref="E84:E95" si="25">IF(ISNUMBER(D84/D$68*100),D84/D$68*100,0)</f>
        <v>26.313881513588104</v>
      </c>
      <c r="F84" s="179">
        <f>[1]MercLab!R165</f>
        <v>76131.598484724309</v>
      </c>
      <c r="G84" s="177">
        <f t="shared" ref="G84:G95" si="26">IF(ISNUMBER(F84/F$68*100),F84/F$68*100,0)</f>
        <v>73.20195767772077</v>
      </c>
      <c r="H84" s="179">
        <f>[1]MercLab!S165</f>
        <v>56984.457886365155</v>
      </c>
      <c r="I84" s="177">
        <f t="shared" ref="I84:I95" si="27">IF(ISNUMBER(H84/H$68*100),H84/H$68*100,0)</f>
        <v>18.153202444141353</v>
      </c>
      <c r="J84" s="179">
        <f>[1]MercLab!T165</f>
        <v>0</v>
      </c>
      <c r="K84" s="177">
        <f t="shared" ref="K84:K95" si="28">IF(ISNUMBER(J84/J$68*100),J84/J$68*100,0)</f>
        <v>0</v>
      </c>
      <c r="L84" s="179">
        <f>[1]MercLab!U165</f>
        <v>11686.306625409345</v>
      </c>
      <c r="M84" s="177">
        <f t="shared" ref="M84:M95" si="29">IF(ISNUMBER(L84/L$68*100),L84/L$68*100,0)</f>
        <v>1.9668330281564717</v>
      </c>
      <c r="N84" s="179">
        <f>[1]MercLab!V165</f>
        <v>3168.8588451258997</v>
      </c>
      <c r="O84" s="177">
        <f t="shared" ref="O84:O95" si="30">IF(ISNUMBER(N84/N$68*100),N84/N$68*100,0)</f>
        <v>1.9810038024721359</v>
      </c>
    </row>
    <row r="85" spans="1:15">
      <c r="A85" s="178" t="s">
        <v>61</v>
      </c>
      <c r="B85" s="153">
        <f>[1]MercLab!Q166</f>
        <v>45766.988161275855</v>
      </c>
      <c r="C85" s="177">
        <f t="shared" si="24"/>
        <v>3.6322755929202248</v>
      </c>
      <c r="D85" s="153">
        <f t="shared" si="16"/>
        <v>28985.315150524337</v>
      </c>
      <c r="E85" s="177">
        <f t="shared" si="25"/>
        <v>5.7297081155910536</v>
      </c>
      <c r="F85" s="153">
        <f>[1]MercLab!R166</f>
        <v>8129.6512563464439</v>
      </c>
      <c r="G85" s="177">
        <f t="shared" si="26"/>
        <v>7.8168119289011004</v>
      </c>
      <c r="H85" s="153">
        <f>[1]MercLab!S166</f>
        <v>20855.663894177891</v>
      </c>
      <c r="I85" s="177">
        <f t="shared" si="27"/>
        <v>6.6438657630639444</v>
      </c>
      <c r="J85" s="153">
        <f>[1]MercLab!T166</f>
        <v>0</v>
      </c>
      <c r="K85" s="177">
        <f t="shared" si="28"/>
        <v>0</v>
      </c>
      <c r="L85" s="153">
        <f>[1]MercLab!U166</f>
        <v>14390.407307034766</v>
      </c>
      <c r="M85" s="177">
        <f t="shared" si="29"/>
        <v>2.4219395645977921</v>
      </c>
      <c r="N85" s="153">
        <f>[1]MercLab!V166</f>
        <v>2391.2657037167</v>
      </c>
      <c r="O85" s="177">
        <f t="shared" si="30"/>
        <v>1.4948934879413298</v>
      </c>
    </row>
    <row r="86" spans="1:15">
      <c r="A86" s="178" t="s">
        <v>62</v>
      </c>
      <c r="B86" s="180">
        <f>[1]MercLab!Q167</f>
        <v>53561.521178996176</v>
      </c>
      <c r="C86" s="177">
        <f t="shared" si="24"/>
        <v>4.2508850574257231</v>
      </c>
      <c r="D86" s="180">
        <f t="shared" si="16"/>
        <v>51126.023667402129</v>
      </c>
      <c r="E86" s="177">
        <f t="shared" si="25"/>
        <v>10.106400127228394</v>
      </c>
      <c r="F86" s="180">
        <f>[1]MercLab!R167</f>
        <v>11121.582869963466</v>
      </c>
      <c r="G86" s="177">
        <f t="shared" si="26"/>
        <v>10.693610206012977</v>
      </c>
      <c r="H86" s="180">
        <f>[1]MercLab!S167</f>
        <v>40004.440797438663</v>
      </c>
      <c r="I86" s="177">
        <f t="shared" si="27"/>
        <v>12.743978610952686</v>
      </c>
      <c r="J86" s="180">
        <f>[1]MercLab!T167</f>
        <v>0</v>
      </c>
      <c r="K86" s="177">
        <f t="shared" si="28"/>
        <v>0</v>
      </c>
      <c r="L86" s="180">
        <f>[1]MercLab!U167</f>
        <v>789.56247582698006</v>
      </c>
      <c r="M86" s="177">
        <f t="shared" si="29"/>
        <v>0.13288523098247085</v>
      </c>
      <c r="N86" s="180">
        <f>[1]MercLab!V167</f>
        <v>1645.93503576694</v>
      </c>
      <c r="O86" s="177">
        <f t="shared" si="30"/>
        <v>1.0289519741441415</v>
      </c>
    </row>
    <row r="87" spans="1:15">
      <c r="A87" s="178" t="s">
        <v>63</v>
      </c>
      <c r="B87" s="180">
        <f>[1]MercLab!Q168</f>
        <v>373475.80859626469</v>
      </c>
      <c r="C87" s="177">
        <f t="shared" si="24"/>
        <v>29.640732733603166</v>
      </c>
      <c r="D87" s="180">
        <f t="shared" si="16"/>
        <v>51316.470764346654</v>
      </c>
      <c r="E87" s="177">
        <f t="shared" si="25"/>
        <v>10.144046993280636</v>
      </c>
      <c r="F87" s="180">
        <f>[1]MercLab!R168</f>
        <v>0</v>
      </c>
      <c r="G87" s="177">
        <f t="shared" si="26"/>
        <v>0</v>
      </c>
      <c r="H87" s="180">
        <f>[1]MercLab!S168</f>
        <v>51316.470764346654</v>
      </c>
      <c r="I87" s="177">
        <f t="shared" si="27"/>
        <v>16.34758523739405</v>
      </c>
      <c r="J87" s="180">
        <f>[1]MercLab!T168</f>
        <v>0</v>
      </c>
      <c r="K87" s="177">
        <f t="shared" si="28"/>
        <v>0</v>
      </c>
      <c r="L87" s="180">
        <f>[1]MercLab!U168</f>
        <v>239711.7595068815</v>
      </c>
      <c r="M87" s="177">
        <f t="shared" si="29"/>
        <v>40.344055735326982</v>
      </c>
      <c r="N87" s="180">
        <f>[1]MercLab!V168</f>
        <v>82447.578325032169</v>
      </c>
      <c r="O87" s="177">
        <f t="shared" si="30"/>
        <v>51.541887521348038</v>
      </c>
    </row>
    <row r="88" spans="1:15">
      <c r="A88" s="178" t="s">
        <v>64</v>
      </c>
      <c r="B88" s="180">
        <f>[1]MercLab!Q169</f>
        <v>123822.76541548218</v>
      </c>
      <c r="C88" s="177">
        <f t="shared" si="24"/>
        <v>9.8271358185437663</v>
      </c>
      <c r="D88" s="180">
        <f t="shared" si="16"/>
        <v>17570.278109938678</v>
      </c>
      <c r="E88" s="177">
        <f t="shared" si="25"/>
        <v>3.4732265133879814</v>
      </c>
      <c r="F88" s="180">
        <f>[1]MercLab!R169</f>
        <v>0</v>
      </c>
      <c r="G88" s="177">
        <f t="shared" si="26"/>
        <v>0</v>
      </c>
      <c r="H88" s="180">
        <f>[1]MercLab!S169</f>
        <v>17570.278109938678</v>
      </c>
      <c r="I88" s="177">
        <f t="shared" si="27"/>
        <v>5.5972598031137872</v>
      </c>
      <c r="J88" s="180">
        <f>[1]MercLab!T169</f>
        <v>0</v>
      </c>
      <c r="K88" s="177">
        <f t="shared" si="28"/>
        <v>0</v>
      </c>
      <c r="L88" s="180">
        <f>[1]MercLab!U169</f>
        <v>79460.947781773168</v>
      </c>
      <c r="M88" s="177">
        <f t="shared" si="29"/>
        <v>13.373465334718942</v>
      </c>
      <c r="N88" s="180">
        <f>[1]MercLab!V169</f>
        <v>26791.539523770334</v>
      </c>
      <c r="O88" s="177">
        <f t="shared" si="30"/>
        <v>16.748660721289681</v>
      </c>
    </row>
    <row r="89" spans="1:15">
      <c r="A89" s="178" t="s">
        <v>65</v>
      </c>
      <c r="B89" s="180">
        <f>[1]MercLab!Q170</f>
        <v>581.49647848307995</v>
      </c>
      <c r="C89" s="177">
        <f t="shared" si="24"/>
        <v>4.6150195829365914E-2</v>
      </c>
      <c r="D89" s="180">
        <f t="shared" si="16"/>
        <v>290.74823924153998</v>
      </c>
      <c r="E89" s="177">
        <f t="shared" si="25"/>
        <v>5.7474018734135622E-2</v>
      </c>
      <c r="F89" s="180">
        <f>[1]MercLab!R170</f>
        <v>0</v>
      </c>
      <c r="G89" s="177">
        <f t="shared" si="26"/>
        <v>0</v>
      </c>
      <c r="H89" s="180">
        <f>[1]MercLab!S170</f>
        <v>290.74823924153998</v>
      </c>
      <c r="I89" s="177">
        <f t="shared" si="27"/>
        <v>9.2621950668626163E-2</v>
      </c>
      <c r="J89" s="180">
        <f>[1]MercLab!T170</f>
        <v>0</v>
      </c>
      <c r="K89" s="177">
        <f t="shared" si="28"/>
        <v>0</v>
      </c>
      <c r="L89" s="180">
        <f>[1]MercLab!U170</f>
        <v>290.74823924153998</v>
      </c>
      <c r="M89" s="177">
        <f t="shared" si="29"/>
        <v>4.8933615910370626E-2</v>
      </c>
      <c r="N89" s="180">
        <f>[1]MercLab!V170</f>
        <v>0</v>
      </c>
      <c r="O89" s="177">
        <f t="shared" si="30"/>
        <v>0</v>
      </c>
    </row>
    <row r="90" spans="1:15">
      <c r="A90" s="178" t="s">
        <v>77</v>
      </c>
      <c r="B90" s="180">
        <f>[1]MercLab!Q171</f>
        <v>75666.02865319651</v>
      </c>
      <c r="C90" s="177">
        <f t="shared" si="24"/>
        <v>6.0051989464920537</v>
      </c>
      <c r="D90" s="180">
        <f t="shared" si="16"/>
        <v>35591.537517339726</v>
      </c>
      <c r="E90" s="177">
        <f t="shared" si="25"/>
        <v>7.0356013139907452</v>
      </c>
      <c r="F90" s="180">
        <f>[1]MercLab!R171</f>
        <v>0</v>
      </c>
      <c r="G90" s="177">
        <f t="shared" si="26"/>
        <v>0</v>
      </c>
      <c r="H90" s="180">
        <f>[1]MercLab!S171</f>
        <v>35591.537517339726</v>
      </c>
      <c r="I90" s="177">
        <f t="shared" si="27"/>
        <v>11.338186056607455</v>
      </c>
      <c r="J90" s="180">
        <f>[1]MercLab!T171</f>
        <v>0</v>
      </c>
      <c r="K90" s="177">
        <f t="shared" si="28"/>
        <v>0</v>
      </c>
      <c r="L90" s="180">
        <f>[1]MercLab!U171</f>
        <v>36877.272640638286</v>
      </c>
      <c r="M90" s="177">
        <f t="shared" si="29"/>
        <v>6.2065321527876467</v>
      </c>
      <c r="N90" s="180">
        <f>[1]MercLab!V171</f>
        <v>3197.2184952184602</v>
      </c>
      <c r="O90" s="177">
        <f t="shared" si="30"/>
        <v>1.9987327634059919</v>
      </c>
    </row>
    <row r="91" spans="1:15">
      <c r="A91" s="178" t="s">
        <v>66</v>
      </c>
      <c r="B91" s="180">
        <f>[1]MercLab!Q172</f>
        <v>117917.27601739325</v>
      </c>
      <c r="C91" s="177">
        <f t="shared" si="24"/>
        <v>9.3584494166914141</v>
      </c>
      <c r="D91" s="180">
        <f t="shared" si="16"/>
        <v>14199.225603914008</v>
      </c>
      <c r="E91" s="177">
        <f t="shared" si="25"/>
        <v>2.8068495289892557</v>
      </c>
      <c r="F91" s="180">
        <f>[1]MercLab!R172</f>
        <v>0</v>
      </c>
      <c r="G91" s="177">
        <f t="shared" si="26"/>
        <v>0</v>
      </c>
      <c r="H91" s="180">
        <f>[1]MercLab!S172</f>
        <v>14199.225603914008</v>
      </c>
      <c r="I91" s="177">
        <f t="shared" si="27"/>
        <v>4.5233635011830415</v>
      </c>
      <c r="J91" s="180">
        <f>[1]MercLab!T172</f>
        <v>0</v>
      </c>
      <c r="K91" s="177">
        <f t="shared" si="28"/>
        <v>0</v>
      </c>
      <c r="L91" s="180">
        <f>[1]MercLab!U172</f>
        <v>81630.750845435745</v>
      </c>
      <c r="M91" s="177">
        <f t="shared" si="29"/>
        <v>13.738648319129739</v>
      </c>
      <c r="N91" s="180">
        <f>[1]MercLab!V172</f>
        <v>22087.299568043254</v>
      </c>
      <c r="O91" s="177">
        <f t="shared" si="30"/>
        <v>13.807817441264552</v>
      </c>
    </row>
    <row r="92" spans="1:15">
      <c r="A92" s="178" t="s">
        <v>67</v>
      </c>
      <c r="B92" s="180">
        <f>[1]MercLab!Q173</f>
        <v>21890.242715589207</v>
      </c>
      <c r="C92" s="177">
        <f t="shared" si="24"/>
        <v>1.7373088667916807</v>
      </c>
      <c r="D92" s="180">
        <f t="shared" si="16"/>
        <v>9698.8465011892586</v>
      </c>
      <c r="E92" s="177">
        <f t="shared" si="25"/>
        <v>1.9172315091675212</v>
      </c>
      <c r="F92" s="180">
        <f>[1]MercLab!R173</f>
        <v>498.81423658544003</v>
      </c>
      <c r="G92" s="177">
        <f t="shared" si="26"/>
        <v>0.47961922989044414</v>
      </c>
      <c r="H92" s="180">
        <f>[1]MercLab!S173</f>
        <v>9200.0322646038185</v>
      </c>
      <c r="I92" s="177">
        <f t="shared" si="27"/>
        <v>2.9307999827782227</v>
      </c>
      <c r="J92" s="180">
        <f>[1]MercLab!T173</f>
        <v>0</v>
      </c>
      <c r="K92" s="177">
        <f t="shared" si="28"/>
        <v>0</v>
      </c>
      <c r="L92" s="180">
        <f>[1]MercLab!U173</f>
        <v>9536.2965780700652</v>
      </c>
      <c r="M92" s="177">
        <f t="shared" si="29"/>
        <v>1.6049812551779379</v>
      </c>
      <c r="N92" s="180">
        <f>[1]MercLab!V173</f>
        <v>2655.09963632988</v>
      </c>
      <c r="O92" s="177">
        <f t="shared" si="30"/>
        <v>1.6598285794907048</v>
      </c>
    </row>
    <row r="93" spans="1:15">
      <c r="A93" s="178" t="s">
        <v>76</v>
      </c>
      <c r="B93" s="180">
        <f>[1]MercLab!Q174</f>
        <v>297707.96182150341</v>
      </c>
      <c r="C93" s="177">
        <f t="shared" si="24"/>
        <v>23.627453039551899</v>
      </c>
      <c r="D93" s="180">
        <f t="shared" si="16"/>
        <v>163014.84803671</v>
      </c>
      <c r="E93" s="177">
        <f t="shared" si="25"/>
        <v>32.224162232056436</v>
      </c>
      <c r="F93" s="180">
        <f>[1]MercLab!R174</f>
        <v>8120.487657992664</v>
      </c>
      <c r="G93" s="177">
        <f t="shared" si="26"/>
        <v>7.8080009574750422</v>
      </c>
      <c r="H93" s="180">
        <f>[1]MercLab!S174</f>
        <v>66927.371548548937</v>
      </c>
      <c r="I93" s="177">
        <f t="shared" si="27"/>
        <v>21.32065776948944</v>
      </c>
      <c r="J93" s="180">
        <f>[1]MercLab!T174</f>
        <v>87966.988830168397</v>
      </c>
      <c r="K93" s="177">
        <f t="shared" si="28"/>
        <v>100</v>
      </c>
      <c r="L93" s="180">
        <f>[1]MercLab!U174</f>
        <v>119365.03624786026</v>
      </c>
      <c r="M93" s="177">
        <f t="shared" si="29"/>
        <v>20.089417745460064</v>
      </c>
      <c r="N93" s="180">
        <f>[1]MercLab!V174</f>
        <v>15328.07753693081</v>
      </c>
      <c r="O93" s="177">
        <f t="shared" si="30"/>
        <v>9.5823075022583577</v>
      </c>
    </row>
    <row r="94" spans="1:15">
      <c r="A94" s="178" t="s">
        <v>85</v>
      </c>
      <c r="B94" s="180">
        <f>[1]MercLab!Q175</f>
        <v>1647.3803792311401</v>
      </c>
      <c r="C94" s="177">
        <f t="shared" si="24"/>
        <v>0.13074357269591683</v>
      </c>
      <c r="D94" s="180">
        <f t="shared" si="16"/>
        <v>968.34163750424</v>
      </c>
      <c r="E94" s="177">
        <f t="shared" si="25"/>
        <v>0.19141813398473284</v>
      </c>
      <c r="F94" s="180">
        <f>[1]MercLab!R175</f>
        <v>0</v>
      </c>
      <c r="G94" s="177">
        <f t="shared" si="26"/>
        <v>0</v>
      </c>
      <c r="H94" s="180">
        <f>[1]MercLab!S175</f>
        <v>968.34163750424</v>
      </c>
      <c r="I94" s="177">
        <f t="shared" si="27"/>
        <v>0.30847888060565143</v>
      </c>
      <c r="J94" s="180">
        <f>[1]MercLab!T175</f>
        <v>0</v>
      </c>
      <c r="K94" s="177">
        <f t="shared" si="28"/>
        <v>0</v>
      </c>
      <c r="L94" s="180">
        <f>[1]MercLab!U175</f>
        <v>429.63162343418003</v>
      </c>
      <c r="M94" s="177">
        <f t="shared" si="29"/>
        <v>7.2308017750751963E-2</v>
      </c>
      <c r="N94" s="180">
        <f>[1]MercLab!V175</f>
        <v>249.40711829272001</v>
      </c>
      <c r="O94" s="177">
        <f t="shared" si="30"/>
        <v>0.15591620638497272</v>
      </c>
    </row>
    <row r="95" spans="1:15">
      <c r="A95" s="152" t="s">
        <v>95</v>
      </c>
      <c r="B95" s="180">
        <f>[1]MercLab!Q176</f>
        <v>0</v>
      </c>
      <c r="C95" s="177">
        <f t="shared" si="24"/>
        <v>0</v>
      </c>
      <c r="D95" s="180">
        <f t="shared" si="16"/>
        <v>0</v>
      </c>
      <c r="E95" s="177">
        <f t="shared" si="25"/>
        <v>0</v>
      </c>
      <c r="F95" s="180"/>
      <c r="G95" s="177">
        <f t="shared" si="26"/>
        <v>0</v>
      </c>
      <c r="H95" s="180"/>
      <c r="I95" s="177">
        <f t="shared" si="27"/>
        <v>0</v>
      </c>
      <c r="J95" s="180"/>
      <c r="K95" s="177">
        <f t="shared" si="28"/>
        <v>0</v>
      </c>
      <c r="L95" s="180"/>
      <c r="M95" s="177">
        <f t="shared" si="29"/>
        <v>0</v>
      </c>
      <c r="N95" s="180"/>
      <c r="O95" s="177">
        <f t="shared" si="30"/>
        <v>0</v>
      </c>
    </row>
    <row r="96" spans="1:15">
      <c r="A96" s="283"/>
      <c r="B96" s="288"/>
      <c r="C96" s="288"/>
      <c r="D96" s="288"/>
      <c r="E96" s="288"/>
      <c r="F96" s="288"/>
      <c r="G96" s="288"/>
      <c r="H96" s="288"/>
      <c r="I96" s="288"/>
      <c r="J96" s="288"/>
      <c r="K96" s="288"/>
      <c r="L96" s="288"/>
      <c r="M96" s="288"/>
      <c r="N96" s="288"/>
      <c r="O96" s="288"/>
    </row>
    <row r="97" spans="1:15">
      <c r="A97" s="160" t="str">
        <f>'C05'!A42</f>
        <v>Fuente: Instituto Nacional de Estadística (INE). XLIV Encuesta Permanente de Hogares de Propósitos Múltiples, mayo 2013.</v>
      </c>
      <c r="B97" s="190"/>
      <c r="C97" s="191"/>
      <c r="D97" s="185"/>
      <c r="E97" s="193"/>
      <c r="F97" s="181"/>
      <c r="G97" s="193"/>
      <c r="H97" s="181"/>
      <c r="I97" s="193"/>
      <c r="J97" s="181"/>
      <c r="K97" s="193"/>
      <c r="L97" s="181"/>
      <c r="M97" s="193"/>
      <c r="N97" s="181"/>
      <c r="O97" s="193"/>
    </row>
    <row r="98" spans="1:15">
      <c r="A98" s="160" t="str">
        <f>'C05'!A43</f>
        <v>(Salarios mínimos por rama)</v>
      </c>
      <c r="B98" s="192"/>
      <c r="C98" s="191"/>
      <c r="D98" s="198"/>
      <c r="E98" s="193"/>
      <c r="F98" s="181"/>
      <c r="G98" s="193"/>
      <c r="H98" s="181"/>
      <c r="I98" s="193"/>
      <c r="J98" s="181"/>
      <c r="K98" s="193"/>
      <c r="L98" s="181"/>
      <c r="M98" s="193"/>
      <c r="N98" s="181"/>
      <c r="O98" s="193"/>
    </row>
    <row r="99" spans="1:15">
      <c r="A99" s="194" t="s">
        <v>90</v>
      </c>
      <c r="B99" s="192"/>
      <c r="C99" s="191"/>
      <c r="D99" s="198"/>
      <c r="E99" s="193"/>
      <c r="F99" s="181"/>
      <c r="G99" s="193"/>
      <c r="H99" s="181"/>
      <c r="I99" s="193"/>
      <c r="J99" s="181"/>
      <c r="K99" s="193"/>
      <c r="L99" s="181"/>
      <c r="M99" s="193"/>
      <c r="N99" s="181"/>
      <c r="O99" s="193"/>
    </row>
    <row r="100" spans="1:15">
      <c r="A100" s="194" t="s">
        <v>91</v>
      </c>
      <c r="B100" s="192"/>
      <c r="C100" s="191"/>
      <c r="D100" s="198"/>
      <c r="E100" s="193"/>
      <c r="F100" s="181"/>
      <c r="G100" s="193"/>
      <c r="H100" s="181"/>
      <c r="I100" s="193"/>
      <c r="J100" s="181"/>
      <c r="K100" s="193"/>
      <c r="L100" s="181"/>
      <c r="M100" s="193"/>
      <c r="N100" s="181"/>
      <c r="O100" s="193"/>
    </row>
    <row r="101" spans="1:15">
      <c r="B101" s="199"/>
      <c r="C101" s="200"/>
      <c r="D101" s="201"/>
    </row>
    <row r="102" spans="1:15">
      <c r="A102" s="203"/>
      <c r="B102" s="199"/>
      <c r="C102" s="200"/>
      <c r="D102" s="201"/>
    </row>
    <row r="103" spans="1:15">
      <c r="A103" s="203"/>
      <c r="B103" s="199"/>
      <c r="C103" s="200"/>
      <c r="D103" s="201"/>
    </row>
  </sheetData>
  <mergeCells count="27">
    <mergeCell ref="A60:O60"/>
    <mergeCell ref="A61:O61"/>
    <mergeCell ref="A64:A66"/>
    <mergeCell ref="B64:C65"/>
    <mergeCell ref="D64:K64"/>
    <mergeCell ref="L64:M65"/>
    <mergeCell ref="N64:O65"/>
    <mergeCell ref="D65:E65"/>
    <mergeCell ref="F65:G65"/>
    <mergeCell ref="H65:I65"/>
    <mergeCell ref="J65:K65"/>
    <mergeCell ref="B63:K63"/>
    <mergeCell ref="A62:O62"/>
    <mergeCell ref="A59:O59"/>
    <mergeCell ref="A1:O1"/>
    <mergeCell ref="A2:O2"/>
    <mergeCell ref="A3:O3"/>
    <mergeCell ref="A5:A7"/>
    <mergeCell ref="B5:C6"/>
    <mergeCell ref="D5:K5"/>
    <mergeCell ref="L5:M6"/>
    <mergeCell ref="N5:O6"/>
    <mergeCell ref="D6:E6"/>
    <mergeCell ref="F6:G6"/>
    <mergeCell ref="A4:O4"/>
    <mergeCell ref="H6:I6"/>
    <mergeCell ref="J6:K6"/>
  </mergeCells>
  <printOptions horizontalCentered="1"/>
  <pageMargins left="1.1155511811023624" right="0.47244094488188981" top="0.35433070866141736" bottom="0.35433070866141736" header="0" footer="0"/>
  <pageSetup paperSize="9" scale="80" firstPageNumber="16" orientation="landscape" useFirstPageNumber="1" r:id="rId1"/>
  <headerFooter alignWithMargins="0">
    <oddFooter>&amp;L&amp;Z&amp;F+&amp;F+&amp;A&amp;C&amp;P&amp;R&amp;D+&amp;T</oddFooter>
  </headerFooter>
  <rowBreaks count="1" manualBreakCount="1">
    <brk id="58" max="16383" man="1"/>
  </rowBreaks>
  <ignoredErrors>
    <ignoredError sqref="C12:O16 C48:O53 C17:C47 G17:O47" formula="1"/>
    <ignoredError sqref="D69:L69 E95:O95 D70:K70 M70:O70 N69:O69" emptyCellReference="1"/>
    <ignoredError sqref="D17:F47 D71:O94 D95" formula="1" emptyCellReference="1"/>
  </ignoredErrors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6"/>
  <dimension ref="A1:AL94"/>
  <sheetViews>
    <sheetView topLeftCell="A58" workbookViewId="0">
      <selection activeCell="A59" sqref="A59:G59"/>
    </sheetView>
  </sheetViews>
  <sheetFormatPr baseColWidth="10" defaultRowHeight="11.25"/>
  <cols>
    <col min="1" max="1" width="48.83203125" style="205" customWidth="1"/>
    <col min="2" max="2" width="14.1640625" style="205" customWidth="1"/>
    <col min="3" max="3" width="12.5" style="205" customWidth="1"/>
    <col min="4" max="4" width="13" style="205" customWidth="1"/>
    <col min="5" max="5" width="13.1640625" style="214" customWidth="1"/>
    <col min="6" max="6" width="16.6640625" style="214" bestFit="1" customWidth="1"/>
    <col min="7" max="7" width="12.1640625" style="214" bestFit="1" customWidth="1"/>
    <col min="8" max="8" width="12" style="214"/>
    <col min="9" max="9" width="12" style="205"/>
    <col min="10" max="10" width="45" style="205" bestFit="1" customWidth="1"/>
    <col min="11" max="11" width="11.1640625" style="205" customWidth="1"/>
    <col min="12" max="12" width="10.6640625" style="205" customWidth="1"/>
    <col min="13" max="13" width="11.83203125" style="205" customWidth="1"/>
    <col min="14" max="14" width="10.6640625" style="205" customWidth="1"/>
    <col min="15" max="15" width="11.5" style="205" bestFit="1" customWidth="1"/>
    <col min="16" max="16" width="11" style="205" customWidth="1"/>
    <col min="17" max="16384" width="12" style="205"/>
  </cols>
  <sheetData>
    <row r="1" spans="1:38">
      <c r="A1" s="378" t="s">
        <v>126</v>
      </c>
      <c r="B1" s="378"/>
      <c r="C1" s="378"/>
      <c r="D1" s="378"/>
      <c r="E1" s="378"/>
      <c r="F1" s="378"/>
      <c r="G1" s="378"/>
      <c r="H1" s="204"/>
    </row>
    <row r="2" spans="1:38">
      <c r="A2" s="378" t="s">
        <v>81</v>
      </c>
      <c r="B2" s="378"/>
      <c r="C2" s="378"/>
      <c r="D2" s="378"/>
      <c r="E2" s="378"/>
      <c r="F2" s="378"/>
      <c r="G2" s="378"/>
      <c r="H2" s="204"/>
    </row>
    <row r="3" spans="1:38" ht="12.75">
      <c r="A3" s="378" t="s">
        <v>86</v>
      </c>
      <c r="B3" s="378"/>
      <c r="C3" s="378"/>
      <c r="D3" s="378"/>
      <c r="E3" s="378"/>
      <c r="F3" s="378"/>
      <c r="G3" s="378"/>
      <c r="H3" s="206"/>
    </row>
    <row r="4" spans="1:38" customFormat="1" ht="23.25">
      <c r="A4" s="319" t="s">
        <v>112</v>
      </c>
      <c r="B4" s="319"/>
      <c r="C4" s="319"/>
      <c r="D4" s="319"/>
      <c r="E4" s="319"/>
      <c r="F4" s="319"/>
      <c r="G4" s="319"/>
      <c r="H4" s="247"/>
      <c r="I4" s="247"/>
      <c r="J4" s="247"/>
      <c r="K4" s="247"/>
      <c r="L4" s="247"/>
      <c r="M4" s="247"/>
      <c r="N4" s="247"/>
      <c r="O4" s="247"/>
    </row>
    <row r="5" spans="1:38" ht="11.25" customHeight="1">
      <c r="A5" s="379" t="s">
        <v>31</v>
      </c>
      <c r="B5" s="381" t="s">
        <v>26</v>
      </c>
      <c r="C5" s="381"/>
      <c r="D5" s="381"/>
      <c r="E5" s="381"/>
      <c r="F5" s="381"/>
      <c r="G5" s="381"/>
      <c r="H5" s="207"/>
    </row>
    <row r="6" spans="1:38" ht="12" customHeight="1">
      <c r="A6" s="380"/>
      <c r="B6" s="380" t="s">
        <v>26</v>
      </c>
      <c r="C6" s="381" t="s">
        <v>6</v>
      </c>
      <c r="D6" s="381"/>
      <c r="E6" s="381"/>
      <c r="F6" s="381"/>
      <c r="G6" s="380" t="s">
        <v>1</v>
      </c>
      <c r="H6" s="208"/>
    </row>
    <row r="7" spans="1:38">
      <c r="A7" s="380"/>
      <c r="B7" s="382"/>
      <c r="C7" s="208" t="s">
        <v>8</v>
      </c>
      <c r="D7" s="208" t="s">
        <v>109</v>
      </c>
      <c r="E7" s="208" t="s">
        <v>9</v>
      </c>
      <c r="F7" s="208" t="s">
        <v>110</v>
      </c>
      <c r="G7" s="380"/>
      <c r="H7" s="208"/>
    </row>
    <row r="8" spans="1:38">
      <c r="A8" s="209"/>
      <c r="B8" s="209"/>
      <c r="C8" s="209"/>
      <c r="D8" s="209"/>
      <c r="E8" s="209"/>
      <c r="F8" s="209"/>
      <c r="G8" s="209"/>
      <c r="H8" s="210"/>
    </row>
    <row r="9" spans="1:38" s="47" customFormat="1" ht="12" customHeight="1">
      <c r="A9" s="46" t="s">
        <v>72</v>
      </c>
      <c r="B9" s="141">
        <f>[1]MercLab!Q260</f>
        <v>4626.5970352140303</v>
      </c>
      <c r="C9" s="141">
        <f>AVERAGE(D9:G9)</f>
        <v>5806.5645071777662</v>
      </c>
      <c r="D9" s="141">
        <f>[1]MercLab!R260</f>
        <v>11263.949619802783</v>
      </c>
      <c r="E9" s="141">
        <f>[1]MercLab!S260</f>
        <v>6306.0837245002949</v>
      </c>
      <c r="F9" s="141">
        <f>[1]MercLab!T260</f>
        <v>2820.324076623157</v>
      </c>
      <c r="G9" s="141">
        <f>[1]MercLab!U260</f>
        <v>2835.900607784833</v>
      </c>
      <c r="H9" s="143"/>
      <c r="I9" s="211"/>
      <c r="J9" s="143"/>
      <c r="K9" s="211"/>
      <c r="L9" s="143"/>
      <c r="M9" s="211"/>
      <c r="N9" s="143"/>
      <c r="O9" s="211"/>
      <c r="P9" s="143"/>
      <c r="Q9" s="211"/>
      <c r="R9" s="143"/>
      <c r="S9" s="211"/>
    </row>
    <row r="10" spans="1:38" s="25" customFormat="1" ht="11.25" customHeight="1">
      <c r="A10" s="48"/>
      <c r="B10" s="146"/>
      <c r="C10" s="146"/>
      <c r="D10" s="146"/>
      <c r="E10" s="146"/>
      <c r="F10" s="146"/>
      <c r="G10" s="146"/>
      <c r="H10" s="143"/>
      <c r="I10" s="211"/>
      <c r="J10" s="143"/>
      <c r="K10" s="211"/>
      <c r="L10" s="143"/>
      <c r="M10" s="211"/>
      <c r="N10" s="143"/>
      <c r="O10" s="211"/>
      <c r="P10" s="143"/>
      <c r="Q10" s="211"/>
      <c r="R10" s="143"/>
      <c r="S10" s="211"/>
      <c r="V10" s="45"/>
      <c r="X10" s="45"/>
      <c r="Z10" s="45"/>
      <c r="AB10" s="45"/>
      <c r="AD10" s="45"/>
      <c r="AF10" s="45"/>
      <c r="AH10" s="45"/>
      <c r="AJ10" s="45"/>
      <c r="AL10" s="45"/>
    </row>
    <row r="11" spans="1:38" s="25" customFormat="1" ht="12.75" customHeight="1">
      <c r="A11" s="49" t="s">
        <v>35</v>
      </c>
      <c r="B11" s="172"/>
      <c r="C11" s="172"/>
      <c r="D11" s="172"/>
      <c r="E11" s="172"/>
      <c r="F11" s="172"/>
      <c r="G11" s="172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V11" s="45"/>
      <c r="X11" s="45"/>
      <c r="Z11" s="45"/>
      <c r="AB11" s="45"/>
      <c r="AD11" s="45"/>
      <c r="AF11" s="45"/>
      <c r="AH11" s="45"/>
      <c r="AJ11" s="45"/>
      <c r="AL11" s="45"/>
    </row>
    <row r="12" spans="1:38" s="25" customFormat="1">
      <c r="A12" s="148" t="s">
        <v>68</v>
      </c>
      <c r="B12" s="149">
        <f>AVERAGE(B13:B15)</f>
        <v>6156.3537838261118</v>
      </c>
      <c r="C12" s="149">
        <f t="shared" ref="C12:C51" si="0">AVERAGE(D12:G12)</f>
        <v>6701.8827307315905</v>
      </c>
      <c r="D12" s="149">
        <f>AVERAGE(D13:D15)</f>
        <v>12149.746182414206</v>
      </c>
      <c r="E12" s="149">
        <f>AVERAGE(E13:E15)</f>
        <v>7382.5552609686029</v>
      </c>
      <c r="F12" s="149">
        <f>AVERAGE(F13:F15)</f>
        <v>3387.0100963972313</v>
      </c>
      <c r="G12" s="149">
        <f>AVERAGE(G13:G15)</f>
        <v>3888.2193831463196</v>
      </c>
      <c r="H12" s="159"/>
      <c r="I12" s="212"/>
      <c r="J12" s="159"/>
      <c r="K12" s="212"/>
      <c r="L12" s="159"/>
      <c r="M12" s="212"/>
      <c r="N12" s="159"/>
      <c r="O12" s="212"/>
      <c r="P12" s="159"/>
      <c r="Q12" s="212"/>
      <c r="R12" s="159"/>
      <c r="S12" s="212"/>
      <c r="V12" s="45"/>
      <c r="X12" s="45"/>
      <c r="Z12" s="45"/>
      <c r="AB12" s="45"/>
      <c r="AD12" s="45"/>
      <c r="AF12" s="45"/>
      <c r="AH12" s="45"/>
      <c r="AJ12" s="45"/>
      <c r="AL12" s="45"/>
    </row>
    <row r="13" spans="1:38" s="25" customFormat="1">
      <c r="A13" s="155" t="s">
        <v>51</v>
      </c>
      <c r="B13" s="149">
        <f>[1]MercLab!Q262</f>
        <v>7055.0690954773945</v>
      </c>
      <c r="C13" s="149">
        <f t="shared" si="0"/>
        <v>7342.9294335596996</v>
      </c>
      <c r="D13" s="149">
        <f>[1]MercLab!R262</f>
        <v>13096.801724137928</v>
      </c>
      <c r="E13" s="149">
        <f>[1]MercLab!S262</f>
        <v>8318.5882352941189</v>
      </c>
      <c r="F13" s="149">
        <f>[1]MercLab!T262</f>
        <v>3714.4776119402982</v>
      </c>
      <c r="G13" s="149">
        <f>[1]MercLab!U262</f>
        <v>4241.8501628664526</v>
      </c>
      <c r="H13" s="157"/>
      <c r="I13" s="212"/>
      <c r="J13" s="157"/>
      <c r="K13" s="212"/>
      <c r="L13" s="157"/>
      <c r="M13" s="212"/>
      <c r="N13" s="157"/>
      <c r="O13" s="212"/>
      <c r="P13" s="159"/>
      <c r="Q13" s="212"/>
      <c r="R13" s="159"/>
      <c r="S13" s="212"/>
      <c r="V13" s="45"/>
      <c r="X13" s="45"/>
      <c r="Z13" s="45"/>
      <c r="AB13" s="45"/>
      <c r="AD13" s="45"/>
      <c r="AF13" s="45"/>
      <c r="AH13" s="45"/>
      <c r="AJ13" s="45"/>
      <c r="AL13" s="45"/>
    </row>
    <row r="14" spans="1:38" s="25" customFormat="1">
      <c r="A14" s="155" t="s">
        <v>52</v>
      </c>
      <c r="B14" s="149">
        <f>[1]MercLab!Q263</f>
        <v>6686.4182544560581</v>
      </c>
      <c r="C14" s="149">
        <f t="shared" si="0"/>
        <v>7236.6968078526734</v>
      </c>
      <c r="D14" s="149">
        <f>[1]MercLab!R263</f>
        <v>12239.999999999998</v>
      </c>
      <c r="E14" s="149">
        <f>[1]MercLab!S263</f>
        <v>8534.1989319092136</v>
      </c>
      <c r="F14" s="149">
        <f>[1]MercLab!T263</f>
        <v>4044.4680851063827</v>
      </c>
      <c r="G14" s="149">
        <f>[1]MercLab!U263</f>
        <v>4128.1202143951004</v>
      </c>
      <c r="H14" s="157"/>
      <c r="I14" s="212"/>
      <c r="J14" s="157"/>
      <c r="K14" s="212"/>
      <c r="L14" s="157"/>
      <c r="M14" s="212"/>
      <c r="N14" s="157"/>
      <c r="O14" s="212"/>
      <c r="P14" s="159"/>
      <c r="Q14" s="212"/>
      <c r="R14" s="159"/>
      <c r="S14" s="212"/>
      <c r="V14" s="45"/>
      <c r="X14" s="45"/>
      <c r="Z14" s="45"/>
      <c r="AB14" s="45"/>
      <c r="AD14" s="45"/>
      <c r="AF14" s="45"/>
      <c r="AH14" s="45"/>
      <c r="AJ14" s="45"/>
      <c r="AL14" s="45"/>
    </row>
    <row r="15" spans="1:38" s="25" customFormat="1">
      <c r="A15" s="155" t="s">
        <v>93</v>
      </c>
      <c r="B15" s="149">
        <f>[1]MercLab!Q264</f>
        <v>4727.5740015448837</v>
      </c>
      <c r="C15" s="149">
        <f t="shared" si="0"/>
        <v>5526.0219507823967</v>
      </c>
      <c r="D15" s="149">
        <f>[1]MercLab!R264</f>
        <v>11112.436823104692</v>
      </c>
      <c r="E15" s="149">
        <f>[1]MercLab!S264</f>
        <v>5294.8786157024761</v>
      </c>
      <c r="F15" s="149">
        <f>[1]MercLab!T264</f>
        <v>2402.0845921450136</v>
      </c>
      <c r="G15" s="149">
        <f>[1]MercLab!U264</f>
        <v>3294.6877721774058</v>
      </c>
      <c r="H15" s="157"/>
      <c r="I15" s="212"/>
      <c r="J15" s="157"/>
      <c r="K15" s="212"/>
      <c r="L15" s="157"/>
      <c r="M15" s="212"/>
      <c r="N15" s="157"/>
      <c r="O15" s="212"/>
      <c r="P15" s="159"/>
      <c r="Q15" s="212"/>
      <c r="R15" s="159"/>
      <c r="S15" s="212"/>
      <c r="V15" s="45"/>
      <c r="X15" s="45"/>
      <c r="Z15" s="45"/>
      <c r="AB15" s="45"/>
      <c r="AD15" s="45"/>
      <c r="AF15" s="45"/>
      <c r="AH15" s="45"/>
      <c r="AJ15" s="45"/>
      <c r="AL15" s="45"/>
    </row>
    <row r="16" spans="1:38" s="25" customFormat="1">
      <c r="A16" s="148" t="s">
        <v>53</v>
      </c>
      <c r="B16" s="149">
        <f>[1]MercLab!Q265</f>
        <v>2849.7432645368017</v>
      </c>
      <c r="C16" s="149">
        <f t="shared" si="0"/>
        <v>4402.1906495979665</v>
      </c>
      <c r="D16" s="149">
        <f>[1]MercLab!R265</f>
        <v>8942.2250000000004</v>
      </c>
      <c r="E16" s="149">
        <f>[1]MercLab!S265</f>
        <v>4254.6496598639487</v>
      </c>
      <c r="F16" s="149">
        <f>[1]MercLab!T265</f>
        <v>2431.6633663366351</v>
      </c>
      <c r="G16" s="149">
        <f>[1]MercLab!U265</f>
        <v>1980.2245721912832</v>
      </c>
      <c r="H16" s="157"/>
      <c r="I16" s="212"/>
      <c r="J16" s="157"/>
      <c r="K16" s="212"/>
      <c r="L16" s="157"/>
      <c r="M16" s="212"/>
      <c r="N16" s="157"/>
      <c r="O16" s="212"/>
      <c r="P16" s="159"/>
      <c r="Q16" s="212"/>
      <c r="R16" s="159"/>
      <c r="S16" s="212"/>
      <c r="V16" s="45"/>
      <c r="X16" s="45"/>
      <c r="Z16" s="45"/>
      <c r="AB16" s="45"/>
      <c r="AD16" s="45"/>
      <c r="AF16" s="45"/>
      <c r="AH16" s="45"/>
      <c r="AJ16" s="45"/>
      <c r="AL16" s="45"/>
    </row>
    <row r="17" spans="1:38" s="25" customFormat="1">
      <c r="A17" s="159"/>
      <c r="B17" s="179"/>
      <c r="C17" s="179"/>
      <c r="D17" s="179"/>
      <c r="E17" s="179"/>
      <c r="F17" s="179"/>
      <c r="G17" s="179"/>
      <c r="H17" s="157"/>
      <c r="I17" s="212"/>
      <c r="J17" s="157"/>
      <c r="K17" s="212"/>
      <c r="L17" s="157"/>
      <c r="M17" s="212"/>
      <c r="N17" s="157"/>
      <c r="O17" s="212"/>
      <c r="P17" s="157"/>
      <c r="Q17" s="212"/>
      <c r="R17" s="157"/>
      <c r="S17" s="212"/>
      <c r="V17" s="45"/>
      <c r="X17" s="45"/>
      <c r="Z17" s="45"/>
      <c r="AB17" s="45"/>
      <c r="AD17" s="45"/>
      <c r="AF17" s="45"/>
      <c r="AH17" s="45"/>
      <c r="AJ17" s="45"/>
      <c r="AL17" s="45"/>
    </row>
    <row r="18" spans="1:38" s="25" customFormat="1">
      <c r="A18" s="49" t="s">
        <v>34</v>
      </c>
      <c r="B18" s="172"/>
      <c r="C18" s="172"/>
      <c r="D18" s="172"/>
      <c r="E18" s="172"/>
      <c r="F18" s="172"/>
      <c r="G18" s="172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V18" s="45"/>
      <c r="X18" s="45"/>
      <c r="Z18" s="45"/>
      <c r="AB18" s="45"/>
      <c r="AD18" s="45"/>
      <c r="AF18" s="45"/>
      <c r="AH18" s="45"/>
      <c r="AJ18" s="45"/>
      <c r="AL18" s="45"/>
    </row>
    <row r="19" spans="1:38" s="25" customFormat="1">
      <c r="A19" s="148" t="s">
        <v>37</v>
      </c>
      <c r="B19" s="149">
        <f>[1]MercLab!Q267</f>
        <v>1659.6979721261619</v>
      </c>
      <c r="C19" s="149">
        <f t="shared" si="0"/>
        <v>2537.7524668971864</v>
      </c>
      <c r="D19" s="149">
        <f>[1]MercLab!R267</f>
        <v>3283.1565237836771</v>
      </c>
      <c r="E19" s="149">
        <f>[1]MercLab!S267</f>
        <v>2653.3317728969619</v>
      </c>
      <c r="F19" s="149">
        <f>[1]MercLab!T267</f>
        <v>2797.2837938906246</v>
      </c>
      <c r="G19" s="149">
        <f>[1]MercLab!U267</f>
        <v>1417.2377770174826</v>
      </c>
      <c r="H19" s="159"/>
      <c r="I19" s="212"/>
      <c r="J19" s="159"/>
      <c r="K19" s="212"/>
      <c r="L19" s="159"/>
      <c r="M19" s="212"/>
      <c r="N19" s="159"/>
      <c r="O19" s="212"/>
      <c r="P19" s="159"/>
      <c r="Q19" s="212"/>
      <c r="R19" s="159"/>
      <c r="S19" s="212"/>
      <c r="V19" s="45"/>
      <c r="X19" s="45"/>
      <c r="Z19" s="45"/>
      <c r="AB19" s="45"/>
      <c r="AD19" s="45"/>
      <c r="AF19" s="45"/>
      <c r="AH19" s="45"/>
      <c r="AJ19" s="45"/>
      <c r="AL19" s="45"/>
    </row>
    <row r="20" spans="1:38" s="25" customFormat="1">
      <c r="A20" s="148" t="s">
        <v>38</v>
      </c>
      <c r="B20" s="149">
        <f>[1]MercLab!Q268</f>
        <v>2851.2782252690099</v>
      </c>
      <c r="C20" s="149">
        <f t="shared" si="0"/>
        <v>3594.0398775641243</v>
      </c>
      <c r="D20" s="149">
        <f>[1]MercLab!R268</f>
        <v>4915.7379683599438</v>
      </c>
      <c r="E20" s="149">
        <f>[1]MercLab!S268</f>
        <v>4205.1983606008025</v>
      </c>
      <c r="F20" s="149">
        <f>[1]MercLab!T268</f>
        <v>2834.883254693812</v>
      </c>
      <c r="G20" s="149">
        <f>[1]MercLab!U268</f>
        <v>2420.3399266019392</v>
      </c>
      <c r="H20" s="159"/>
      <c r="I20" s="212"/>
      <c r="J20" s="159"/>
      <c r="K20" s="212"/>
      <c r="L20" s="159"/>
      <c r="M20" s="212"/>
      <c r="N20" s="159"/>
      <c r="O20" s="212"/>
      <c r="P20" s="159"/>
      <c r="Q20" s="212"/>
      <c r="R20" s="159"/>
      <c r="S20" s="212"/>
      <c r="V20" s="45"/>
      <c r="X20" s="45"/>
      <c r="Z20" s="45"/>
      <c r="AB20" s="45"/>
      <c r="AD20" s="45"/>
      <c r="AF20" s="45"/>
      <c r="AH20" s="45"/>
      <c r="AJ20" s="45"/>
      <c r="AL20" s="45"/>
    </row>
    <row r="21" spans="1:38" s="25" customFormat="1">
      <c r="A21" s="148" t="s">
        <v>39</v>
      </c>
      <c r="B21" s="149">
        <f>[1]MercLab!Q269</f>
        <v>5194.8249793324294</v>
      </c>
      <c r="C21" s="149">
        <f t="shared" si="0"/>
        <v>5397.1782124165484</v>
      </c>
      <c r="D21" s="149">
        <f>[1]MercLab!R269</f>
        <v>9285.8003600004286</v>
      </c>
      <c r="E21" s="149">
        <f>[1]MercLab!S269</f>
        <v>5855.8407989449934</v>
      </c>
      <c r="F21" s="149">
        <f>[1]MercLab!T269</f>
        <v>2798.1646717922358</v>
      </c>
      <c r="G21" s="149">
        <f>[1]MercLab!U269</f>
        <v>3648.9070189285362</v>
      </c>
      <c r="H21" s="159"/>
      <c r="I21" s="212"/>
      <c r="J21" s="159"/>
      <c r="K21" s="212"/>
      <c r="L21" s="159"/>
      <c r="M21" s="212"/>
      <c r="N21" s="159"/>
      <c r="O21" s="212"/>
      <c r="P21" s="159"/>
      <c r="Q21" s="212"/>
      <c r="R21" s="159"/>
      <c r="S21" s="212"/>
      <c r="V21" s="45"/>
      <c r="X21" s="45"/>
      <c r="Z21" s="45"/>
      <c r="AB21" s="45"/>
      <c r="AD21" s="45"/>
      <c r="AF21" s="45"/>
      <c r="AH21" s="45"/>
      <c r="AJ21" s="45"/>
      <c r="AL21" s="45"/>
    </row>
    <row r="22" spans="1:38" s="25" customFormat="1">
      <c r="A22" s="148" t="s">
        <v>40</v>
      </c>
      <c r="B22" s="149">
        <f>[1]MercLab!Q270</f>
        <v>11728.0096146373</v>
      </c>
      <c r="C22" s="149">
        <f t="shared" si="0"/>
        <v>9417.7040780154202</v>
      </c>
      <c r="D22" s="149">
        <f>[1]MercLab!R270</f>
        <v>14099.54404132454</v>
      </c>
      <c r="E22" s="149">
        <f>[1]MercLab!S270</f>
        <v>10588.514379526958</v>
      </c>
      <c r="F22" s="149">
        <f>[1]MercLab!T270</f>
        <v>2631.8968890807405</v>
      </c>
      <c r="G22" s="149">
        <f>[1]MercLab!U270</f>
        <v>10350.861002129437</v>
      </c>
      <c r="H22" s="159"/>
      <c r="I22" s="212"/>
      <c r="J22" s="159"/>
      <c r="K22" s="212"/>
      <c r="L22" s="159"/>
      <c r="M22" s="212"/>
      <c r="N22" s="159"/>
      <c r="O22" s="212"/>
      <c r="P22" s="159"/>
      <c r="Q22" s="212"/>
      <c r="R22" s="159"/>
      <c r="S22" s="212"/>
      <c r="V22" s="45"/>
      <c r="X22" s="45"/>
      <c r="Z22" s="45"/>
      <c r="AB22" s="45"/>
      <c r="AD22" s="45"/>
      <c r="AF22" s="45"/>
      <c r="AH22" s="45"/>
      <c r="AJ22" s="45"/>
      <c r="AL22" s="45"/>
    </row>
    <row r="23" spans="1:38" s="25" customFormat="1">
      <c r="A23" s="148" t="s">
        <v>46</v>
      </c>
      <c r="B23" s="149">
        <f>[1]MercLab!Q271</f>
        <v>3622.9780152995654</v>
      </c>
      <c r="C23" s="149">
        <f t="shared" si="0"/>
        <v>1590.9631614266432</v>
      </c>
      <c r="D23" s="149">
        <f>[1]MercLab!R271</f>
        <v>0</v>
      </c>
      <c r="E23" s="149">
        <f>[1]MercLab!S271</f>
        <v>4285.8457745164023</v>
      </c>
      <c r="F23" s="149">
        <f>[1]MercLab!T271</f>
        <v>0</v>
      </c>
      <c r="G23" s="149">
        <f>[1]MercLab!U271</f>
        <v>2078.0068711901699</v>
      </c>
      <c r="H23" s="159"/>
      <c r="I23" s="212"/>
      <c r="J23" s="159"/>
      <c r="K23" s="212"/>
      <c r="L23" s="159"/>
      <c r="M23" s="212"/>
      <c r="N23" s="159"/>
      <c r="O23" s="212"/>
      <c r="P23" s="159"/>
      <c r="Q23" s="212"/>
      <c r="R23" s="159"/>
      <c r="S23" s="212"/>
      <c r="V23" s="45"/>
      <c r="X23" s="45"/>
      <c r="Z23" s="45"/>
      <c r="AB23" s="45"/>
      <c r="AD23" s="45"/>
      <c r="AF23" s="45"/>
      <c r="AH23" s="45"/>
      <c r="AJ23" s="45"/>
      <c r="AL23" s="45"/>
    </row>
    <row r="24" spans="1:38" s="25" customFormat="1">
      <c r="B24" s="179"/>
      <c r="C24" s="179"/>
      <c r="D24" s="179"/>
      <c r="E24" s="179"/>
      <c r="F24" s="179"/>
      <c r="G24" s="179"/>
      <c r="I24" s="45"/>
      <c r="K24" s="45"/>
      <c r="M24" s="45"/>
      <c r="O24" s="45"/>
      <c r="Q24" s="45"/>
      <c r="S24" s="45"/>
      <c r="V24" s="45"/>
      <c r="X24" s="45"/>
      <c r="Z24" s="45"/>
      <c r="AB24" s="45"/>
      <c r="AD24" s="45"/>
      <c r="AF24" s="45"/>
      <c r="AH24" s="45"/>
      <c r="AJ24" s="45"/>
      <c r="AL24" s="45"/>
    </row>
    <row r="25" spans="1:38" s="25" customFormat="1" ht="11.25" customHeight="1">
      <c r="A25" s="49" t="s">
        <v>16</v>
      </c>
      <c r="B25" s="172"/>
      <c r="C25" s="172"/>
      <c r="D25" s="172"/>
      <c r="E25" s="172"/>
      <c r="F25" s="172"/>
      <c r="G25" s="172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V25" s="45"/>
      <c r="X25" s="45"/>
      <c r="Z25" s="45"/>
      <c r="AB25" s="45"/>
      <c r="AD25" s="45"/>
      <c r="AF25" s="45"/>
      <c r="AH25" s="45"/>
      <c r="AJ25" s="45"/>
      <c r="AL25" s="45"/>
    </row>
    <row r="26" spans="1:38" s="25" customFormat="1">
      <c r="A26" s="148" t="s">
        <v>41</v>
      </c>
      <c r="B26" s="149">
        <f>[1]MercLab!Q273</f>
        <v>430.43812189152794</v>
      </c>
      <c r="C26" s="149">
        <f t="shared" si="0"/>
        <v>206.75825219923314</v>
      </c>
      <c r="D26" s="149">
        <f>[1]MercLab!R273</f>
        <v>0</v>
      </c>
      <c r="E26" s="149">
        <f>[1]MercLab!S273</f>
        <v>325</v>
      </c>
      <c r="F26" s="149">
        <f>[1]MercLab!T273</f>
        <v>0</v>
      </c>
      <c r="G26" s="149">
        <f>[1]MercLab!U273</f>
        <v>502.03300879693256</v>
      </c>
      <c r="H26" s="159"/>
      <c r="I26" s="212"/>
      <c r="J26" s="159"/>
      <c r="K26" s="212"/>
      <c r="L26" s="159"/>
      <c r="M26" s="212"/>
      <c r="N26" s="159"/>
      <c r="O26" s="212"/>
      <c r="P26" s="159"/>
      <c r="Q26" s="212"/>
      <c r="R26" s="159"/>
      <c r="S26" s="212"/>
      <c r="V26" s="45"/>
      <c r="X26" s="45"/>
      <c r="Z26" s="45"/>
      <c r="AB26" s="45"/>
      <c r="AD26" s="45"/>
      <c r="AF26" s="45"/>
      <c r="AH26" s="45"/>
      <c r="AJ26" s="45"/>
      <c r="AL26" s="45"/>
    </row>
    <row r="27" spans="1:38" s="25" customFormat="1">
      <c r="A27" s="148" t="s">
        <v>42</v>
      </c>
      <c r="B27" s="149">
        <f>[1]MercLab!Q274</f>
        <v>1015.0848002067316</v>
      </c>
      <c r="C27" s="149">
        <f t="shared" si="0"/>
        <v>727.63782592215489</v>
      </c>
      <c r="D27" s="149">
        <f>[1]MercLab!R274</f>
        <v>0</v>
      </c>
      <c r="E27" s="149">
        <f>[1]MercLab!S274</f>
        <v>1000.4325474256049</v>
      </c>
      <c r="F27" s="149">
        <f>[1]MercLab!T274</f>
        <v>1115.6430276701171</v>
      </c>
      <c r="G27" s="149">
        <f>[1]MercLab!U274</f>
        <v>794.47572859289778</v>
      </c>
      <c r="H27" s="159"/>
      <c r="I27" s="212"/>
      <c r="J27" s="159"/>
      <c r="K27" s="212"/>
      <c r="L27" s="159"/>
      <c r="M27" s="212"/>
      <c r="N27" s="159"/>
      <c r="O27" s="212"/>
      <c r="P27" s="159"/>
      <c r="Q27" s="212"/>
      <c r="R27" s="159"/>
      <c r="S27" s="212"/>
      <c r="V27" s="45"/>
      <c r="X27" s="45"/>
      <c r="Z27" s="45"/>
      <c r="AB27" s="45"/>
      <c r="AD27" s="45"/>
      <c r="AF27" s="45"/>
      <c r="AH27" s="45"/>
      <c r="AJ27" s="45"/>
      <c r="AL27" s="45"/>
    </row>
    <row r="28" spans="1:38" s="25" customFormat="1">
      <c r="A28" s="148" t="s">
        <v>43</v>
      </c>
      <c r="B28" s="149">
        <f>[1]MercLab!Q275</f>
        <v>2017.1886221079399</v>
      </c>
      <c r="C28" s="149">
        <f t="shared" si="0"/>
        <v>2140.8179503778961</v>
      </c>
      <c r="D28" s="149">
        <f>[1]MercLab!R275</f>
        <v>3050</v>
      </c>
      <c r="E28" s="149">
        <f>[1]MercLab!S275</f>
        <v>2317.3295137878836</v>
      </c>
      <c r="F28" s="149">
        <f>[1]MercLab!T275</f>
        <v>2327.1042557820597</v>
      </c>
      <c r="G28" s="149">
        <f>[1]MercLab!U275</f>
        <v>868.83803194164113</v>
      </c>
      <c r="H28" s="159"/>
      <c r="I28" s="212"/>
      <c r="J28" s="159"/>
      <c r="K28" s="212"/>
      <c r="L28" s="159"/>
      <c r="M28" s="212"/>
      <c r="N28" s="159"/>
      <c r="O28" s="212"/>
      <c r="P28" s="159"/>
      <c r="Q28" s="212"/>
      <c r="R28" s="159"/>
      <c r="S28" s="212"/>
      <c r="V28" s="45"/>
      <c r="X28" s="45"/>
      <c r="Z28" s="45"/>
      <c r="AB28" s="45"/>
      <c r="AD28" s="45"/>
      <c r="AF28" s="45"/>
      <c r="AH28" s="45"/>
      <c r="AJ28" s="45"/>
      <c r="AL28" s="45"/>
    </row>
    <row r="29" spans="1:38" s="25" customFormat="1">
      <c r="A29" s="148" t="s">
        <v>44</v>
      </c>
      <c r="B29" s="149">
        <f>[1]MercLab!Q276</f>
        <v>4513.6871008219914</v>
      </c>
      <c r="C29" s="149">
        <f t="shared" si="0"/>
        <v>4219.6502638146185</v>
      </c>
      <c r="D29" s="149">
        <f>[1]MercLab!R276</f>
        <v>6421.6496827302071</v>
      </c>
      <c r="E29" s="149">
        <f>[1]MercLab!S276</f>
        <v>5638.2495424675599</v>
      </c>
      <c r="F29" s="149">
        <f>[1]MercLab!T276</f>
        <v>2688.0508462721373</v>
      </c>
      <c r="G29" s="149">
        <f>[1]MercLab!U276</f>
        <v>2130.6509837885683</v>
      </c>
      <c r="H29" s="159"/>
      <c r="I29" s="212"/>
      <c r="J29" s="159"/>
      <c r="K29" s="212"/>
      <c r="L29" s="159"/>
      <c r="M29" s="212"/>
      <c r="N29" s="159"/>
      <c r="O29" s="212"/>
      <c r="P29" s="159"/>
      <c r="Q29" s="212"/>
      <c r="R29" s="159"/>
      <c r="S29" s="212"/>
      <c r="V29" s="45"/>
      <c r="X29" s="45"/>
      <c r="Z29" s="45"/>
      <c r="AB29" s="45"/>
      <c r="AD29" s="45"/>
      <c r="AF29" s="45"/>
      <c r="AH29" s="45"/>
      <c r="AJ29" s="45"/>
      <c r="AL29" s="45"/>
    </row>
    <row r="30" spans="1:38" s="25" customFormat="1">
      <c r="A30" s="148" t="s">
        <v>45</v>
      </c>
      <c r="B30" s="213">
        <f>[1]MercLab!Q277</f>
        <v>5243.7488011416508</v>
      </c>
      <c r="C30" s="213">
        <f t="shared" si="0"/>
        <v>5507.6648275515463</v>
      </c>
      <c r="D30" s="213">
        <f>[1]MercLab!R277</f>
        <v>9585.7161039419552</v>
      </c>
      <c r="E30" s="213">
        <f>[1]MercLab!S277</f>
        <v>6723.1012935736599</v>
      </c>
      <c r="F30" s="213">
        <f>[1]MercLab!T277</f>
        <v>2734.8098574572959</v>
      </c>
      <c r="G30" s="213">
        <f>[1]MercLab!U277</f>
        <v>2987.0320552332755</v>
      </c>
      <c r="H30" s="159"/>
      <c r="I30" s="212"/>
      <c r="J30" s="159"/>
      <c r="K30" s="212"/>
      <c r="L30" s="159"/>
      <c r="M30" s="212"/>
      <c r="N30" s="159"/>
      <c r="O30" s="212"/>
      <c r="P30" s="159"/>
      <c r="Q30" s="212"/>
      <c r="R30" s="159"/>
      <c r="S30" s="212"/>
      <c r="V30" s="45"/>
      <c r="X30" s="45"/>
      <c r="Z30" s="45"/>
      <c r="AB30" s="45"/>
      <c r="AD30" s="45"/>
      <c r="AF30" s="45"/>
      <c r="AH30" s="45"/>
      <c r="AJ30" s="45"/>
      <c r="AL30" s="45"/>
    </row>
    <row r="31" spans="1:38" s="25" customFormat="1">
      <c r="A31" s="148" t="s">
        <v>47</v>
      </c>
      <c r="B31" s="149">
        <f>[1]MercLab!Q278</f>
        <v>5280.1172856041048</v>
      </c>
      <c r="C31" s="149">
        <f t="shared" si="0"/>
        <v>5944.9345993038787</v>
      </c>
      <c r="D31" s="149">
        <f>[1]MercLab!R278</f>
        <v>10088.941358198001</v>
      </c>
      <c r="E31" s="149">
        <f>[1]MercLab!S278</f>
        <v>7361.3366505223039</v>
      </c>
      <c r="F31" s="149">
        <f>[1]MercLab!T278</f>
        <v>3552.8817007340817</v>
      </c>
      <c r="G31" s="149">
        <f>[1]MercLab!U278</f>
        <v>2776.5786877611276</v>
      </c>
      <c r="H31" s="159"/>
      <c r="I31" s="212"/>
      <c r="J31" s="159"/>
      <c r="K31" s="212"/>
      <c r="L31" s="159"/>
      <c r="M31" s="212"/>
      <c r="N31" s="159"/>
      <c r="O31" s="212"/>
      <c r="P31" s="159"/>
      <c r="Q31" s="212"/>
      <c r="R31" s="159"/>
      <c r="S31" s="212"/>
      <c r="V31" s="45"/>
      <c r="X31" s="45"/>
      <c r="Z31" s="45"/>
      <c r="AB31" s="45"/>
      <c r="AD31" s="45"/>
      <c r="AF31" s="45"/>
      <c r="AH31" s="45"/>
      <c r="AJ31" s="45"/>
      <c r="AL31" s="45"/>
    </row>
    <row r="32" spans="1:38" s="25" customFormat="1">
      <c r="A32" s="148" t="s">
        <v>48</v>
      </c>
      <c r="B32" s="149">
        <f>[1]MercLab!Q279</f>
        <v>5061.6495048296274</v>
      </c>
      <c r="C32" s="149">
        <f t="shared" si="0"/>
        <v>6069.774979093404</v>
      </c>
      <c r="D32" s="149">
        <f>[1]MercLab!R279</f>
        <v>10943.553095077023</v>
      </c>
      <c r="E32" s="149">
        <f>[1]MercLab!S279</f>
        <v>7030.2519625554241</v>
      </c>
      <c r="F32" s="149">
        <f>[1]MercLab!T279</f>
        <v>3205.6702118073495</v>
      </c>
      <c r="G32" s="149">
        <f>[1]MercLab!U279</f>
        <v>3099.6246469338234</v>
      </c>
      <c r="H32" s="159"/>
      <c r="I32" s="212"/>
      <c r="J32" s="159"/>
      <c r="K32" s="212"/>
      <c r="L32" s="159"/>
      <c r="M32" s="212"/>
      <c r="N32" s="159"/>
      <c r="O32" s="212"/>
      <c r="P32" s="159"/>
      <c r="Q32" s="212"/>
      <c r="R32" s="159"/>
      <c r="S32" s="212"/>
      <c r="V32" s="45"/>
      <c r="X32" s="45"/>
      <c r="Z32" s="45"/>
      <c r="AB32" s="45"/>
      <c r="AD32" s="45"/>
      <c r="AF32" s="45"/>
      <c r="AH32" s="45"/>
      <c r="AJ32" s="45"/>
      <c r="AL32" s="45"/>
    </row>
    <row r="33" spans="1:38" s="25" customFormat="1">
      <c r="A33" s="148" t="s">
        <v>49</v>
      </c>
      <c r="B33" s="149">
        <f>[1]MercLab!Q280</f>
        <v>4679.0473511404034</v>
      </c>
      <c r="C33" s="149">
        <f t="shared" si="0"/>
        <v>6700.6129881328043</v>
      </c>
      <c r="D33" s="149">
        <f>[1]MercLab!R280</f>
        <v>14086.055702764164</v>
      </c>
      <c r="E33" s="149">
        <f>[1]MercLab!S280</f>
        <v>6536.8817238827405</v>
      </c>
      <c r="F33" s="149">
        <f>[1]MercLab!T280</f>
        <v>3161.4176460722638</v>
      </c>
      <c r="G33" s="149">
        <f>[1]MercLab!U280</f>
        <v>3018.096879812048</v>
      </c>
      <c r="H33" s="159"/>
      <c r="I33" s="212"/>
      <c r="J33" s="159"/>
      <c r="K33" s="212"/>
      <c r="L33" s="159"/>
      <c r="M33" s="212"/>
      <c r="N33" s="159"/>
      <c r="O33" s="212"/>
      <c r="P33" s="159"/>
      <c r="Q33" s="212"/>
      <c r="R33" s="159"/>
      <c r="S33" s="212"/>
      <c r="V33" s="45"/>
      <c r="X33" s="45"/>
      <c r="Z33" s="45"/>
      <c r="AB33" s="45"/>
      <c r="AD33" s="45"/>
      <c r="AF33" s="45"/>
      <c r="AH33" s="45"/>
      <c r="AJ33" s="45"/>
      <c r="AL33" s="45"/>
    </row>
    <row r="34" spans="1:38" s="25" customFormat="1">
      <c r="A34" s="148" t="s">
        <v>94</v>
      </c>
      <c r="B34" s="149">
        <f>[1]MercLab!Q281</f>
        <v>3234.1122550181349</v>
      </c>
      <c r="C34" s="149">
        <f t="shared" si="0"/>
        <v>5905.4210213849146</v>
      </c>
      <c r="D34" s="149">
        <f>[1]MercLab!R281</f>
        <v>12815.071659796517</v>
      </c>
      <c r="E34" s="149">
        <f>[1]MercLab!S281</f>
        <v>6155.379408603053</v>
      </c>
      <c r="F34" s="149">
        <f>[1]MercLab!T281</f>
        <v>2134.7122753305184</v>
      </c>
      <c r="G34" s="149">
        <f>[1]MercLab!U281</f>
        <v>2516.520741809572</v>
      </c>
      <c r="H34" s="159"/>
      <c r="I34" s="212"/>
      <c r="J34" s="159"/>
      <c r="K34" s="212"/>
      <c r="L34" s="159"/>
      <c r="M34" s="212"/>
      <c r="N34" s="159"/>
      <c r="O34" s="212"/>
      <c r="P34" s="159"/>
      <c r="Q34" s="212"/>
      <c r="R34" s="159"/>
      <c r="S34" s="212"/>
      <c r="V34" s="45"/>
      <c r="X34" s="45"/>
      <c r="Z34" s="45"/>
      <c r="AB34" s="45"/>
      <c r="AD34" s="45"/>
      <c r="AF34" s="45"/>
      <c r="AH34" s="45"/>
      <c r="AJ34" s="45"/>
      <c r="AL34" s="45"/>
    </row>
    <row r="35" spans="1:38" s="25" customFormat="1">
      <c r="A35" s="159"/>
      <c r="B35" s="179"/>
      <c r="C35" s="179"/>
      <c r="D35" s="179"/>
      <c r="E35" s="179"/>
      <c r="F35" s="179"/>
      <c r="G35" s="179"/>
      <c r="H35" s="157"/>
      <c r="I35" s="212"/>
      <c r="J35" s="157"/>
      <c r="K35" s="212"/>
      <c r="L35" s="157"/>
      <c r="M35" s="212"/>
      <c r="N35" s="157"/>
      <c r="O35" s="212"/>
      <c r="P35" s="157"/>
      <c r="Q35" s="212"/>
      <c r="R35" s="157"/>
      <c r="S35" s="212"/>
      <c r="V35" s="45"/>
      <c r="X35" s="45"/>
      <c r="Z35" s="45"/>
      <c r="AB35" s="45"/>
      <c r="AD35" s="45"/>
      <c r="AF35" s="45"/>
      <c r="AH35" s="45"/>
      <c r="AJ35" s="45"/>
      <c r="AL35" s="45"/>
    </row>
    <row r="36" spans="1:38" s="25" customFormat="1">
      <c r="A36" s="54"/>
      <c r="B36" s="179"/>
      <c r="C36" s="179"/>
      <c r="D36" s="179"/>
      <c r="E36" s="179"/>
      <c r="F36" s="179"/>
      <c r="G36" s="179"/>
      <c r="H36" s="157"/>
      <c r="I36" s="212"/>
      <c r="J36" s="157"/>
      <c r="K36" s="212"/>
      <c r="L36" s="157"/>
      <c r="M36" s="212"/>
      <c r="N36" s="157"/>
      <c r="O36" s="212"/>
      <c r="P36" s="157"/>
      <c r="Q36" s="212"/>
      <c r="R36" s="157"/>
      <c r="S36" s="212"/>
      <c r="V36" s="45"/>
      <c r="X36" s="45"/>
      <c r="Z36" s="45"/>
      <c r="AB36" s="45"/>
      <c r="AD36" s="45"/>
      <c r="AF36" s="45"/>
      <c r="AH36" s="45"/>
      <c r="AJ36" s="45"/>
      <c r="AL36" s="45"/>
    </row>
    <row r="37" spans="1:38" s="25" customFormat="1">
      <c r="A37" s="49" t="s">
        <v>104</v>
      </c>
      <c r="B37" s="172"/>
      <c r="C37" s="172"/>
      <c r="D37" s="172"/>
      <c r="E37" s="172"/>
      <c r="F37" s="172"/>
      <c r="G37" s="172"/>
      <c r="H37" s="69"/>
      <c r="I37" s="211"/>
      <c r="J37" s="69"/>
      <c r="K37" s="211"/>
      <c r="L37" s="69"/>
      <c r="M37" s="211"/>
      <c r="N37" s="69"/>
      <c r="O37" s="211"/>
      <c r="P37" s="69"/>
      <c r="Q37" s="211"/>
      <c r="R37" s="69"/>
      <c r="S37" s="211"/>
      <c r="V37" s="45"/>
      <c r="X37" s="45"/>
      <c r="Z37" s="45"/>
      <c r="AB37" s="45"/>
      <c r="AD37" s="45"/>
      <c r="AF37" s="45"/>
      <c r="AH37" s="45"/>
      <c r="AJ37" s="45"/>
      <c r="AL37" s="45"/>
    </row>
    <row r="38" spans="1:38" s="25" customFormat="1">
      <c r="A38" s="185" t="s">
        <v>97</v>
      </c>
      <c r="B38" s="149">
        <f>SUM(B39:B41)</f>
        <v>8472.4940236318325</v>
      </c>
      <c r="C38" s="149">
        <f t="shared" si="0"/>
        <v>8080.6992625470311</v>
      </c>
      <c r="D38" s="149">
        <f>SUM(D39:D41)</f>
        <v>9844.9164639106457</v>
      </c>
      <c r="E38" s="149">
        <f>SUM(E39:E41)</f>
        <v>13259.049678522955</v>
      </c>
      <c r="F38" s="149">
        <f>SUM(F39:F41)</f>
        <v>4614.3227468705072</v>
      </c>
      <c r="G38" s="149">
        <f>SUM(G39:G41)</f>
        <v>4604.5081608840164</v>
      </c>
      <c r="H38" s="159"/>
      <c r="I38" s="212"/>
      <c r="J38" s="159"/>
      <c r="K38" s="212"/>
      <c r="L38" s="159"/>
      <c r="M38" s="212"/>
      <c r="N38" s="159"/>
      <c r="O38" s="212"/>
      <c r="P38" s="159"/>
      <c r="Q38" s="212"/>
      <c r="R38" s="159"/>
      <c r="S38" s="212"/>
      <c r="V38" s="45"/>
      <c r="X38" s="45"/>
      <c r="Z38" s="45"/>
      <c r="AB38" s="45"/>
      <c r="AD38" s="45"/>
      <c r="AF38" s="45"/>
      <c r="AH38" s="45"/>
      <c r="AJ38" s="45"/>
      <c r="AL38" s="45"/>
    </row>
    <row r="39" spans="1:38" s="25" customFormat="1">
      <c r="A39" s="186" t="s">
        <v>106</v>
      </c>
      <c r="B39" s="149">
        <f>[1]MercLab!Q286</f>
        <v>1611.9752486635873</v>
      </c>
      <c r="C39" s="149">
        <f t="shared" si="0"/>
        <v>2519.9946293596804</v>
      </c>
      <c r="D39" s="149">
        <f>[1]MercLab!R286</f>
        <v>4446.2321940237471</v>
      </c>
      <c r="E39" s="149">
        <f>[1]MercLab!S286</f>
        <v>2599.2855362189366</v>
      </c>
      <c r="F39" s="149">
        <f>[1]MercLab!T286</f>
        <v>1693.0165746854652</v>
      </c>
      <c r="G39" s="149">
        <f>[1]MercLab!U286</f>
        <v>1341.4442125105718</v>
      </c>
      <c r="H39" s="159"/>
      <c r="I39" s="212"/>
      <c r="J39" s="159"/>
      <c r="K39" s="212"/>
      <c r="L39" s="159"/>
      <c r="M39" s="212"/>
      <c r="N39" s="159"/>
      <c r="O39" s="212"/>
      <c r="P39" s="159"/>
      <c r="Q39" s="212"/>
      <c r="R39" s="159"/>
      <c r="S39" s="212"/>
      <c r="V39" s="45"/>
      <c r="X39" s="45"/>
      <c r="Z39" s="45"/>
      <c r="AB39" s="45"/>
      <c r="AD39" s="45"/>
      <c r="AF39" s="45"/>
      <c r="AH39" s="45"/>
      <c r="AJ39" s="45"/>
      <c r="AL39" s="45"/>
    </row>
    <row r="40" spans="1:38" s="25" customFormat="1">
      <c r="A40" s="186" t="s">
        <v>107</v>
      </c>
      <c r="B40" s="149">
        <f>[1]MercLab!Q287</f>
        <v>3610.5187749682445</v>
      </c>
      <c r="C40" s="149">
        <f t="shared" si="0"/>
        <v>3935.7046331873507</v>
      </c>
      <c r="D40" s="149">
        <f>[1]MercLab!R287</f>
        <v>5398.6842698868986</v>
      </c>
      <c r="E40" s="149">
        <f>[1]MercLab!S287</f>
        <v>4659.7641423040177</v>
      </c>
      <c r="F40" s="149">
        <f>[1]MercLab!T287</f>
        <v>2921.3061721850418</v>
      </c>
      <c r="G40" s="149">
        <f>[1]MercLab!U287</f>
        <v>2763.0639483734449</v>
      </c>
      <c r="H40" s="159"/>
      <c r="I40" s="212"/>
      <c r="J40" s="159"/>
      <c r="K40" s="212"/>
      <c r="L40" s="159"/>
      <c r="M40" s="212"/>
      <c r="N40" s="159"/>
      <c r="O40" s="212"/>
      <c r="P40" s="159"/>
      <c r="Q40" s="212"/>
      <c r="R40" s="159"/>
      <c r="S40" s="212"/>
      <c r="V40" s="45"/>
      <c r="X40" s="45"/>
      <c r="Z40" s="45"/>
      <c r="AB40" s="45"/>
      <c r="AD40" s="45"/>
      <c r="AF40" s="45"/>
      <c r="AH40" s="45"/>
      <c r="AJ40" s="45"/>
      <c r="AL40" s="45"/>
    </row>
    <row r="41" spans="1:38" s="25" customFormat="1">
      <c r="A41" s="186" t="s">
        <v>108</v>
      </c>
      <c r="B41" s="149">
        <f>[1]MercLab!Q288</f>
        <v>3250</v>
      </c>
      <c r="C41" s="149">
        <f t="shared" si="0"/>
        <v>1625</v>
      </c>
      <c r="D41" s="149">
        <f>[1]MercLab!R288</f>
        <v>0</v>
      </c>
      <c r="E41" s="149">
        <f>[1]MercLab!S288</f>
        <v>6000</v>
      </c>
      <c r="F41" s="149">
        <f>[1]MercLab!T288</f>
        <v>0</v>
      </c>
      <c r="G41" s="149">
        <f>[1]MercLab!U288</f>
        <v>500</v>
      </c>
      <c r="H41" s="159"/>
      <c r="I41" s="212"/>
      <c r="J41" s="159"/>
      <c r="K41" s="212"/>
      <c r="L41" s="159"/>
      <c r="M41" s="212"/>
      <c r="N41" s="159"/>
      <c r="O41" s="212"/>
      <c r="P41" s="159"/>
      <c r="Q41" s="212"/>
      <c r="R41" s="159"/>
      <c r="S41" s="212"/>
      <c r="V41" s="45"/>
      <c r="X41" s="45"/>
      <c r="Z41" s="45"/>
      <c r="AB41" s="45"/>
      <c r="AD41" s="45"/>
      <c r="AF41" s="45"/>
      <c r="AH41" s="45"/>
      <c r="AJ41" s="45"/>
      <c r="AL41" s="45"/>
    </row>
    <row r="42" spans="1:38" s="25" customFormat="1">
      <c r="A42" s="185" t="s">
        <v>98</v>
      </c>
      <c r="B42" s="149">
        <f>[1]MercLab!Q289</f>
        <v>9336.0289077943526</v>
      </c>
      <c r="C42" s="149">
        <f t="shared" si="0"/>
        <v>9076.7689638973643</v>
      </c>
      <c r="D42" s="149">
        <f>[1]MercLab!R289</f>
        <v>10325.110066567846</v>
      </c>
      <c r="E42" s="149">
        <f>[1]MercLab!S289</f>
        <v>8872.7957717357313</v>
      </c>
      <c r="F42" s="149">
        <f>[1]MercLab!T289</f>
        <v>7967.6659961288442</v>
      </c>
      <c r="G42" s="149">
        <f>[1]MercLab!U289</f>
        <v>9141.504021157034</v>
      </c>
      <c r="H42" s="159"/>
      <c r="I42" s="212"/>
      <c r="J42" s="159"/>
      <c r="K42" s="212"/>
      <c r="L42" s="159"/>
      <c r="M42" s="212"/>
      <c r="N42" s="159"/>
      <c r="O42" s="212"/>
      <c r="P42" s="159"/>
      <c r="Q42" s="212"/>
      <c r="R42" s="159"/>
      <c r="S42" s="212"/>
      <c r="V42" s="45"/>
      <c r="X42" s="45"/>
      <c r="Z42" s="45"/>
      <c r="AB42" s="45"/>
      <c r="AD42" s="45"/>
      <c r="AF42" s="45"/>
      <c r="AH42" s="45"/>
      <c r="AJ42" s="45"/>
      <c r="AL42" s="45"/>
    </row>
    <row r="43" spans="1:38" s="25" customFormat="1">
      <c r="A43" s="185" t="s">
        <v>99</v>
      </c>
      <c r="B43" s="149">
        <f>[1]MercLab!Q290</f>
        <v>17031.126960975704</v>
      </c>
      <c r="C43" s="149">
        <f t="shared" si="0"/>
        <v>12557.439955979438</v>
      </c>
      <c r="D43" s="149">
        <f>[1]MercLab!R290</f>
        <v>17623.095287125219</v>
      </c>
      <c r="E43" s="149">
        <f>[1]MercLab!S290</f>
        <v>17113.904144651242</v>
      </c>
      <c r="F43" s="149">
        <f>[1]MercLab!T290</f>
        <v>0</v>
      </c>
      <c r="G43" s="149">
        <f>[1]MercLab!U290</f>
        <v>15492.76039214129</v>
      </c>
      <c r="H43" s="159"/>
      <c r="I43" s="212"/>
      <c r="J43" s="159"/>
      <c r="K43" s="212"/>
      <c r="L43" s="159"/>
      <c r="M43" s="212"/>
      <c r="N43" s="159"/>
      <c r="O43" s="212"/>
      <c r="P43" s="159"/>
      <c r="Q43" s="212"/>
      <c r="R43" s="159"/>
      <c r="S43" s="212"/>
      <c r="V43" s="45"/>
      <c r="X43" s="45"/>
      <c r="Z43" s="45"/>
      <c r="AB43" s="45"/>
      <c r="AD43" s="45"/>
      <c r="AF43" s="45"/>
      <c r="AH43" s="45"/>
      <c r="AJ43" s="45"/>
      <c r="AL43" s="45"/>
    </row>
    <row r="44" spans="1:38" s="25" customFormat="1">
      <c r="A44" s="185" t="s">
        <v>100</v>
      </c>
      <c r="B44" s="149">
        <f>[1]MercLab!Q291</f>
        <v>24122.897706866614</v>
      </c>
      <c r="C44" s="149">
        <f t="shared" si="0"/>
        <v>17909.207694521538</v>
      </c>
      <c r="D44" s="149">
        <f>[1]MercLab!R291</f>
        <v>24809.923677183702</v>
      </c>
      <c r="E44" s="149">
        <f>[1]MercLab!S291</f>
        <v>24620.38654690998</v>
      </c>
      <c r="F44" s="149">
        <f>[1]MercLab!T291</f>
        <v>0</v>
      </c>
      <c r="G44" s="149">
        <f>[1]MercLab!U291</f>
        <v>22206.520553992472</v>
      </c>
      <c r="H44" s="159"/>
      <c r="I44" s="212"/>
      <c r="J44" s="159"/>
      <c r="K44" s="212"/>
      <c r="L44" s="159"/>
      <c r="M44" s="212"/>
      <c r="N44" s="159"/>
      <c r="O44" s="212"/>
      <c r="P44" s="159"/>
      <c r="Q44" s="212"/>
      <c r="R44" s="159"/>
      <c r="S44" s="212"/>
      <c r="V44" s="45"/>
      <c r="X44" s="45"/>
      <c r="Z44" s="45"/>
      <c r="AB44" s="45"/>
      <c r="AD44" s="45"/>
      <c r="AF44" s="45"/>
      <c r="AH44" s="45"/>
      <c r="AJ44" s="45"/>
      <c r="AL44" s="45"/>
    </row>
    <row r="45" spans="1:38" s="25" customFormat="1">
      <c r="A45" s="185" t="s">
        <v>101</v>
      </c>
      <c r="B45" s="149">
        <f>[1]MercLab!Q292</f>
        <v>39249.794759204917</v>
      </c>
      <c r="C45" s="149">
        <f t="shared" si="0"/>
        <v>29409.158253170284</v>
      </c>
      <c r="D45" s="149">
        <f>[1]MercLab!R292</f>
        <v>40148.368692430769</v>
      </c>
      <c r="E45" s="149">
        <f>[1]MercLab!S292</f>
        <v>37752.732859251431</v>
      </c>
      <c r="F45" s="149">
        <f>[1]MercLab!T292</f>
        <v>0</v>
      </c>
      <c r="G45" s="149">
        <f>[1]MercLab!U292</f>
        <v>39735.531460998944</v>
      </c>
      <c r="H45" s="159"/>
      <c r="I45" s="212"/>
      <c r="J45" s="159"/>
      <c r="K45" s="212"/>
      <c r="L45" s="159"/>
      <c r="M45" s="212"/>
      <c r="N45" s="159"/>
      <c r="O45" s="212"/>
      <c r="P45" s="159"/>
      <c r="Q45" s="212"/>
      <c r="R45" s="159"/>
      <c r="S45" s="212"/>
      <c r="V45" s="45"/>
      <c r="X45" s="45"/>
      <c r="Z45" s="45"/>
      <c r="AB45" s="45"/>
      <c r="AD45" s="45"/>
      <c r="AF45" s="45"/>
      <c r="AH45" s="45"/>
      <c r="AJ45" s="45"/>
      <c r="AL45" s="45"/>
    </row>
    <row r="46" spans="1:38" s="25" customFormat="1">
      <c r="A46" s="159"/>
      <c r="B46" s="179"/>
      <c r="C46" s="179"/>
      <c r="D46" s="179"/>
      <c r="E46" s="179"/>
      <c r="F46" s="179"/>
      <c r="G46" s="179"/>
      <c r="I46" s="45"/>
      <c r="K46" s="45"/>
      <c r="M46" s="45"/>
      <c r="O46" s="45"/>
      <c r="Q46" s="45"/>
      <c r="S46" s="45"/>
      <c r="V46" s="45"/>
      <c r="X46" s="45"/>
      <c r="Z46" s="45"/>
      <c r="AB46" s="45"/>
      <c r="AD46" s="45"/>
      <c r="AF46" s="45"/>
      <c r="AH46" s="45"/>
      <c r="AJ46" s="45"/>
      <c r="AL46" s="45"/>
    </row>
    <row r="47" spans="1:38" s="25" customFormat="1">
      <c r="A47" s="49" t="s">
        <v>12</v>
      </c>
      <c r="B47" s="172"/>
      <c r="C47" s="172"/>
      <c r="D47" s="172"/>
      <c r="E47" s="172"/>
      <c r="F47" s="172"/>
      <c r="G47" s="172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V47" s="45"/>
      <c r="X47" s="45"/>
      <c r="Z47" s="45"/>
      <c r="AB47" s="45"/>
      <c r="AD47" s="45"/>
      <c r="AF47" s="45"/>
      <c r="AH47" s="45"/>
      <c r="AJ47" s="45"/>
      <c r="AL47" s="45"/>
    </row>
    <row r="48" spans="1:38" s="25" customFormat="1">
      <c r="A48" s="185" t="s">
        <v>38</v>
      </c>
      <c r="B48" s="149">
        <f>[1]MercLab!Q294</f>
        <v>2407.4960929693175</v>
      </c>
      <c r="C48" s="149">
        <f t="shared" si="0"/>
        <v>1425.4817368819895</v>
      </c>
      <c r="D48" s="149">
        <f>[1]MercLab!R294</f>
        <v>0</v>
      </c>
      <c r="E48" s="149">
        <f>[1]MercLab!S294</f>
        <v>3745.9608213758788</v>
      </c>
      <c r="F48" s="149">
        <f>[1]MercLab!T294</f>
        <v>0</v>
      </c>
      <c r="G48" s="149">
        <f>[1]MercLab!U294</f>
        <v>1955.9661261520787</v>
      </c>
      <c r="H48" s="159"/>
      <c r="I48" s="212"/>
      <c r="J48" s="159"/>
      <c r="K48" s="212"/>
      <c r="L48" s="159"/>
      <c r="M48" s="212"/>
      <c r="N48" s="159"/>
      <c r="O48" s="212"/>
      <c r="P48" s="159"/>
      <c r="Q48" s="212"/>
      <c r="R48" s="159"/>
      <c r="S48" s="212"/>
      <c r="V48" s="45"/>
      <c r="X48" s="45"/>
      <c r="Z48" s="45"/>
      <c r="AB48" s="45"/>
      <c r="AD48" s="45"/>
      <c r="AF48" s="45"/>
      <c r="AH48" s="45"/>
      <c r="AJ48" s="45"/>
      <c r="AL48" s="45"/>
    </row>
    <row r="49" spans="1:38" s="25" customFormat="1">
      <c r="A49" s="185" t="s">
        <v>39</v>
      </c>
      <c r="B49" s="149">
        <f>[1]MercLab!Q295</f>
        <v>3307.1709161018448</v>
      </c>
      <c r="C49" s="149">
        <f t="shared" si="0"/>
        <v>2445.0865960009028</v>
      </c>
      <c r="D49" s="149">
        <f>[1]MercLab!R295</f>
        <v>1800</v>
      </c>
      <c r="E49" s="149">
        <f>[1]MercLab!S295</f>
        <v>6189.3818132339429</v>
      </c>
      <c r="F49" s="149">
        <f>[1]MercLab!T295</f>
        <v>0</v>
      </c>
      <c r="G49" s="149">
        <f>[1]MercLab!U295</f>
        <v>1790.9645707696689</v>
      </c>
      <c r="H49" s="159"/>
      <c r="I49" s="212"/>
      <c r="J49" s="159"/>
      <c r="K49" s="212"/>
      <c r="L49" s="159"/>
      <c r="M49" s="212"/>
      <c r="N49" s="159"/>
      <c r="O49" s="212"/>
      <c r="P49" s="159"/>
      <c r="Q49" s="212"/>
      <c r="R49" s="159"/>
      <c r="S49" s="212"/>
      <c r="V49" s="45"/>
      <c r="X49" s="45"/>
      <c r="Z49" s="45"/>
      <c r="AB49" s="45"/>
      <c r="AD49" s="45"/>
      <c r="AF49" s="45"/>
      <c r="AH49" s="45"/>
      <c r="AJ49" s="45"/>
      <c r="AL49" s="45"/>
    </row>
    <row r="50" spans="1:38" s="25" customFormat="1">
      <c r="A50" s="185" t="s">
        <v>50</v>
      </c>
      <c r="B50" s="149">
        <f>[1]MercLab!Q296</f>
        <v>5236.6656101315066</v>
      </c>
      <c r="C50" s="149">
        <f t="shared" si="0"/>
        <v>6026.9037732701017</v>
      </c>
      <c r="D50" s="149">
        <f>[1]MercLab!R296</f>
        <v>11287.325438114554</v>
      </c>
      <c r="E50" s="149">
        <f>[1]MercLab!S296</f>
        <v>6631.4984178059576</v>
      </c>
      <c r="F50" s="149">
        <f>[1]MercLab!T296</f>
        <v>2820.324076623157</v>
      </c>
      <c r="G50" s="149">
        <f>[1]MercLab!U296</f>
        <v>3368.467160536738</v>
      </c>
      <c r="H50" s="159"/>
      <c r="I50" s="212"/>
      <c r="J50" s="159"/>
      <c r="K50" s="212"/>
      <c r="L50" s="159"/>
      <c r="M50" s="212"/>
      <c r="N50" s="159"/>
      <c r="O50" s="212"/>
      <c r="P50" s="159"/>
      <c r="Q50" s="212"/>
      <c r="R50" s="159"/>
      <c r="S50" s="212"/>
      <c r="V50" s="45"/>
      <c r="X50" s="45"/>
      <c r="Z50" s="45"/>
      <c r="AB50" s="45"/>
      <c r="AD50" s="45"/>
      <c r="AF50" s="45"/>
      <c r="AH50" s="45"/>
      <c r="AJ50" s="45"/>
      <c r="AL50" s="45"/>
    </row>
    <row r="51" spans="1:38" s="25" customFormat="1">
      <c r="A51" s="185" t="s">
        <v>46</v>
      </c>
      <c r="B51" s="149">
        <f>[1]MercLab!Q297</f>
        <v>6107.8271635433894</v>
      </c>
      <c r="C51" s="149">
        <f t="shared" si="0"/>
        <v>1526.9567908858473</v>
      </c>
      <c r="D51" s="149">
        <f>[1]MercLab!R297</f>
        <v>0</v>
      </c>
      <c r="E51" s="149">
        <f>[1]MercLab!S297</f>
        <v>6107.8271635433894</v>
      </c>
      <c r="F51" s="149">
        <f>[1]MercLab!T297</f>
        <v>0</v>
      </c>
      <c r="G51" s="149">
        <f>[1]MercLab!U297</f>
        <v>0</v>
      </c>
      <c r="H51" s="159"/>
      <c r="I51" s="212"/>
      <c r="J51" s="159"/>
      <c r="K51" s="212"/>
      <c r="L51" s="159"/>
      <c r="M51" s="212"/>
      <c r="N51" s="159"/>
      <c r="O51" s="212"/>
      <c r="P51" s="159"/>
      <c r="Q51" s="212"/>
      <c r="R51" s="159"/>
      <c r="S51" s="212"/>
      <c r="V51" s="45"/>
      <c r="X51" s="45"/>
      <c r="Z51" s="45"/>
      <c r="AB51" s="45"/>
      <c r="AD51" s="45"/>
      <c r="AF51" s="45"/>
      <c r="AH51" s="45"/>
      <c r="AJ51" s="45"/>
      <c r="AL51" s="45"/>
    </row>
    <row r="52" spans="1:38">
      <c r="A52" s="289"/>
      <c r="B52" s="290"/>
      <c r="C52" s="290"/>
      <c r="D52" s="290"/>
      <c r="E52" s="290"/>
      <c r="F52" s="290"/>
      <c r="G52" s="290"/>
    </row>
    <row r="53" spans="1:38">
      <c r="A53" s="160" t="str">
        <f>'C05'!A42</f>
        <v>Fuente: Instituto Nacional de Estadística (INE). XLIV Encuesta Permanente de Hogares de Propósitos Múltiples, mayo 2013.</v>
      </c>
    </row>
    <row r="54" spans="1:38">
      <c r="A54" s="160" t="str">
        <f>'C05'!A43</f>
        <v>(Salarios mínimos por rama)</v>
      </c>
    </row>
    <row r="55" spans="1:38">
      <c r="A55" s="160" t="s">
        <v>105</v>
      </c>
      <c r="M55" s="204"/>
    </row>
    <row r="56" spans="1:38">
      <c r="A56" s="160"/>
      <c r="M56" s="204"/>
    </row>
    <row r="57" spans="1:38">
      <c r="A57" s="378" t="s">
        <v>126</v>
      </c>
      <c r="B57" s="378"/>
      <c r="C57" s="378"/>
      <c r="D57" s="378"/>
      <c r="E57" s="378"/>
      <c r="F57" s="378"/>
      <c r="G57" s="378"/>
    </row>
    <row r="58" spans="1:38">
      <c r="A58" s="378" t="s">
        <v>120</v>
      </c>
      <c r="B58" s="378"/>
      <c r="C58" s="378"/>
      <c r="D58" s="378"/>
      <c r="E58" s="378"/>
      <c r="F58" s="378"/>
      <c r="G58" s="378"/>
    </row>
    <row r="59" spans="1:38">
      <c r="A59" s="378" t="s">
        <v>86</v>
      </c>
      <c r="B59" s="378"/>
      <c r="C59" s="378"/>
      <c r="D59" s="378"/>
      <c r="E59" s="378"/>
      <c r="F59" s="378"/>
      <c r="G59" s="378"/>
    </row>
    <row r="60" spans="1:38" customFormat="1" ht="23.25">
      <c r="A60" s="319" t="s">
        <v>112</v>
      </c>
      <c r="B60" s="319"/>
      <c r="C60" s="319"/>
      <c r="D60" s="319"/>
      <c r="E60" s="319"/>
      <c r="F60" s="319"/>
      <c r="G60" s="319"/>
      <c r="H60" s="247"/>
      <c r="I60" s="247"/>
      <c r="J60" s="247"/>
      <c r="K60" s="247"/>
      <c r="L60" s="247"/>
      <c r="M60" s="247"/>
      <c r="N60" s="247"/>
      <c r="O60" s="247"/>
    </row>
    <row r="61" spans="1:38">
      <c r="A61" s="379" t="s">
        <v>31</v>
      </c>
      <c r="B61" s="381" t="s">
        <v>26</v>
      </c>
      <c r="C61" s="381"/>
      <c r="D61" s="381"/>
      <c r="E61" s="381"/>
      <c r="F61" s="381"/>
      <c r="G61" s="381"/>
    </row>
    <row r="62" spans="1:38" s="214" customFormat="1">
      <c r="A62" s="380"/>
      <c r="B62" s="380" t="s">
        <v>26</v>
      </c>
      <c r="C62" s="381" t="s">
        <v>6</v>
      </c>
      <c r="D62" s="381"/>
      <c r="E62" s="381"/>
      <c r="F62" s="381"/>
      <c r="G62" s="380" t="s">
        <v>1</v>
      </c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205"/>
      <c r="X62" s="205"/>
      <c r="Y62" s="205"/>
      <c r="Z62" s="205"/>
      <c r="AA62" s="205"/>
      <c r="AB62" s="205"/>
      <c r="AC62" s="205"/>
      <c r="AD62" s="205"/>
      <c r="AE62" s="205"/>
      <c r="AF62" s="205"/>
      <c r="AG62" s="205"/>
      <c r="AH62" s="205"/>
      <c r="AI62" s="205"/>
      <c r="AJ62" s="205"/>
      <c r="AK62" s="205"/>
      <c r="AL62" s="205"/>
    </row>
    <row r="63" spans="1:38" s="214" customFormat="1">
      <c r="A63" s="383"/>
      <c r="B63" s="383"/>
      <c r="C63" s="215" t="s">
        <v>8</v>
      </c>
      <c r="D63" s="215" t="s">
        <v>109</v>
      </c>
      <c r="E63" s="215" t="s">
        <v>9</v>
      </c>
      <c r="F63" s="215" t="s">
        <v>110</v>
      </c>
      <c r="G63" s="383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  <c r="X63" s="205"/>
      <c r="Y63" s="205"/>
      <c r="Z63" s="205"/>
      <c r="AA63" s="205"/>
      <c r="AB63" s="205"/>
      <c r="AC63" s="205"/>
      <c r="AD63" s="205"/>
      <c r="AE63" s="205"/>
      <c r="AF63" s="205"/>
      <c r="AG63" s="205"/>
      <c r="AH63" s="205"/>
      <c r="AI63" s="205"/>
      <c r="AJ63" s="205"/>
      <c r="AK63" s="205"/>
      <c r="AL63" s="205"/>
    </row>
    <row r="64" spans="1:38" s="214" customFormat="1">
      <c r="A64" s="216"/>
      <c r="B64" s="216"/>
      <c r="C64" s="216"/>
      <c r="D64" s="216"/>
      <c r="E64" s="210"/>
      <c r="F64" s="210"/>
      <c r="G64" s="210"/>
      <c r="I64" s="205"/>
      <c r="J64" s="205"/>
      <c r="K64" s="205"/>
      <c r="L64" s="205"/>
      <c r="M64" s="205"/>
      <c r="N64" s="205"/>
      <c r="O64" s="205"/>
      <c r="P64" s="205"/>
      <c r="Q64" s="205"/>
      <c r="R64" s="205"/>
      <c r="S64" s="205"/>
      <c r="T64" s="205"/>
      <c r="U64" s="205"/>
      <c r="V64" s="205"/>
      <c r="W64" s="205"/>
      <c r="X64" s="205"/>
      <c r="Y64" s="205"/>
      <c r="Z64" s="205"/>
      <c r="AA64" s="205"/>
      <c r="AB64" s="205"/>
      <c r="AC64" s="205"/>
      <c r="AD64" s="205"/>
      <c r="AE64" s="205"/>
      <c r="AF64" s="205"/>
      <c r="AG64" s="205"/>
      <c r="AH64" s="205"/>
      <c r="AI64" s="205"/>
      <c r="AJ64" s="205"/>
      <c r="AK64" s="205"/>
      <c r="AL64" s="205"/>
    </row>
    <row r="65" spans="1:38" s="214" customFormat="1">
      <c r="A65" s="217" t="s">
        <v>71</v>
      </c>
      <c r="B65" s="218">
        <f t="shared" ref="B65:G65" si="1">B9</f>
        <v>4626.5970352140303</v>
      </c>
      <c r="C65" s="218">
        <f t="shared" si="1"/>
        <v>5806.5645071777662</v>
      </c>
      <c r="D65" s="218">
        <f t="shared" si="1"/>
        <v>11263.949619802783</v>
      </c>
      <c r="E65" s="218">
        <f t="shared" si="1"/>
        <v>6306.0837245002949</v>
      </c>
      <c r="F65" s="218">
        <f t="shared" si="1"/>
        <v>2820.324076623157</v>
      </c>
      <c r="G65" s="218">
        <f t="shared" si="1"/>
        <v>2835.900607784833</v>
      </c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205"/>
      <c r="V65" s="205"/>
      <c r="W65" s="205"/>
      <c r="X65" s="205"/>
      <c r="Y65" s="205"/>
      <c r="Z65" s="205"/>
      <c r="AA65" s="205"/>
      <c r="AB65" s="205"/>
      <c r="AC65" s="205"/>
      <c r="AD65" s="205"/>
      <c r="AE65" s="205"/>
      <c r="AF65" s="205"/>
      <c r="AG65" s="205"/>
      <c r="AH65" s="205"/>
      <c r="AI65" s="205"/>
      <c r="AJ65" s="205"/>
      <c r="AK65" s="205"/>
      <c r="AL65" s="205"/>
    </row>
    <row r="66" spans="1:38" s="214" customFormat="1">
      <c r="A66" s="219"/>
      <c r="B66" s="218"/>
      <c r="C66" s="218"/>
      <c r="D66" s="218"/>
      <c r="E66" s="220"/>
      <c r="F66" s="220"/>
      <c r="G66" s="220"/>
      <c r="I66" s="205"/>
      <c r="J66" s="205"/>
      <c r="K66" s="205"/>
      <c r="L66" s="205"/>
      <c r="M66" s="205"/>
      <c r="N66" s="205"/>
      <c r="O66" s="205"/>
      <c r="P66" s="205"/>
      <c r="Q66" s="205"/>
      <c r="R66" s="205"/>
      <c r="S66" s="205"/>
      <c r="T66" s="205"/>
      <c r="U66" s="205"/>
      <c r="V66" s="205"/>
      <c r="W66" s="205"/>
      <c r="X66" s="205"/>
      <c r="Y66" s="205"/>
      <c r="Z66" s="205"/>
      <c r="AA66" s="205"/>
      <c r="AB66" s="205"/>
      <c r="AC66" s="205"/>
      <c r="AD66" s="205"/>
      <c r="AE66" s="205"/>
      <c r="AF66" s="205"/>
      <c r="AG66" s="205"/>
      <c r="AH66" s="205"/>
      <c r="AI66" s="205"/>
      <c r="AJ66" s="205"/>
      <c r="AK66" s="205"/>
      <c r="AL66" s="205"/>
    </row>
    <row r="67" spans="1:38" s="214" customFormat="1">
      <c r="A67" s="18" t="s">
        <v>18</v>
      </c>
      <c r="B67" s="305"/>
      <c r="C67" s="305"/>
      <c r="D67" s="305"/>
      <c r="E67" s="305"/>
      <c r="F67" s="305"/>
      <c r="G67" s="305"/>
      <c r="I67" s="205"/>
      <c r="J67" s="205"/>
      <c r="K67" s="205"/>
      <c r="L67" s="205"/>
      <c r="M67" s="205"/>
      <c r="N67" s="205"/>
      <c r="O67" s="205"/>
      <c r="P67" s="205"/>
      <c r="Q67" s="205"/>
      <c r="R67" s="205"/>
      <c r="S67" s="205"/>
      <c r="T67" s="205"/>
      <c r="U67" s="205"/>
      <c r="V67" s="205"/>
      <c r="W67" s="205"/>
      <c r="X67" s="205"/>
      <c r="Y67" s="205"/>
      <c r="Z67" s="205"/>
      <c r="AA67" s="205"/>
      <c r="AB67" s="205"/>
      <c r="AC67" s="205"/>
      <c r="AD67" s="205"/>
      <c r="AE67" s="205"/>
      <c r="AF67" s="205"/>
      <c r="AG67" s="205"/>
      <c r="AH67" s="205"/>
      <c r="AI67" s="205"/>
      <c r="AJ67" s="205"/>
      <c r="AK67" s="205"/>
      <c r="AL67" s="205"/>
    </row>
    <row r="68" spans="1:38" s="214" customFormat="1">
      <c r="A68" s="152" t="s">
        <v>54</v>
      </c>
      <c r="B68" s="306">
        <f>[1]MercLab!Q300</f>
        <v>2402.7325857054198</v>
      </c>
      <c r="C68" s="306">
        <f t="shared" ref="C68:C91" si="2">AVERAGE(D68:G68)</f>
        <v>1429.8252593734169</v>
      </c>
      <c r="D68" s="306">
        <f>[1]MercLab!R300</f>
        <v>0</v>
      </c>
      <c r="E68" s="306">
        <f>[1]MercLab!S300</f>
        <v>3762.4769347867291</v>
      </c>
      <c r="F68" s="306">
        <f>[1]MercLab!T300</f>
        <v>0</v>
      </c>
      <c r="G68" s="306">
        <f>[1]MercLab!U300</f>
        <v>1956.824102706938</v>
      </c>
      <c r="I68" s="205"/>
      <c r="J68" s="205"/>
      <c r="K68" s="205"/>
      <c r="L68" s="205"/>
      <c r="M68" s="205"/>
      <c r="N68" s="205"/>
      <c r="O68" s="205"/>
      <c r="P68" s="205"/>
      <c r="Q68" s="205"/>
      <c r="R68" s="205"/>
      <c r="S68" s="205"/>
      <c r="T68" s="205"/>
      <c r="U68" s="205"/>
      <c r="V68" s="205"/>
      <c r="W68" s="205"/>
      <c r="X68" s="205"/>
      <c r="Y68" s="205"/>
      <c r="Z68" s="205"/>
      <c r="AA68" s="205"/>
      <c r="AB68" s="205"/>
      <c r="AC68" s="205"/>
      <c r="AD68" s="205"/>
      <c r="AE68" s="205"/>
      <c r="AF68" s="205"/>
      <c r="AG68" s="205"/>
      <c r="AH68" s="205"/>
      <c r="AI68" s="205"/>
      <c r="AJ68" s="205"/>
      <c r="AK68" s="205"/>
      <c r="AL68" s="205"/>
    </row>
    <row r="69" spans="1:38" s="214" customFormat="1">
      <c r="A69" s="152" t="s">
        <v>73</v>
      </c>
      <c r="B69" s="306">
        <f>[1]MercLab!Q301</f>
        <v>2720</v>
      </c>
      <c r="C69" s="306">
        <f t="shared" si="2"/>
        <v>1287.5</v>
      </c>
      <c r="D69" s="306">
        <f>[1]MercLab!R301</f>
        <v>0</v>
      </c>
      <c r="E69" s="306">
        <f>[1]MercLab!S301</f>
        <v>3300</v>
      </c>
      <c r="F69" s="306">
        <f>[1]MercLab!T301</f>
        <v>0</v>
      </c>
      <c r="G69" s="306">
        <f>[1]MercLab!U301</f>
        <v>1850</v>
      </c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205"/>
      <c r="AA69" s="205"/>
      <c r="AB69" s="205"/>
      <c r="AC69" s="205"/>
      <c r="AD69" s="205"/>
      <c r="AE69" s="205"/>
      <c r="AF69" s="205"/>
      <c r="AG69" s="205"/>
      <c r="AH69" s="205"/>
      <c r="AI69" s="205"/>
      <c r="AJ69" s="205"/>
      <c r="AK69" s="205"/>
      <c r="AL69" s="205"/>
    </row>
    <row r="70" spans="1:38" s="214" customFormat="1">
      <c r="A70" s="152" t="s">
        <v>55</v>
      </c>
      <c r="B70" s="306">
        <f>[1]MercLab!Q302</f>
        <v>3307.1709161018448</v>
      </c>
      <c r="C70" s="306">
        <f t="shared" si="2"/>
        <v>2445.0865960009028</v>
      </c>
      <c r="D70" s="306">
        <f>[1]MercLab!R302</f>
        <v>1800</v>
      </c>
      <c r="E70" s="306">
        <f>[1]MercLab!S302</f>
        <v>6189.3818132339429</v>
      </c>
      <c r="F70" s="306">
        <f>[1]MercLab!T302</f>
        <v>0</v>
      </c>
      <c r="G70" s="306">
        <f>[1]MercLab!U302</f>
        <v>1790.9645707696689</v>
      </c>
      <c r="I70" s="205"/>
      <c r="J70" s="205"/>
      <c r="K70" s="205"/>
      <c r="L70" s="205"/>
      <c r="M70" s="205"/>
      <c r="N70" s="205"/>
      <c r="O70" s="205"/>
      <c r="P70" s="205"/>
      <c r="Q70" s="205"/>
      <c r="R70" s="205"/>
      <c r="S70" s="205"/>
      <c r="T70" s="205"/>
      <c r="U70" s="205"/>
      <c r="V70" s="205"/>
      <c r="W70" s="205"/>
      <c r="X70" s="205"/>
      <c r="Y70" s="205"/>
      <c r="Z70" s="205"/>
      <c r="AA70" s="205"/>
      <c r="AB70" s="205"/>
      <c r="AC70" s="205"/>
      <c r="AD70" s="205"/>
      <c r="AE70" s="205"/>
      <c r="AF70" s="205"/>
      <c r="AG70" s="205"/>
      <c r="AH70" s="205"/>
      <c r="AI70" s="205"/>
      <c r="AJ70" s="205"/>
      <c r="AK70" s="205"/>
      <c r="AL70" s="205"/>
    </row>
    <row r="71" spans="1:38" s="214" customFormat="1">
      <c r="A71" s="152" t="s">
        <v>56</v>
      </c>
      <c r="B71" s="306">
        <f>[1]MercLab!Q303</f>
        <v>11064.324768409995</v>
      </c>
      <c r="C71" s="306">
        <f t="shared" si="2"/>
        <v>5609.7414173257566</v>
      </c>
      <c r="D71" s="306">
        <f>[1]MercLab!R303</f>
        <v>13169.063963725233</v>
      </c>
      <c r="E71" s="306">
        <f>[1]MercLab!S303</f>
        <v>8169.901705577794</v>
      </c>
      <c r="F71" s="306">
        <f>[1]MercLab!T303</f>
        <v>0</v>
      </c>
      <c r="G71" s="306">
        <f>[1]MercLab!U303</f>
        <v>1100</v>
      </c>
      <c r="I71" s="205"/>
      <c r="J71" s="205"/>
      <c r="K71" s="205"/>
      <c r="L71" s="205"/>
      <c r="M71" s="205"/>
      <c r="N71" s="205"/>
      <c r="O71" s="205"/>
      <c r="P71" s="205"/>
      <c r="Q71" s="205"/>
      <c r="R71" s="205"/>
      <c r="S71" s="205"/>
      <c r="T71" s="205"/>
      <c r="U71" s="205"/>
      <c r="V71" s="205"/>
      <c r="W71" s="205"/>
      <c r="X71" s="205"/>
      <c r="Y71" s="205"/>
      <c r="Z71" s="205"/>
      <c r="AA71" s="205"/>
      <c r="AB71" s="205"/>
      <c r="AC71" s="205"/>
      <c r="AD71" s="205"/>
      <c r="AE71" s="205"/>
      <c r="AF71" s="205"/>
      <c r="AG71" s="205"/>
      <c r="AH71" s="205"/>
      <c r="AI71" s="205"/>
      <c r="AJ71" s="205"/>
      <c r="AK71" s="205"/>
      <c r="AL71" s="205"/>
    </row>
    <row r="72" spans="1:38" s="214" customFormat="1">
      <c r="A72" s="152" t="s">
        <v>74</v>
      </c>
      <c r="B72" s="306">
        <f>[1]MercLab!Q304</f>
        <v>8808.3676381626647</v>
      </c>
      <c r="C72" s="306">
        <f t="shared" si="2"/>
        <v>4844.0483974178478</v>
      </c>
      <c r="D72" s="306">
        <f>[1]MercLab!R304</f>
        <v>0</v>
      </c>
      <c r="E72" s="306">
        <f>[1]MercLab!S304</f>
        <v>8037.7067219614373</v>
      </c>
      <c r="F72" s="306">
        <f>[1]MercLab!T304</f>
        <v>0</v>
      </c>
      <c r="G72" s="306">
        <f>[1]MercLab!U304</f>
        <v>11338.486867709953</v>
      </c>
      <c r="I72" s="205"/>
      <c r="J72" s="205"/>
      <c r="K72" s="205"/>
      <c r="L72" s="205"/>
      <c r="M72" s="205"/>
      <c r="N72" s="205"/>
      <c r="O72" s="205"/>
      <c r="P72" s="205"/>
      <c r="Q72" s="205"/>
      <c r="R72" s="205"/>
      <c r="S72" s="205"/>
      <c r="T72" s="205"/>
      <c r="U72" s="205"/>
      <c r="V72" s="205"/>
      <c r="W72" s="205"/>
      <c r="X72" s="205"/>
      <c r="Y72" s="205"/>
      <c r="Z72" s="205"/>
      <c r="AA72" s="205"/>
      <c r="AB72" s="205"/>
      <c r="AC72" s="205"/>
      <c r="AD72" s="205"/>
      <c r="AE72" s="205"/>
      <c r="AF72" s="205"/>
      <c r="AG72" s="205"/>
      <c r="AH72" s="205"/>
      <c r="AI72" s="205"/>
      <c r="AJ72" s="205"/>
      <c r="AK72" s="205"/>
      <c r="AL72" s="205"/>
    </row>
    <row r="73" spans="1:38" s="214" customFormat="1">
      <c r="A73" s="152" t="s">
        <v>84</v>
      </c>
      <c r="B73" s="306">
        <f>[1]MercLab!Q305</f>
        <v>4215.5032734384495</v>
      </c>
      <c r="C73" s="306">
        <f t="shared" si="2"/>
        <v>2434.7346529385641</v>
      </c>
      <c r="D73" s="306">
        <f>[1]MercLab!R305</f>
        <v>0</v>
      </c>
      <c r="E73" s="306">
        <f>[1]MercLab!S305</f>
        <v>6260.7949219007833</v>
      </c>
      <c r="F73" s="306">
        <f>[1]MercLab!T305</f>
        <v>0</v>
      </c>
      <c r="G73" s="306">
        <f>[1]MercLab!U305</f>
        <v>3478.1436898534735</v>
      </c>
      <c r="I73" s="205"/>
      <c r="J73" s="205"/>
      <c r="K73" s="205"/>
      <c r="L73" s="205"/>
      <c r="M73" s="205"/>
      <c r="N73" s="205"/>
      <c r="O73" s="205"/>
      <c r="P73" s="205"/>
      <c r="Q73" s="205"/>
      <c r="R73" s="205"/>
      <c r="S73" s="205"/>
      <c r="T73" s="205"/>
      <c r="U73" s="205"/>
      <c r="V73" s="205"/>
      <c r="W73" s="205"/>
      <c r="X73" s="205"/>
      <c r="Y73" s="205"/>
      <c r="Z73" s="205"/>
      <c r="AA73" s="205"/>
      <c r="AB73" s="205"/>
      <c r="AC73" s="205"/>
      <c r="AD73" s="205"/>
      <c r="AE73" s="205"/>
      <c r="AF73" s="205"/>
      <c r="AG73" s="205"/>
      <c r="AH73" s="205"/>
      <c r="AI73" s="205"/>
      <c r="AJ73" s="205"/>
      <c r="AK73" s="205"/>
      <c r="AL73" s="205"/>
    </row>
    <row r="74" spans="1:38" s="214" customFormat="1">
      <c r="A74" s="152" t="s">
        <v>58</v>
      </c>
      <c r="B74" s="306">
        <f>[1]MercLab!Q306</f>
        <v>8669.4304777894704</v>
      </c>
      <c r="C74" s="306">
        <f t="shared" si="2"/>
        <v>7115.0555354264761</v>
      </c>
      <c r="D74" s="306">
        <f>[1]MercLab!R306</f>
        <v>11478.82228550951</v>
      </c>
      <c r="E74" s="306">
        <f>[1]MercLab!S306</f>
        <v>8183.8800914880649</v>
      </c>
      <c r="F74" s="306">
        <f>[1]MercLab!T306</f>
        <v>0</v>
      </c>
      <c r="G74" s="306">
        <f>[1]MercLab!U306</f>
        <v>8797.5197647083296</v>
      </c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  <c r="V74" s="205"/>
      <c r="W74" s="205"/>
      <c r="X74" s="205"/>
      <c r="Y74" s="205"/>
      <c r="Z74" s="205"/>
      <c r="AA74" s="205"/>
      <c r="AB74" s="205"/>
      <c r="AC74" s="205"/>
      <c r="AD74" s="205"/>
      <c r="AE74" s="205"/>
      <c r="AF74" s="205"/>
      <c r="AG74" s="205"/>
      <c r="AH74" s="205"/>
      <c r="AI74" s="205"/>
      <c r="AJ74" s="205"/>
      <c r="AK74" s="205"/>
      <c r="AL74" s="205"/>
    </row>
    <row r="75" spans="1:38" s="214" customFormat="1">
      <c r="A75" s="152" t="s">
        <v>57</v>
      </c>
      <c r="B75" s="306">
        <f>[1]MercLab!Q307</f>
        <v>9776.8386774303835</v>
      </c>
      <c r="C75" s="306">
        <f t="shared" si="2"/>
        <v>7262.7921235469857</v>
      </c>
      <c r="D75" s="306">
        <f>[1]MercLab!R307</f>
        <v>7549.2243209483513</v>
      </c>
      <c r="E75" s="306">
        <f>[1]MercLab!S307</f>
        <v>9247.2440642264446</v>
      </c>
      <c r="F75" s="306">
        <f>[1]MercLab!T307</f>
        <v>0</v>
      </c>
      <c r="G75" s="306">
        <f>[1]MercLab!U307</f>
        <v>12254.700109013145</v>
      </c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205"/>
      <c r="V75" s="205"/>
      <c r="W75" s="205"/>
      <c r="X75" s="205"/>
      <c r="Y75" s="205"/>
      <c r="Z75" s="205"/>
      <c r="AA75" s="205"/>
      <c r="AB75" s="205"/>
      <c r="AC75" s="205"/>
      <c r="AD75" s="205"/>
      <c r="AE75" s="205"/>
      <c r="AF75" s="205"/>
      <c r="AG75" s="205"/>
      <c r="AH75" s="205"/>
      <c r="AI75" s="205"/>
      <c r="AJ75" s="205"/>
      <c r="AK75" s="205"/>
      <c r="AL75" s="205"/>
    </row>
    <row r="76" spans="1:38" s="214" customFormat="1">
      <c r="A76" s="152" t="s">
        <v>59</v>
      </c>
      <c r="B76" s="306">
        <f>[1]MercLab!Q308</f>
        <v>5710.3606968468002</v>
      </c>
      <c r="C76" s="306">
        <f t="shared" si="2"/>
        <v>5481.2098810647931</v>
      </c>
      <c r="D76" s="306">
        <f>[1]MercLab!R308</f>
        <v>11261.004044764722</v>
      </c>
      <c r="E76" s="306">
        <f>[1]MercLab!S308</f>
        <v>5823.4800823627247</v>
      </c>
      <c r="F76" s="306">
        <f>[1]MercLab!T308</f>
        <v>2820.324076623157</v>
      </c>
      <c r="G76" s="306">
        <f>[1]MercLab!U308</f>
        <v>2020.0313205085649</v>
      </c>
      <c r="I76" s="205"/>
      <c r="J76" s="205"/>
      <c r="K76" s="205"/>
      <c r="L76" s="205"/>
      <c r="M76" s="205"/>
      <c r="N76" s="205"/>
      <c r="O76" s="205"/>
      <c r="P76" s="205"/>
      <c r="Q76" s="205"/>
      <c r="R76" s="205"/>
      <c r="S76" s="205"/>
      <c r="T76" s="205"/>
      <c r="U76" s="205"/>
      <c r="V76" s="205"/>
      <c r="W76" s="205"/>
      <c r="X76" s="205"/>
      <c r="Y76" s="205"/>
      <c r="Z76" s="205"/>
      <c r="AA76" s="205"/>
      <c r="AB76" s="205"/>
      <c r="AC76" s="205"/>
      <c r="AD76" s="205"/>
      <c r="AE76" s="205"/>
      <c r="AF76" s="205"/>
      <c r="AG76" s="205"/>
      <c r="AH76" s="205"/>
      <c r="AI76" s="205"/>
      <c r="AJ76" s="205"/>
      <c r="AK76" s="205"/>
      <c r="AL76" s="205"/>
    </row>
    <row r="77" spans="1:38" s="214" customFormat="1">
      <c r="A77" s="152" t="s">
        <v>60</v>
      </c>
      <c r="B77" s="306">
        <f>[1]MercLab!Q309</f>
        <v>6107.8271635433894</v>
      </c>
      <c r="C77" s="306">
        <f t="shared" si="2"/>
        <v>1526.9567908858473</v>
      </c>
      <c r="D77" s="306">
        <f>[1]MercLab!R309</f>
        <v>0</v>
      </c>
      <c r="E77" s="306">
        <f>[1]MercLab!S309</f>
        <v>6107.8271635433894</v>
      </c>
      <c r="F77" s="306">
        <f>[1]MercLab!T309</f>
        <v>0</v>
      </c>
      <c r="G77" s="306">
        <f>[1]MercLab!U309</f>
        <v>0</v>
      </c>
      <c r="I77" s="205"/>
      <c r="J77" s="205"/>
      <c r="K77" s="205"/>
      <c r="L77" s="205"/>
      <c r="M77" s="205"/>
      <c r="N77" s="205"/>
      <c r="O77" s="205"/>
      <c r="P77" s="205"/>
      <c r="Q77" s="205"/>
      <c r="R77" s="205"/>
      <c r="S77" s="205"/>
      <c r="T77" s="205"/>
      <c r="U77" s="205"/>
      <c r="V77" s="205"/>
      <c r="W77" s="205"/>
      <c r="X77" s="205"/>
      <c r="Y77" s="205"/>
      <c r="Z77" s="205"/>
      <c r="AA77" s="205"/>
      <c r="AB77" s="205"/>
      <c r="AC77" s="205"/>
      <c r="AD77" s="205"/>
      <c r="AE77" s="205"/>
      <c r="AF77" s="205"/>
      <c r="AG77" s="205"/>
      <c r="AH77" s="205"/>
      <c r="AI77" s="205"/>
      <c r="AJ77" s="205"/>
      <c r="AK77" s="205"/>
      <c r="AL77" s="205"/>
    </row>
    <row r="78" spans="1:38" s="214" customFormat="1">
      <c r="A78" s="152" t="s">
        <v>95</v>
      </c>
      <c r="B78" s="306">
        <f>[1]MercLab!Q310</f>
        <v>0</v>
      </c>
      <c r="C78" s="306">
        <f t="shared" si="2"/>
        <v>0</v>
      </c>
      <c r="D78" s="306">
        <f>[1]MercLab!R310</f>
        <v>0</v>
      </c>
      <c r="E78" s="306">
        <f>[1]MercLab!S310</f>
        <v>0</v>
      </c>
      <c r="F78" s="306">
        <f>[1]MercLab!T310</f>
        <v>0</v>
      </c>
      <c r="G78" s="306">
        <f>[1]MercLab!U310</f>
        <v>0</v>
      </c>
      <c r="I78" s="205"/>
      <c r="J78" s="205"/>
      <c r="K78" s="205"/>
      <c r="L78" s="205"/>
      <c r="M78" s="205"/>
      <c r="N78" s="205"/>
      <c r="O78" s="205"/>
      <c r="P78" s="205"/>
      <c r="Q78" s="205"/>
      <c r="R78" s="205"/>
      <c r="S78" s="205"/>
      <c r="T78" s="205"/>
      <c r="U78" s="205"/>
      <c r="V78" s="205"/>
      <c r="W78" s="205"/>
      <c r="X78" s="205"/>
      <c r="Y78" s="205"/>
      <c r="Z78" s="205"/>
      <c r="AA78" s="205"/>
      <c r="AB78" s="205"/>
      <c r="AC78" s="205"/>
      <c r="AD78" s="205"/>
      <c r="AE78" s="205"/>
      <c r="AF78" s="205"/>
      <c r="AG78" s="205"/>
      <c r="AH78" s="205"/>
      <c r="AI78" s="205"/>
      <c r="AJ78" s="205"/>
      <c r="AK78" s="205"/>
      <c r="AL78" s="205"/>
    </row>
    <row r="79" spans="1:38" s="214" customFormat="1">
      <c r="A79" s="222"/>
      <c r="B79" s="173"/>
      <c r="C79" s="173"/>
      <c r="D79" s="173"/>
      <c r="E79" s="173"/>
      <c r="F79" s="173"/>
      <c r="G79" s="173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5"/>
      <c r="Y79" s="205"/>
      <c r="Z79" s="205"/>
      <c r="AA79" s="205"/>
      <c r="AB79" s="205"/>
      <c r="AC79" s="205"/>
      <c r="AD79" s="205"/>
      <c r="AE79" s="205"/>
      <c r="AF79" s="205"/>
      <c r="AG79" s="205"/>
      <c r="AH79" s="205"/>
      <c r="AI79" s="205"/>
      <c r="AJ79" s="205"/>
      <c r="AK79" s="205"/>
      <c r="AL79" s="205"/>
    </row>
    <row r="80" spans="1:38" s="214" customFormat="1">
      <c r="A80" s="19" t="s">
        <v>15</v>
      </c>
      <c r="B80" s="172"/>
      <c r="C80" s="172"/>
      <c r="D80" s="172"/>
      <c r="E80" s="172"/>
      <c r="F80" s="172"/>
      <c r="G80" s="172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205"/>
      <c r="AA80" s="205"/>
      <c r="AB80" s="205"/>
      <c r="AC80" s="205"/>
      <c r="AD80" s="205"/>
      <c r="AE80" s="205"/>
      <c r="AF80" s="205"/>
      <c r="AG80" s="205"/>
      <c r="AH80" s="205"/>
      <c r="AI80" s="205"/>
      <c r="AJ80" s="205"/>
      <c r="AK80" s="205"/>
      <c r="AL80" s="205"/>
    </row>
    <row r="81" spans="1:38" s="214" customFormat="1">
      <c r="A81" s="152" t="s">
        <v>75</v>
      </c>
      <c r="B81" s="307">
        <f>[1]MercLab!Q312</f>
        <v>10410.225103869972</v>
      </c>
      <c r="C81" s="307">
        <f t="shared" si="2"/>
        <v>7662.7484024652949</v>
      </c>
      <c r="D81" s="307">
        <f>[1]MercLab!R312</f>
        <v>12141.945607404503</v>
      </c>
      <c r="E81" s="307">
        <f>[1]MercLab!S312</f>
        <v>8110.7534633744053</v>
      </c>
      <c r="F81" s="307">
        <f>[1]MercLab!T312</f>
        <v>0</v>
      </c>
      <c r="G81" s="307">
        <f>[1]MercLab!U312</f>
        <v>10398.294539082273</v>
      </c>
      <c r="I81" s="205"/>
      <c r="J81" s="205"/>
      <c r="K81" s="205"/>
      <c r="L81" s="205"/>
      <c r="M81" s="205"/>
      <c r="N81" s="205"/>
      <c r="O81" s="205"/>
      <c r="P81" s="205"/>
      <c r="Q81" s="205"/>
      <c r="R81" s="205"/>
      <c r="S81" s="205"/>
      <c r="T81" s="205"/>
      <c r="U81" s="205"/>
      <c r="V81" s="205"/>
      <c r="W81" s="205"/>
      <c r="X81" s="205"/>
      <c r="Y81" s="205"/>
      <c r="Z81" s="205"/>
      <c r="AA81" s="205"/>
      <c r="AB81" s="205"/>
      <c r="AC81" s="205"/>
      <c r="AD81" s="205"/>
      <c r="AE81" s="205"/>
      <c r="AF81" s="205"/>
      <c r="AG81" s="205"/>
      <c r="AH81" s="205"/>
      <c r="AI81" s="205"/>
      <c r="AJ81" s="205"/>
      <c r="AK81" s="205"/>
      <c r="AL81" s="205"/>
    </row>
    <row r="82" spans="1:38" s="214" customFormat="1">
      <c r="A82" s="152" t="s">
        <v>61</v>
      </c>
      <c r="B82" s="306">
        <f>[1]MercLab!Q313</f>
        <v>11492.999543832062</v>
      </c>
      <c r="C82" s="306">
        <f t="shared" si="2"/>
        <v>8497.2702221907293</v>
      </c>
      <c r="D82" s="306">
        <f>[1]MercLab!R313</f>
        <v>12724.581636326053</v>
      </c>
      <c r="E82" s="306">
        <f>[1]MercLab!S313</f>
        <v>13472.218653396114</v>
      </c>
      <c r="F82" s="306">
        <f>[1]MercLab!T313</f>
        <v>0</v>
      </c>
      <c r="G82" s="306">
        <f>[1]MercLab!U313</f>
        <v>7792.2805990407505</v>
      </c>
      <c r="I82" s="205"/>
      <c r="J82" s="205"/>
      <c r="K82" s="205"/>
      <c r="L82" s="205"/>
      <c r="M82" s="205"/>
      <c r="N82" s="205"/>
      <c r="O82" s="205"/>
      <c r="P82" s="205"/>
      <c r="Q82" s="205"/>
      <c r="R82" s="205"/>
      <c r="S82" s="205"/>
      <c r="T82" s="205"/>
      <c r="U82" s="205"/>
      <c r="V82" s="205"/>
      <c r="W82" s="205"/>
      <c r="X82" s="205"/>
      <c r="Y82" s="205"/>
      <c r="Z82" s="205"/>
      <c r="AA82" s="205"/>
      <c r="AB82" s="205"/>
      <c r="AC82" s="205"/>
      <c r="AD82" s="205"/>
      <c r="AE82" s="205"/>
      <c r="AF82" s="205"/>
      <c r="AG82" s="205"/>
      <c r="AH82" s="205"/>
      <c r="AI82" s="205"/>
      <c r="AJ82" s="205"/>
      <c r="AK82" s="205"/>
      <c r="AL82" s="205"/>
    </row>
    <row r="83" spans="1:38" s="214" customFormat="1">
      <c r="A83" s="152" t="s">
        <v>62</v>
      </c>
      <c r="B83" s="221">
        <f>[1]MercLab!Q314</f>
        <v>8336.2758204006495</v>
      </c>
      <c r="C83" s="221">
        <f t="shared" si="2"/>
        <v>4403.612017889498</v>
      </c>
      <c r="D83" s="221">
        <f>[1]MercLab!R314</f>
        <v>8748.4152313598661</v>
      </c>
      <c r="E83" s="221">
        <f>[1]MercLab!S314</f>
        <v>8332.1727602621486</v>
      </c>
      <c r="F83" s="221">
        <f>[1]MercLab!T314</f>
        <v>0</v>
      </c>
      <c r="G83" s="221">
        <f>[1]MercLab!U314</f>
        <v>533.86007993597718</v>
      </c>
      <c r="I83" s="205"/>
      <c r="J83" s="205"/>
      <c r="K83" s="205"/>
      <c r="L83" s="205"/>
      <c r="M83" s="205"/>
      <c r="N83" s="205"/>
      <c r="O83" s="205"/>
      <c r="P83" s="205"/>
      <c r="Q83" s="205"/>
      <c r="R83" s="205"/>
      <c r="S83" s="205"/>
      <c r="T83" s="205"/>
      <c r="U83" s="205"/>
      <c r="V83" s="205"/>
      <c r="W83" s="205"/>
      <c r="X83" s="205"/>
      <c r="Y83" s="205"/>
      <c r="Z83" s="205"/>
      <c r="AA83" s="205"/>
      <c r="AB83" s="205"/>
      <c r="AC83" s="205"/>
      <c r="AD83" s="205"/>
      <c r="AE83" s="205"/>
      <c r="AF83" s="205"/>
      <c r="AG83" s="205"/>
      <c r="AH83" s="205"/>
      <c r="AI83" s="205"/>
      <c r="AJ83" s="205"/>
      <c r="AK83" s="205"/>
      <c r="AL83" s="205"/>
    </row>
    <row r="84" spans="1:38" s="214" customFormat="1">
      <c r="A84" s="152" t="s">
        <v>63</v>
      </c>
      <c r="B84" s="221">
        <f>[1]MercLab!Q315</f>
        <v>3773.7900614516466</v>
      </c>
      <c r="C84" s="221">
        <f t="shared" si="2"/>
        <v>2293.5161653214072</v>
      </c>
      <c r="D84" s="221">
        <f>[1]MercLab!R315</f>
        <v>0</v>
      </c>
      <c r="E84" s="221">
        <f>[1]MercLab!S315</f>
        <v>5845.1074643230968</v>
      </c>
      <c r="F84" s="221">
        <f>[1]MercLab!T315</f>
        <v>0</v>
      </c>
      <c r="G84" s="221">
        <f>[1]MercLab!U315</f>
        <v>3328.9571969625331</v>
      </c>
      <c r="I84" s="205"/>
      <c r="J84" s="205"/>
      <c r="K84" s="205"/>
      <c r="L84" s="205"/>
      <c r="M84" s="205"/>
      <c r="N84" s="205"/>
      <c r="O84" s="205"/>
      <c r="P84" s="205"/>
      <c r="Q84" s="205"/>
      <c r="R84" s="205"/>
      <c r="S84" s="205"/>
      <c r="T84" s="205"/>
      <c r="U84" s="205"/>
      <c r="V84" s="205"/>
      <c r="W84" s="205"/>
      <c r="X84" s="205"/>
      <c r="Y84" s="205"/>
      <c r="Z84" s="205"/>
      <c r="AA84" s="205"/>
      <c r="AB84" s="205"/>
      <c r="AC84" s="205"/>
      <c r="AD84" s="205"/>
      <c r="AE84" s="205"/>
      <c r="AF84" s="205"/>
      <c r="AG84" s="205"/>
      <c r="AH84" s="205"/>
      <c r="AI84" s="205"/>
      <c r="AJ84" s="205"/>
      <c r="AK84" s="205"/>
      <c r="AL84" s="205"/>
    </row>
    <row r="85" spans="1:38" s="214" customFormat="1">
      <c r="A85" s="152" t="s">
        <v>64</v>
      </c>
      <c r="B85" s="221">
        <f>[1]MercLab!Q316</f>
        <v>2124.950547183902</v>
      </c>
      <c r="C85" s="221">
        <f t="shared" si="2"/>
        <v>1192.2060465393306</v>
      </c>
      <c r="D85" s="221">
        <f>[1]MercLab!R316</f>
        <v>0</v>
      </c>
      <c r="E85" s="221">
        <f>[1]MercLab!S316</f>
        <v>2812.850343459957</v>
      </c>
      <c r="F85" s="221">
        <f>[1]MercLab!T316</f>
        <v>0</v>
      </c>
      <c r="G85" s="221">
        <f>[1]MercLab!U316</f>
        <v>1955.9738426973659</v>
      </c>
      <c r="I85" s="205"/>
      <c r="J85" s="205"/>
      <c r="K85" s="205"/>
      <c r="L85" s="205"/>
      <c r="M85" s="205"/>
      <c r="N85" s="205"/>
      <c r="O85" s="205"/>
      <c r="P85" s="205"/>
      <c r="Q85" s="205"/>
      <c r="R85" s="205"/>
      <c r="S85" s="205"/>
      <c r="T85" s="205"/>
      <c r="U85" s="205"/>
      <c r="V85" s="205"/>
      <c r="W85" s="205"/>
      <c r="X85" s="205"/>
      <c r="Y85" s="205"/>
      <c r="Z85" s="205"/>
      <c r="AA85" s="205"/>
      <c r="AB85" s="205"/>
      <c r="AC85" s="205"/>
      <c r="AD85" s="205"/>
      <c r="AE85" s="205"/>
      <c r="AF85" s="205"/>
      <c r="AG85" s="205"/>
      <c r="AH85" s="205"/>
      <c r="AI85" s="205"/>
      <c r="AJ85" s="205"/>
      <c r="AK85" s="205"/>
      <c r="AL85" s="205"/>
    </row>
    <row r="86" spans="1:38" s="214" customFormat="1">
      <c r="A86" s="152" t="s">
        <v>65</v>
      </c>
      <c r="B86" s="221">
        <f>[1]MercLab!Q317</f>
        <v>2250</v>
      </c>
      <c r="C86" s="221">
        <f t="shared" si="2"/>
        <v>1125</v>
      </c>
      <c r="D86" s="221">
        <f>[1]MercLab!R317</f>
        <v>0</v>
      </c>
      <c r="E86" s="221">
        <f>[1]MercLab!S317</f>
        <v>1500</v>
      </c>
      <c r="F86" s="221">
        <f>[1]MercLab!T317</f>
        <v>0</v>
      </c>
      <c r="G86" s="221">
        <f>[1]MercLab!U317</f>
        <v>3000</v>
      </c>
      <c r="I86" s="205"/>
      <c r="J86" s="205"/>
      <c r="K86" s="205"/>
      <c r="L86" s="205"/>
      <c r="M86" s="205"/>
      <c r="N86" s="205"/>
      <c r="O86" s="205"/>
      <c r="P86" s="205"/>
      <c r="Q86" s="205"/>
      <c r="R86" s="205"/>
      <c r="S86" s="205"/>
      <c r="T86" s="205"/>
      <c r="U86" s="205"/>
      <c r="V86" s="205"/>
      <c r="W86" s="205"/>
      <c r="X86" s="205"/>
      <c r="Y86" s="205"/>
      <c r="Z86" s="205"/>
      <c r="AA86" s="205"/>
      <c r="AB86" s="205"/>
      <c r="AC86" s="205"/>
      <c r="AD86" s="205"/>
      <c r="AE86" s="205"/>
      <c r="AF86" s="205"/>
      <c r="AG86" s="205"/>
      <c r="AH86" s="205"/>
      <c r="AI86" s="205"/>
      <c r="AJ86" s="205"/>
      <c r="AK86" s="205"/>
      <c r="AL86" s="205"/>
    </row>
    <row r="87" spans="1:38" s="214" customFormat="1">
      <c r="A87" s="152" t="s">
        <v>77</v>
      </c>
      <c r="B87" s="221">
        <f>[1]MercLab!Q318</f>
        <v>3290.9808477197721</v>
      </c>
      <c r="C87" s="221">
        <f t="shared" si="2"/>
        <v>1662.0273594812527</v>
      </c>
      <c r="D87" s="221">
        <f>[1]MercLab!R318</f>
        <v>0</v>
      </c>
      <c r="E87" s="221">
        <f>[1]MercLab!S318</f>
        <v>5188.2210257286943</v>
      </c>
      <c r="F87" s="221">
        <f>[1]MercLab!T318</f>
        <v>0</v>
      </c>
      <c r="G87" s="221">
        <f>[1]MercLab!U318</f>
        <v>1459.8884121963163</v>
      </c>
      <c r="I87" s="205"/>
      <c r="J87" s="205"/>
      <c r="K87" s="205"/>
      <c r="L87" s="205"/>
      <c r="M87" s="205"/>
      <c r="N87" s="205"/>
      <c r="O87" s="205"/>
      <c r="P87" s="205"/>
      <c r="Q87" s="205"/>
      <c r="R87" s="205"/>
      <c r="S87" s="205"/>
      <c r="T87" s="205"/>
      <c r="U87" s="205"/>
      <c r="V87" s="205"/>
      <c r="W87" s="205"/>
      <c r="X87" s="205"/>
      <c r="Y87" s="205"/>
      <c r="Z87" s="205"/>
      <c r="AA87" s="205"/>
      <c r="AB87" s="205"/>
      <c r="AC87" s="205"/>
      <c r="AD87" s="205"/>
      <c r="AE87" s="205"/>
      <c r="AF87" s="205"/>
      <c r="AG87" s="205"/>
      <c r="AH87" s="205"/>
      <c r="AI87" s="205"/>
      <c r="AJ87" s="205"/>
      <c r="AK87" s="205"/>
      <c r="AL87" s="205"/>
    </row>
    <row r="88" spans="1:38" s="214" customFormat="1">
      <c r="A88" s="152" t="s">
        <v>66</v>
      </c>
      <c r="B88" s="221">
        <f>[1]MercLab!Q319</f>
        <v>2259.6265897776316</v>
      </c>
      <c r="C88" s="221">
        <f t="shared" si="2"/>
        <v>1395.2194338519571</v>
      </c>
      <c r="D88" s="221">
        <f>[1]MercLab!R319</f>
        <v>0</v>
      </c>
      <c r="E88" s="221">
        <f>[1]MercLab!S319</f>
        <v>3549.429779984283</v>
      </c>
      <c r="F88" s="221">
        <f>[1]MercLab!T319</f>
        <v>0</v>
      </c>
      <c r="G88" s="221">
        <f>[1]MercLab!U319</f>
        <v>2031.4479554235452</v>
      </c>
      <c r="I88" s="205"/>
      <c r="J88" s="205"/>
      <c r="K88" s="205"/>
      <c r="L88" s="205"/>
      <c r="M88" s="205"/>
      <c r="N88" s="205"/>
      <c r="O88" s="205"/>
      <c r="P88" s="205"/>
      <c r="Q88" s="205"/>
      <c r="R88" s="205"/>
      <c r="S88" s="205"/>
      <c r="T88" s="205"/>
      <c r="U88" s="205"/>
      <c r="V88" s="205"/>
      <c r="W88" s="205"/>
      <c r="X88" s="205"/>
      <c r="Y88" s="205"/>
      <c r="Z88" s="205"/>
      <c r="AA88" s="205"/>
      <c r="AB88" s="205"/>
      <c r="AC88" s="205"/>
      <c r="AD88" s="205"/>
      <c r="AE88" s="205"/>
      <c r="AF88" s="205"/>
      <c r="AG88" s="205"/>
      <c r="AH88" s="205"/>
      <c r="AI88" s="205"/>
      <c r="AJ88" s="205"/>
      <c r="AK88" s="205"/>
      <c r="AL88" s="205"/>
    </row>
    <row r="89" spans="1:38" s="214" customFormat="1">
      <c r="A89" s="152" t="s">
        <v>67</v>
      </c>
      <c r="B89" s="221">
        <f>[1]MercLab!Q320</f>
        <v>3422.9636637146905</v>
      </c>
      <c r="C89" s="221">
        <f t="shared" si="2"/>
        <v>2696.8529986371718</v>
      </c>
      <c r="D89" s="221">
        <f>[1]MercLab!R320</f>
        <v>3900</v>
      </c>
      <c r="E89" s="221">
        <f>[1]MercLab!S320</f>
        <v>5307.0845163530885</v>
      </c>
      <c r="F89" s="221">
        <f>[1]MercLab!T320</f>
        <v>0</v>
      </c>
      <c r="G89" s="221">
        <f>[1]MercLab!U320</f>
        <v>1580.3274781955988</v>
      </c>
      <c r="I89" s="205"/>
      <c r="J89" s="205"/>
      <c r="K89" s="205"/>
      <c r="L89" s="205"/>
      <c r="M89" s="205"/>
      <c r="N89" s="205"/>
      <c r="O89" s="205"/>
      <c r="P89" s="205"/>
      <c r="Q89" s="205"/>
      <c r="R89" s="205"/>
      <c r="S89" s="205"/>
      <c r="T89" s="205"/>
      <c r="U89" s="205"/>
      <c r="V89" s="205"/>
      <c r="W89" s="205"/>
      <c r="X89" s="205"/>
      <c r="Y89" s="205"/>
      <c r="Z89" s="205"/>
      <c r="AA89" s="205"/>
      <c r="AB89" s="205"/>
      <c r="AC89" s="205"/>
      <c r="AD89" s="205"/>
      <c r="AE89" s="205"/>
      <c r="AF89" s="205"/>
      <c r="AG89" s="205"/>
      <c r="AH89" s="205"/>
      <c r="AI89" s="205"/>
      <c r="AJ89" s="205"/>
      <c r="AK89" s="205"/>
      <c r="AL89" s="205"/>
    </row>
    <row r="90" spans="1:38" s="214" customFormat="1">
      <c r="A90" s="152" t="s">
        <v>76</v>
      </c>
      <c r="B90" s="221">
        <f>[1]MercLab!Q321</f>
        <v>2897.9144018324187</v>
      </c>
      <c r="C90" s="221">
        <f t="shared" si="2"/>
        <v>3635.6123719403035</v>
      </c>
      <c r="D90" s="221">
        <f>[1]MercLab!R321</f>
        <v>5578.0411480478733</v>
      </c>
      <c r="E90" s="221">
        <f>[1]MercLab!S321</f>
        <v>3994.6199035106911</v>
      </c>
      <c r="F90" s="221">
        <f>[1]MercLab!T321</f>
        <v>2820.324076623157</v>
      </c>
      <c r="G90" s="221">
        <f>[1]MercLab!U321</f>
        <v>2149.4643595794937</v>
      </c>
      <c r="I90" s="205"/>
      <c r="J90" s="205"/>
      <c r="K90" s="205"/>
      <c r="L90" s="205"/>
      <c r="M90" s="205"/>
      <c r="N90" s="205"/>
      <c r="O90" s="205"/>
      <c r="P90" s="205"/>
      <c r="Q90" s="205"/>
      <c r="R90" s="205"/>
      <c r="S90" s="205"/>
      <c r="T90" s="205"/>
      <c r="U90" s="205"/>
      <c r="V90" s="205"/>
      <c r="W90" s="205"/>
      <c r="X90" s="205"/>
      <c r="Y90" s="205"/>
      <c r="Z90" s="205"/>
      <c r="AA90" s="205"/>
      <c r="AB90" s="205"/>
      <c r="AC90" s="205"/>
      <c r="AD90" s="205"/>
      <c r="AE90" s="205"/>
      <c r="AF90" s="205"/>
      <c r="AG90" s="205"/>
      <c r="AH90" s="205"/>
      <c r="AI90" s="205"/>
      <c r="AJ90" s="205"/>
      <c r="AK90" s="205"/>
      <c r="AL90" s="205"/>
    </row>
    <row r="91" spans="1:38" s="214" customFormat="1">
      <c r="A91" s="152" t="s">
        <v>60</v>
      </c>
      <c r="B91" s="221">
        <f>[1]MercLab!Q322</f>
        <v>4882.4830777789875</v>
      </c>
      <c r="C91" s="221">
        <f t="shared" si="2"/>
        <v>2090.9700573445261</v>
      </c>
      <c r="D91" s="221">
        <f>[1]MercLab!R322</f>
        <v>0</v>
      </c>
      <c r="E91" s="221">
        <f>[1]MercLab!S322</f>
        <v>5999.8761191438289</v>
      </c>
      <c r="F91" s="221">
        <f>[1]MercLab!T322</f>
        <v>0</v>
      </c>
      <c r="G91" s="221">
        <f>[1]MercLab!U322</f>
        <v>2364.0041102342757</v>
      </c>
      <c r="I91" s="205"/>
      <c r="J91" s="205"/>
      <c r="K91" s="205"/>
      <c r="L91" s="205"/>
      <c r="M91" s="205"/>
      <c r="N91" s="205"/>
      <c r="O91" s="205"/>
      <c r="P91" s="205"/>
      <c r="Q91" s="205"/>
      <c r="R91" s="205"/>
      <c r="S91" s="205"/>
      <c r="T91" s="205"/>
      <c r="U91" s="205"/>
      <c r="V91" s="205"/>
      <c r="W91" s="205"/>
      <c r="X91" s="205"/>
      <c r="Y91" s="205"/>
      <c r="Z91" s="205"/>
      <c r="AA91" s="205"/>
      <c r="AB91" s="205"/>
      <c r="AC91" s="205"/>
      <c r="AD91" s="205"/>
      <c r="AE91" s="205"/>
      <c r="AF91" s="205"/>
      <c r="AG91" s="205"/>
      <c r="AH91" s="205"/>
      <c r="AI91" s="205"/>
      <c r="AJ91" s="205"/>
      <c r="AK91" s="205"/>
      <c r="AL91" s="205"/>
    </row>
    <row r="92" spans="1:38" s="214" customFormat="1">
      <c r="A92" s="283"/>
      <c r="B92" s="291"/>
      <c r="C92" s="291"/>
      <c r="D92" s="291"/>
      <c r="E92" s="291"/>
      <c r="F92" s="291"/>
      <c r="G92" s="291"/>
      <c r="I92" s="205"/>
      <c r="J92" s="205"/>
      <c r="K92" s="205"/>
      <c r="L92" s="205"/>
      <c r="M92" s="205"/>
      <c r="N92" s="205"/>
      <c r="O92" s="205"/>
      <c r="P92" s="205"/>
      <c r="Q92" s="205"/>
      <c r="R92" s="205"/>
      <c r="S92" s="205"/>
      <c r="T92" s="205"/>
      <c r="U92" s="205"/>
      <c r="V92" s="205"/>
      <c r="W92" s="205"/>
      <c r="X92" s="205"/>
      <c r="Y92" s="205"/>
      <c r="Z92" s="205"/>
      <c r="AA92" s="205"/>
      <c r="AB92" s="205"/>
      <c r="AC92" s="205"/>
      <c r="AD92" s="205"/>
      <c r="AE92" s="205"/>
      <c r="AF92" s="205"/>
      <c r="AG92" s="205"/>
      <c r="AH92" s="205"/>
      <c r="AI92" s="205"/>
      <c r="AJ92" s="205"/>
      <c r="AK92" s="205"/>
      <c r="AL92" s="205"/>
    </row>
    <row r="93" spans="1:38" s="214" customFormat="1">
      <c r="A93" s="160" t="str">
        <f>'C05'!A42</f>
        <v>Fuente: Instituto Nacional de Estadística (INE). XLIV Encuesta Permanente de Hogares de Propósitos Múltiples, mayo 2013.</v>
      </c>
      <c r="B93" s="205"/>
      <c r="C93" s="205"/>
      <c r="D93" s="205"/>
      <c r="E93" s="205"/>
      <c r="F93" s="205"/>
      <c r="G93" s="205"/>
      <c r="I93" s="205"/>
      <c r="J93" s="205"/>
      <c r="K93" s="205"/>
      <c r="L93" s="205"/>
      <c r="M93" s="205"/>
      <c r="N93" s="205"/>
      <c r="O93" s="205"/>
      <c r="P93" s="205"/>
      <c r="Q93" s="205"/>
      <c r="R93" s="205"/>
      <c r="S93" s="205"/>
      <c r="T93" s="205"/>
      <c r="U93" s="205"/>
      <c r="V93" s="205"/>
      <c r="W93" s="205"/>
      <c r="X93" s="205"/>
      <c r="Y93" s="205"/>
      <c r="Z93" s="205"/>
      <c r="AA93" s="205"/>
      <c r="AB93" s="205"/>
      <c r="AC93" s="205"/>
      <c r="AD93" s="205"/>
      <c r="AE93" s="205"/>
      <c r="AF93" s="205"/>
      <c r="AG93" s="205"/>
      <c r="AH93" s="205"/>
      <c r="AI93" s="205"/>
      <c r="AJ93" s="205"/>
      <c r="AK93" s="205"/>
      <c r="AL93" s="205"/>
    </row>
    <row r="94" spans="1:38" s="214" customFormat="1">
      <c r="A94" s="160" t="str">
        <f>'C05'!A43</f>
        <v>(Salarios mínimos por rama)</v>
      </c>
      <c r="B94" s="205"/>
      <c r="C94" s="205"/>
      <c r="D94" s="205"/>
      <c r="E94" s="205"/>
      <c r="F94" s="205"/>
      <c r="G94" s="205"/>
      <c r="I94" s="205"/>
      <c r="J94" s="205"/>
      <c r="K94" s="205"/>
      <c r="L94" s="205"/>
      <c r="M94" s="205"/>
      <c r="N94" s="205"/>
      <c r="O94" s="205"/>
      <c r="P94" s="205"/>
      <c r="Q94" s="205"/>
      <c r="R94" s="205"/>
      <c r="S94" s="205"/>
      <c r="T94" s="205"/>
      <c r="U94" s="205"/>
      <c r="V94" s="205"/>
      <c r="W94" s="205"/>
      <c r="X94" s="205"/>
      <c r="Y94" s="205"/>
      <c r="Z94" s="205"/>
      <c r="AA94" s="205"/>
      <c r="AB94" s="205"/>
      <c r="AC94" s="205"/>
      <c r="AD94" s="205"/>
      <c r="AE94" s="205"/>
      <c r="AF94" s="205"/>
      <c r="AG94" s="205"/>
      <c r="AH94" s="205"/>
      <c r="AI94" s="205"/>
      <c r="AJ94" s="205"/>
      <c r="AK94" s="205"/>
      <c r="AL94" s="205"/>
    </row>
  </sheetData>
  <mergeCells count="18">
    <mergeCell ref="A60:G60"/>
    <mergeCell ref="A57:G57"/>
    <mergeCell ref="A58:G58"/>
    <mergeCell ref="A59:G59"/>
    <mergeCell ref="A61:A63"/>
    <mergeCell ref="B61:G61"/>
    <mergeCell ref="B62:B63"/>
    <mergeCell ref="C62:F62"/>
    <mergeCell ref="G62:G63"/>
    <mergeCell ref="A1:G1"/>
    <mergeCell ref="A2:G2"/>
    <mergeCell ref="A3:G3"/>
    <mergeCell ref="A5:A7"/>
    <mergeCell ref="B5:G5"/>
    <mergeCell ref="B6:B7"/>
    <mergeCell ref="C6:F6"/>
    <mergeCell ref="G6:G7"/>
    <mergeCell ref="A4:G4"/>
  </mergeCells>
  <printOptions horizontalCentered="1"/>
  <pageMargins left="0.9237007874015748" right="0.39370078740157483" top="0.39370078740157483" bottom="0.39370078740157483" header="0" footer="0.19685039370078741"/>
  <pageSetup paperSize="9" scale="85" firstPageNumber="20" orientation="landscape" useFirstPageNumber="1" r:id="rId1"/>
  <headerFooter alignWithMargins="0">
    <oddFooter>&amp;L&amp;Z&amp;F+&amp;F+&amp;A&amp;C&amp;P&amp;R&amp;D+&amp;T</oddFooter>
  </headerFooter>
  <rowBreaks count="1" manualBreakCount="1">
    <brk id="56" max="16383" man="1"/>
  </rowBreaks>
  <ignoredErrors>
    <ignoredError sqref="C12 C38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>
  <sheetPr codeName="Hoja9"/>
  <dimension ref="A1:O122"/>
  <sheetViews>
    <sheetView topLeftCell="A46" zoomScaleSheetLayoutView="100" workbookViewId="0">
      <selection activeCell="J73" sqref="J73"/>
    </sheetView>
  </sheetViews>
  <sheetFormatPr baseColWidth="10" defaultColWidth="11.83203125" defaultRowHeight="11.25"/>
  <cols>
    <col min="1" max="1" width="55.6640625" style="205" customWidth="1"/>
    <col min="2" max="7" width="10.33203125" style="205" customWidth="1"/>
    <col min="8" max="8" width="10.33203125" style="205" hidden="1" customWidth="1"/>
    <col min="9" max="9" width="13.83203125" style="205" hidden="1" customWidth="1"/>
    <col min="10" max="16384" width="11.83203125" style="205"/>
  </cols>
  <sheetData>
    <row r="1" spans="1:15">
      <c r="A1" s="297" t="s">
        <v>127</v>
      </c>
      <c r="B1" s="297"/>
      <c r="C1" s="297"/>
      <c r="D1" s="297"/>
      <c r="E1" s="297"/>
      <c r="F1" s="297"/>
      <c r="G1" s="297"/>
      <c r="H1" s="297"/>
      <c r="I1" s="297"/>
    </row>
    <row r="2" spans="1:15">
      <c r="A2" s="378" t="s">
        <v>122</v>
      </c>
      <c r="B2" s="378"/>
      <c r="C2" s="378"/>
      <c r="D2" s="378"/>
      <c r="E2" s="378"/>
      <c r="F2" s="378"/>
      <c r="G2" s="378"/>
      <c r="H2" s="378"/>
      <c r="I2" s="378"/>
    </row>
    <row r="3" spans="1:15">
      <c r="A3" s="378" t="s">
        <v>33</v>
      </c>
      <c r="B3" s="378"/>
      <c r="C3" s="378"/>
      <c r="D3" s="378"/>
      <c r="E3" s="378"/>
      <c r="F3" s="378"/>
      <c r="G3" s="378"/>
      <c r="H3" s="378"/>
      <c r="I3" s="378"/>
    </row>
    <row r="4" spans="1:15" customFormat="1" ht="23.25">
      <c r="A4" s="319" t="s">
        <v>112</v>
      </c>
      <c r="B4" s="319"/>
      <c r="C4" s="319"/>
      <c r="D4" s="319"/>
      <c r="E4" s="319"/>
      <c r="F4" s="319"/>
      <c r="G4" s="319"/>
      <c r="H4" s="319"/>
      <c r="I4" s="319"/>
      <c r="J4" s="247"/>
      <c r="K4" s="247"/>
      <c r="L4" s="247"/>
      <c r="M4" s="247"/>
      <c r="N4" s="247"/>
      <c r="O4" s="247"/>
    </row>
    <row r="5" spans="1:15" ht="12" customHeight="1">
      <c r="A5" s="384" t="s">
        <v>31</v>
      </c>
      <c r="B5" s="384" t="s">
        <v>27</v>
      </c>
      <c r="C5" s="386" t="s">
        <v>6</v>
      </c>
      <c r="D5" s="386"/>
      <c r="E5" s="386"/>
      <c r="F5" s="386"/>
      <c r="G5" s="384" t="s">
        <v>28</v>
      </c>
      <c r="H5" s="384" t="s">
        <v>36</v>
      </c>
      <c r="I5" s="384" t="s">
        <v>29</v>
      </c>
    </row>
    <row r="6" spans="1:15" ht="20.25" customHeight="1">
      <c r="A6" s="385"/>
      <c r="B6" s="385"/>
      <c r="C6" s="224" t="s">
        <v>0</v>
      </c>
      <c r="D6" s="224" t="s">
        <v>109</v>
      </c>
      <c r="E6" s="224" t="s">
        <v>9</v>
      </c>
      <c r="F6" s="224" t="s">
        <v>110</v>
      </c>
      <c r="G6" s="385"/>
      <c r="H6" s="385"/>
      <c r="I6" s="385"/>
    </row>
    <row r="7" spans="1:15">
      <c r="A7" s="225"/>
      <c r="B7" s="226"/>
      <c r="C7" s="226"/>
      <c r="D7" s="226"/>
      <c r="E7" s="226"/>
      <c r="F7" s="226"/>
      <c r="G7" s="226"/>
      <c r="H7" s="226"/>
      <c r="I7" s="226"/>
    </row>
    <row r="8" spans="1:15">
      <c r="A8" s="227" t="s">
        <v>71</v>
      </c>
      <c r="B8" s="228">
        <f>[1]MercLab!Q335</f>
        <v>8.3108214220231993</v>
      </c>
      <c r="C8" s="228">
        <f>AVERAGE(D8:F8)</f>
        <v>9.9002403815476949</v>
      </c>
      <c r="D8" s="228">
        <f>[1]MercLab!R335</f>
        <v>13.155271413725483</v>
      </c>
      <c r="E8" s="228">
        <f>[1]MercLab!S335</f>
        <v>10.035918821819214</v>
      </c>
      <c r="F8" s="228">
        <f>[1]MercLab!T335</f>
        <v>6.5095309090983884</v>
      </c>
      <c r="G8" s="228">
        <f>[1]MercLab!U335</f>
        <v>6.5540517305690544</v>
      </c>
      <c r="H8" s="228">
        <f>[1]MercLab!V335</f>
        <v>0</v>
      </c>
      <c r="I8" s="228">
        <f>[1]MercLab!W335</f>
        <v>0</v>
      </c>
      <c r="J8" s="229"/>
      <c r="K8" s="229"/>
    </row>
    <row r="9" spans="1:15" ht="12.75" customHeight="1">
      <c r="A9" s="230"/>
      <c r="B9" s="311"/>
      <c r="C9" s="311"/>
      <c r="D9" s="311"/>
      <c r="E9" s="311"/>
      <c r="F9" s="311"/>
      <c r="G9" s="311"/>
      <c r="H9" s="311"/>
      <c r="I9" s="311"/>
      <c r="J9" s="309"/>
      <c r="K9" s="309"/>
    </row>
    <row r="10" spans="1:15" ht="12.75" customHeight="1">
      <c r="A10" s="231" t="s">
        <v>10</v>
      </c>
      <c r="B10" s="310"/>
      <c r="C10" s="310"/>
      <c r="D10" s="310"/>
      <c r="E10" s="310"/>
      <c r="F10" s="310"/>
      <c r="G10" s="310"/>
      <c r="H10" s="310">
        <f>[1]MercLab!V336</f>
        <v>0</v>
      </c>
      <c r="I10" s="310">
        <f>[1]MercLab!W336</f>
        <v>0</v>
      </c>
      <c r="J10" s="309"/>
      <c r="K10" s="309"/>
    </row>
    <row r="11" spans="1:15">
      <c r="A11" s="232" t="s">
        <v>68</v>
      </c>
      <c r="B11" s="151">
        <f>AVERAGE(B12:B14)</f>
        <v>9.4972346907823368</v>
      </c>
      <c r="C11" s="312">
        <f t="shared" ref="C11:C15" si="0">AVERAGE(D11:F11)</f>
        <v>10.06256539410505</v>
      </c>
      <c r="D11" s="151">
        <f t="shared" ref="D11:I11" si="1">AVERAGE(D12:D14)</f>
        <v>13.160814548266222</v>
      </c>
      <c r="E11" s="151">
        <f t="shared" si="1"/>
        <v>10.767600407027359</v>
      </c>
      <c r="F11" s="151">
        <f t="shared" si="1"/>
        <v>6.2592812270215674</v>
      </c>
      <c r="G11" s="151">
        <f t="shared" si="1"/>
        <v>7.8435838057852321</v>
      </c>
      <c r="H11" s="151">
        <f t="shared" si="1"/>
        <v>0</v>
      </c>
      <c r="I11" s="151">
        <f t="shared" si="1"/>
        <v>0</v>
      </c>
      <c r="J11" s="309"/>
      <c r="K11" s="309"/>
    </row>
    <row r="12" spans="1:15">
      <c r="A12" s="234" t="s">
        <v>51</v>
      </c>
      <c r="B12" s="151">
        <f>[1]MercLab!Q337</f>
        <v>10.133069828722009</v>
      </c>
      <c r="C12" s="312">
        <f t="shared" si="0"/>
        <v>10.407909790375937</v>
      </c>
      <c r="D12" s="151">
        <f>[1]MercLab!R337</f>
        <v>13.921739130434784</v>
      </c>
      <c r="E12" s="151">
        <f>[1]MercLab!S337</f>
        <v>11.351170568561876</v>
      </c>
      <c r="F12" s="151">
        <f>[1]MercLab!T337</f>
        <v>5.9508196721311482</v>
      </c>
      <c r="G12" s="151">
        <f>[1]MercLab!U337</f>
        <v>8.2147887323943731</v>
      </c>
      <c r="H12" s="151">
        <f>[1]MercLab!V337</f>
        <v>0</v>
      </c>
      <c r="I12" s="151">
        <f>[1]MercLab!W337</f>
        <v>0</v>
      </c>
      <c r="J12" s="309"/>
      <c r="K12" s="309"/>
    </row>
    <row r="13" spans="1:15">
      <c r="A13" s="234" t="s">
        <v>52</v>
      </c>
      <c r="B13" s="233">
        <f>[1]MercLab!Q338</f>
        <v>9.5591467356173183</v>
      </c>
      <c r="C13" s="312">
        <f t="shared" si="0"/>
        <v>9.7748812953219311</v>
      </c>
      <c r="D13" s="233">
        <f>[1]MercLab!R338</f>
        <v>12.465116279069768</v>
      </c>
      <c r="E13" s="233">
        <f>[1]MercLab!S338</f>
        <v>10.881749829118245</v>
      </c>
      <c r="F13" s="233">
        <f>[1]MercLab!T338</f>
        <v>5.9777777777777779</v>
      </c>
      <c r="G13" s="233">
        <f>[1]MercLab!U338</f>
        <v>8.0864819479428984</v>
      </c>
      <c r="H13" s="233">
        <f>[1]MercLab!V338</f>
        <v>0</v>
      </c>
      <c r="I13" s="233">
        <f>[1]MercLab!W338</f>
        <v>0</v>
      </c>
    </row>
    <row r="14" spans="1:15">
      <c r="A14" s="234" t="s">
        <v>93</v>
      </c>
      <c r="B14" s="233">
        <f>[1]MercLab!Q339</f>
        <v>8.7994875080076866</v>
      </c>
      <c r="C14" s="312">
        <f t="shared" si="0"/>
        <v>10.004905096617284</v>
      </c>
      <c r="D14" s="233">
        <f>[1]MercLab!R339</f>
        <v>13.095588235294114</v>
      </c>
      <c r="E14" s="233">
        <f>[1]MercLab!S339</f>
        <v>10.069880823401959</v>
      </c>
      <c r="F14" s="233">
        <f>[1]MercLab!T339</f>
        <v>6.849246231155778</v>
      </c>
      <c r="G14" s="233">
        <f>[1]MercLab!U339</f>
        <v>7.2294807370184229</v>
      </c>
      <c r="H14" s="233">
        <f>[1]MercLab!V339</f>
        <v>0</v>
      </c>
      <c r="I14" s="233">
        <f>[1]MercLab!W339</f>
        <v>0</v>
      </c>
    </row>
    <row r="15" spans="1:15">
      <c r="A15" s="232" t="s">
        <v>53</v>
      </c>
      <c r="B15" s="233">
        <f>[1]MercLab!Q340</f>
        <v>6.501658374792715</v>
      </c>
      <c r="C15" s="312">
        <f t="shared" si="0"/>
        <v>9.1047592385218383</v>
      </c>
      <c r="D15" s="233">
        <f>[1]MercLab!R340</f>
        <v>12.55</v>
      </c>
      <c r="E15" s="233">
        <f>[1]MercLab!S340</f>
        <v>8.1578947368421062</v>
      </c>
      <c r="F15" s="233">
        <f>[1]MercLab!T340</f>
        <v>6.6063829787234063</v>
      </c>
      <c r="G15" s="233">
        <f>[1]MercLab!U340</f>
        <v>5.2819843342036545</v>
      </c>
      <c r="H15" s="233">
        <f>[1]MercLab!V340</f>
        <v>0</v>
      </c>
      <c r="I15" s="233">
        <f>[1]MercLab!W340</f>
        <v>0</v>
      </c>
    </row>
    <row r="16" spans="1:15">
      <c r="A16" s="235"/>
      <c r="B16" s="182"/>
      <c r="C16" s="182"/>
      <c r="D16" s="182"/>
      <c r="E16" s="182"/>
      <c r="F16" s="182"/>
      <c r="G16" s="182"/>
      <c r="H16" s="182"/>
      <c r="I16" s="182"/>
      <c r="J16" s="309"/>
    </row>
    <row r="17" spans="1:10">
      <c r="A17" s="231" t="s">
        <v>11</v>
      </c>
      <c r="B17" s="310"/>
      <c r="C17" s="310"/>
      <c r="D17" s="310"/>
      <c r="E17" s="310"/>
      <c r="F17" s="310"/>
      <c r="G17" s="310"/>
      <c r="H17" s="310"/>
      <c r="I17" s="310"/>
      <c r="J17" s="309"/>
    </row>
    <row r="18" spans="1:10">
      <c r="A18" s="232" t="s">
        <v>37</v>
      </c>
      <c r="B18" s="151">
        <f>[1]MercLab!Q342</f>
        <v>0</v>
      </c>
      <c r="C18" s="312">
        <f t="shared" ref="C18:C22" si="2">AVERAGE(D18:F18)</f>
        <v>0</v>
      </c>
      <c r="D18" s="151">
        <f>[1]MercLab!R342</f>
        <v>0</v>
      </c>
      <c r="E18" s="151">
        <f>[1]MercLab!S342</f>
        <v>0</v>
      </c>
      <c r="F18" s="151">
        <f>[1]MercLab!T342</f>
        <v>0</v>
      </c>
      <c r="G18" s="151">
        <f>[1]MercLab!U342</f>
        <v>0</v>
      </c>
      <c r="H18" s="151">
        <f>[1]MercLab!V342</f>
        <v>0</v>
      </c>
      <c r="I18" s="151">
        <f>[1]MercLab!W342</f>
        <v>0</v>
      </c>
      <c r="J18" s="309"/>
    </row>
    <row r="19" spans="1:10" ht="12.75" customHeight="1">
      <c r="A19" s="232" t="s">
        <v>38</v>
      </c>
      <c r="B19" s="151">
        <f>[1]MercLab!Q343</f>
        <v>4.6967208761865953</v>
      </c>
      <c r="C19" s="312">
        <f t="shared" si="2"/>
        <v>5.2630637682102099</v>
      </c>
      <c r="D19" s="151">
        <f>[1]MercLab!R343</f>
        <v>5.3591328136266627</v>
      </c>
      <c r="E19" s="151">
        <f>[1]MercLab!S343</f>
        <v>5.2134639902150326</v>
      </c>
      <c r="F19" s="151">
        <f>[1]MercLab!T343</f>
        <v>5.2165945007889363</v>
      </c>
      <c r="G19" s="151">
        <f>[1]MercLab!U343</f>
        <v>4.44670198624706</v>
      </c>
      <c r="H19" s="151">
        <f>[1]MercLab!V343</f>
        <v>0</v>
      </c>
      <c r="I19" s="151">
        <f>[1]MercLab!W343</f>
        <v>0</v>
      </c>
      <c r="J19" s="309"/>
    </row>
    <row r="20" spans="1:10">
      <c r="A20" s="232" t="s">
        <v>39</v>
      </c>
      <c r="B20" s="151">
        <f>[1]MercLab!Q344</f>
        <v>10.600840230646595</v>
      </c>
      <c r="C20" s="312">
        <f t="shared" si="2"/>
        <v>10.486755596028756</v>
      </c>
      <c r="D20" s="151">
        <f>[1]MercLab!R344</f>
        <v>11.299865678493024</v>
      </c>
      <c r="E20" s="151">
        <f>[1]MercLab!S344</f>
        <v>10.78211441590185</v>
      </c>
      <c r="F20" s="151">
        <f>[1]MercLab!T344</f>
        <v>9.3782866936913916</v>
      </c>
      <c r="G20" s="151">
        <f>[1]MercLab!U344</f>
        <v>10.416317106662358</v>
      </c>
      <c r="H20" s="151">
        <f>[1]MercLab!V344</f>
        <v>0</v>
      </c>
      <c r="I20" s="151">
        <f>[1]MercLab!W344</f>
        <v>0</v>
      </c>
      <c r="J20" s="309"/>
    </row>
    <row r="21" spans="1:10" ht="12.75" customHeight="1">
      <c r="A21" s="232" t="s">
        <v>40</v>
      </c>
      <c r="B21" s="151">
        <f>[1]MercLab!Q345</f>
        <v>15.406343501047434</v>
      </c>
      <c r="C21" s="312">
        <f t="shared" si="2"/>
        <v>14.761592162716815</v>
      </c>
      <c r="D21" s="151">
        <f>[1]MercLab!R345</f>
        <v>15.961516486484802</v>
      </c>
      <c r="E21" s="151">
        <f>[1]MercLab!S345</f>
        <v>14.993373187511729</v>
      </c>
      <c r="F21" s="151">
        <f>[1]MercLab!T345</f>
        <v>13.329886814153905</v>
      </c>
      <c r="G21" s="151">
        <f>[1]MercLab!U345</f>
        <v>15.560788043788259</v>
      </c>
      <c r="H21" s="151">
        <f>[1]MercLab!V345</f>
        <v>0</v>
      </c>
      <c r="I21" s="151">
        <f>[1]MercLab!W345</f>
        <v>0</v>
      </c>
      <c r="J21" s="309"/>
    </row>
    <row r="22" spans="1:10">
      <c r="A22" s="232" t="s">
        <v>46</v>
      </c>
      <c r="B22" s="151">
        <f>[1]MercLab!Q346</f>
        <v>0</v>
      </c>
      <c r="C22" s="312">
        <f t="shared" si="2"/>
        <v>0</v>
      </c>
      <c r="D22" s="151">
        <f>[1]MercLab!R346</f>
        <v>0</v>
      </c>
      <c r="E22" s="151">
        <f>[1]MercLab!S346</f>
        <v>0</v>
      </c>
      <c r="F22" s="151">
        <f>[1]MercLab!T346</f>
        <v>0</v>
      </c>
      <c r="G22" s="151">
        <f>[1]MercLab!U346</f>
        <v>0</v>
      </c>
      <c r="H22" s="151">
        <f>[1]MercLab!V346</f>
        <v>0</v>
      </c>
      <c r="I22" s="151">
        <f>[1]MercLab!W346</f>
        <v>0</v>
      </c>
      <c r="J22" s="309"/>
    </row>
    <row r="23" spans="1:10" ht="12.75" customHeight="1">
      <c r="A23" s="232"/>
      <c r="B23" s="182"/>
      <c r="C23" s="182"/>
      <c r="D23" s="182"/>
      <c r="E23" s="182"/>
      <c r="F23" s="182"/>
      <c r="G23" s="182"/>
      <c r="H23" s="182"/>
      <c r="I23" s="182"/>
      <c r="J23" s="309"/>
    </row>
    <row r="24" spans="1:10">
      <c r="A24" s="231" t="s">
        <v>16</v>
      </c>
      <c r="B24" s="310"/>
      <c r="C24" s="310"/>
      <c r="D24" s="310"/>
      <c r="E24" s="310"/>
      <c r="F24" s="310"/>
      <c r="G24" s="310"/>
      <c r="H24" s="310"/>
      <c r="I24" s="310"/>
      <c r="J24" s="309"/>
    </row>
    <row r="25" spans="1:10">
      <c r="A25" s="232" t="s">
        <v>41</v>
      </c>
      <c r="B25" s="151">
        <f>[1]MercLab!Q348</f>
        <v>2.8435361879997521</v>
      </c>
      <c r="C25" s="312">
        <f t="shared" ref="C25:C33" si="3">AVERAGE(D25:F25)</f>
        <v>1</v>
      </c>
      <c r="D25" s="151">
        <f>[1]MercLab!R348</f>
        <v>0</v>
      </c>
      <c r="E25" s="151">
        <f>[1]MercLab!S348</f>
        <v>3</v>
      </c>
      <c r="F25" s="151">
        <f>[1]MercLab!T348</f>
        <v>0</v>
      </c>
      <c r="G25" s="151">
        <f>[1]MercLab!U348</f>
        <v>2.7372936950191713</v>
      </c>
      <c r="H25" s="151">
        <f>[1]MercLab!V348</f>
        <v>0</v>
      </c>
      <c r="I25" s="151">
        <f>[1]MercLab!W348</f>
        <v>0</v>
      </c>
      <c r="J25" s="309"/>
    </row>
    <row r="26" spans="1:10">
      <c r="A26" s="232" t="s">
        <v>42</v>
      </c>
      <c r="B26" s="151">
        <f>[1]MercLab!Q349</f>
        <v>5.8561663172995235</v>
      </c>
      <c r="C26" s="312">
        <f t="shared" si="3"/>
        <v>3.9709267121055745</v>
      </c>
      <c r="D26" s="151">
        <f>[1]MercLab!R349</f>
        <v>0</v>
      </c>
      <c r="E26" s="151">
        <f>[1]MercLab!S349</f>
        <v>6.1348375494616807</v>
      </c>
      <c r="F26" s="151">
        <f>[1]MercLab!T349</f>
        <v>5.7779425868550431</v>
      </c>
      <c r="G26" s="151">
        <f>[1]MercLab!U349</f>
        <v>5.5850947279267187</v>
      </c>
      <c r="H26" s="151">
        <f>[1]MercLab!V349</f>
        <v>0</v>
      </c>
      <c r="I26" s="151">
        <f>[1]MercLab!W349</f>
        <v>0</v>
      </c>
      <c r="J26" s="309"/>
    </row>
    <row r="27" spans="1:10">
      <c r="A27" s="232" t="s">
        <v>43</v>
      </c>
      <c r="B27" s="151">
        <f>[1]MercLab!Q350</f>
        <v>7.2468845004170301</v>
      </c>
      <c r="C27" s="312">
        <f t="shared" si="3"/>
        <v>7.8903386376929125</v>
      </c>
      <c r="D27" s="151">
        <f>[1]MercLab!R350</f>
        <v>9</v>
      </c>
      <c r="E27" s="151">
        <f>[1]MercLab!S350</f>
        <v>7.7886627105601116</v>
      </c>
      <c r="F27" s="151">
        <f>[1]MercLab!T350</f>
        <v>6.882353202518626</v>
      </c>
      <c r="G27" s="151">
        <f>[1]MercLab!U350</f>
        <v>6.6547658295505281</v>
      </c>
      <c r="H27" s="151">
        <f>[1]MercLab!V350</f>
        <v>0</v>
      </c>
      <c r="I27" s="151">
        <f>[1]MercLab!W350</f>
        <v>0</v>
      </c>
      <c r="J27" s="309"/>
    </row>
    <row r="28" spans="1:10">
      <c r="A28" s="232" t="s">
        <v>44</v>
      </c>
      <c r="B28" s="151">
        <f>[1]MercLab!Q351</f>
        <v>9.9176971881996643</v>
      </c>
      <c r="C28" s="312">
        <f t="shared" si="3"/>
        <v>10.280405878862485</v>
      </c>
      <c r="D28" s="151">
        <f>[1]MercLab!R351</f>
        <v>12.339424113817921</v>
      </c>
      <c r="E28" s="151">
        <f>[1]MercLab!S351</f>
        <v>10.857009460110309</v>
      </c>
      <c r="F28" s="151">
        <f>[1]MercLab!T351</f>
        <v>7.6447840626592241</v>
      </c>
      <c r="G28" s="151">
        <f>[1]MercLab!U351</f>
        <v>8.1067411118225028</v>
      </c>
      <c r="H28" s="151">
        <f>[1]MercLab!V351</f>
        <v>0</v>
      </c>
      <c r="I28" s="151">
        <f>[1]MercLab!W351</f>
        <v>0</v>
      </c>
      <c r="J28" s="309"/>
    </row>
    <row r="29" spans="1:10">
      <c r="A29" s="232" t="s">
        <v>45</v>
      </c>
      <c r="B29" s="151">
        <f>[1]MercLab!Q352</f>
        <v>9.6992538622629212</v>
      </c>
      <c r="C29" s="312">
        <f t="shared" si="3"/>
        <v>10.433216708720481</v>
      </c>
      <c r="D29" s="151">
        <f>[1]MercLab!R352</f>
        <v>13.683462571798621</v>
      </c>
      <c r="E29" s="151">
        <f>[1]MercLab!S352</f>
        <v>10.922980098128651</v>
      </c>
      <c r="F29" s="151">
        <f>[1]MercLab!T352</f>
        <v>6.693207456234175</v>
      </c>
      <c r="G29" s="151">
        <f>[1]MercLab!U352</f>
        <v>7.9085166330551342</v>
      </c>
      <c r="H29" s="151">
        <f>[1]MercLab!V352</f>
        <v>0</v>
      </c>
      <c r="I29" s="151">
        <f>[1]MercLab!W352</f>
        <v>0</v>
      </c>
      <c r="J29" s="309"/>
    </row>
    <row r="30" spans="1:10">
      <c r="A30" s="232" t="s">
        <v>47</v>
      </c>
      <c r="B30" s="151">
        <f>[1]MercLab!Q353</f>
        <v>9.1099720023275168</v>
      </c>
      <c r="C30" s="312">
        <f t="shared" si="3"/>
        <v>10.287039638886297</v>
      </c>
      <c r="D30" s="151">
        <f>[1]MercLab!R353</f>
        <v>13.952278429377644</v>
      </c>
      <c r="E30" s="151">
        <f>[1]MercLab!S353</f>
        <v>10.443111732978975</v>
      </c>
      <c r="F30" s="151">
        <f>[1]MercLab!T353</f>
        <v>6.4657287543022735</v>
      </c>
      <c r="G30" s="151">
        <f>[1]MercLab!U353</f>
        <v>7.1863614428356621</v>
      </c>
      <c r="H30" s="151">
        <f>[1]MercLab!V353</f>
        <v>0</v>
      </c>
      <c r="I30" s="151">
        <f>[1]MercLab!W353</f>
        <v>0</v>
      </c>
      <c r="J30" s="309"/>
    </row>
    <row r="31" spans="1:10" ht="12.75" customHeight="1">
      <c r="A31" s="232" t="s">
        <v>48</v>
      </c>
      <c r="B31" s="151">
        <f>[1]MercLab!Q354</f>
        <v>8.034908814303094</v>
      </c>
      <c r="C31" s="312">
        <f t="shared" si="3"/>
        <v>9.2656587948867379</v>
      </c>
      <c r="D31" s="151">
        <f>[1]MercLab!R354</f>
        <v>12.917270239133265</v>
      </c>
      <c r="E31" s="151">
        <f>[1]MercLab!S354</f>
        <v>8.9023071664382414</v>
      </c>
      <c r="F31" s="151">
        <f>[1]MercLab!T354</f>
        <v>5.977398979088707</v>
      </c>
      <c r="G31" s="151">
        <f>[1]MercLab!U354</f>
        <v>6.6092781969226833</v>
      </c>
      <c r="H31" s="151">
        <f>[1]MercLab!V354</f>
        <v>0</v>
      </c>
      <c r="I31" s="151">
        <f>[1]MercLab!W354</f>
        <v>0</v>
      </c>
      <c r="J31" s="309"/>
    </row>
    <row r="32" spans="1:10">
      <c r="A32" s="232" t="s">
        <v>49</v>
      </c>
      <c r="B32" s="151">
        <f>[1]MercLab!Q355</f>
        <v>7.3326928865775329</v>
      </c>
      <c r="C32" s="312">
        <f t="shared" si="3"/>
        <v>9.096890675342598</v>
      </c>
      <c r="D32" s="151">
        <f>[1]MercLab!R355</f>
        <v>13.187901204006332</v>
      </c>
      <c r="E32" s="151">
        <f>[1]MercLab!S355</f>
        <v>8.8204211905313308</v>
      </c>
      <c r="F32" s="151">
        <f>[1]MercLab!T355</f>
        <v>5.2823496314901286</v>
      </c>
      <c r="G32" s="151">
        <f>[1]MercLab!U355</f>
        <v>6.1407423390713189</v>
      </c>
      <c r="H32" s="151">
        <f>[1]MercLab!V355</f>
        <v>0</v>
      </c>
      <c r="I32" s="151">
        <f>[1]MercLab!W355</f>
        <v>0</v>
      </c>
      <c r="J32" s="309"/>
    </row>
    <row r="33" spans="1:10" ht="12.75" customHeight="1">
      <c r="A33" s="232" t="s">
        <v>94</v>
      </c>
      <c r="B33" s="151">
        <f>[1]MercLab!Q356</f>
        <v>5.8016595027475768</v>
      </c>
      <c r="C33" s="312">
        <f t="shared" si="3"/>
        <v>7.9758672671605497</v>
      </c>
      <c r="D33" s="151">
        <f>[1]MercLab!R356</f>
        <v>12.682607663803392</v>
      </c>
      <c r="E33" s="151">
        <f>[1]MercLab!S356</f>
        <v>7.5608437279230856</v>
      </c>
      <c r="F33" s="151">
        <f>[1]MercLab!T356</f>
        <v>3.6841504097551709</v>
      </c>
      <c r="G33" s="151">
        <f>[1]MercLab!U356</f>
        <v>5.1250474111219901</v>
      </c>
      <c r="H33" s="151">
        <f>[1]MercLab!V356</f>
        <v>0</v>
      </c>
      <c r="I33" s="151">
        <f>[1]MercLab!W356</f>
        <v>0</v>
      </c>
      <c r="J33" s="309"/>
    </row>
    <row r="34" spans="1:10">
      <c r="A34" s="232"/>
      <c r="B34" s="182"/>
      <c r="C34" s="182"/>
      <c r="D34" s="182"/>
      <c r="E34" s="182"/>
      <c r="F34" s="182"/>
      <c r="G34" s="182"/>
      <c r="H34" s="182"/>
      <c r="I34" s="182"/>
      <c r="J34" s="309"/>
    </row>
    <row r="35" spans="1:10">
      <c r="A35" s="236"/>
      <c r="B35" s="182"/>
      <c r="C35" s="312"/>
      <c r="D35" s="182"/>
      <c r="E35" s="182"/>
      <c r="F35" s="182"/>
      <c r="G35" s="182"/>
      <c r="H35" s="182"/>
      <c r="I35" s="182"/>
      <c r="J35" s="309"/>
    </row>
    <row r="36" spans="1:10">
      <c r="A36" s="34" t="s">
        <v>104</v>
      </c>
      <c r="B36" s="310">
        <f>[1]MercLab!Q360</f>
        <v>8.3107674488084644</v>
      </c>
      <c r="C36" s="312">
        <f t="shared" ref="C36:C44" si="4">AVERAGE(D36:F36)</f>
        <v>9.9022053094208911</v>
      </c>
      <c r="D36" s="310">
        <f>[1]MercLab!R360</f>
        <v>13.155271413725483</v>
      </c>
      <c r="E36" s="310">
        <f>[1]MercLab!S360</f>
        <v>10.041813605438804</v>
      </c>
      <c r="F36" s="310">
        <f>[1]MercLab!T360</f>
        <v>6.5095309090983884</v>
      </c>
      <c r="G36" s="310">
        <f>[1]MercLab!U360</f>
        <v>6.5540517305690544</v>
      </c>
      <c r="H36" s="310">
        <f>[1]MercLab!V360</f>
        <v>0</v>
      </c>
      <c r="I36" s="310">
        <f>[1]MercLab!W360</f>
        <v>0</v>
      </c>
      <c r="J36" s="309"/>
    </row>
    <row r="37" spans="1:10">
      <c r="A37" s="237" t="s">
        <v>97</v>
      </c>
      <c r="B37" s="151">
        <f>AVERAGE(B38:B40)</f>
        <v>8.5598061900066913</v>
      </c>
      <c r="C37" s="312">
        <f t="shared" si="4"/>
        <v>7.6522234145813988</v>
      </c>
      <c r="D37" s="151">
        <f t="shared" ref="D37:I37" si="5">AVERAGE(D38:D40)</f>
        <v>7.1008145339203823</v>
      </c>
      <c r="E37" s="151">
        <f t="shared" si="5"/>
        <v>11.449003002364845</v>
      </c>
      <c r="F37" s="151">
        <f t="shared" si="5"/>
        <v>4.4068527074589676</v>
      </c>
      <c r="G37" s="151">
        <f t="shared" si="5"/>
        <v>6.1397424675152896</v>
      </c>
      <c r="H37" s="151">
        <f t="shared" si="5"/>
        <v>0</v>
      </c>
      <c r="I37" s="151">
        <f t="shared" si="5"/>
        <v>0</v>
      </c>
      <c r="J37" s="309"/>
    </row>
    <row r="38" spans="1:10">
      <c r="A38" s="238" t="s">
        <v>106</v>
      </c>
      <c r="B38" s="151">
        <f>[1]MercLab!Q361</f>
        <v>6.7005193949162178</v>
      </c>
      <c r="C38" s="312">
        <f t="shared" si="4"/>
        <v>8.8814011106365669</v>
      </c>
      <c r="D38" s="151">
        <f>[1]MercLab!R361</f>
        <v>11.414348522668419</v>
      </c>
      <c r="E38" s="151">
        <f>[1]MercLab!S361</f>
        <v>8.431767118938744</v>
      </c>
      <c r="F38" s="151">
        <f>[1]MercLab!T361</f>
        <v>6.7980876903025358</v>
      </c>
      <c r="G38" s="151">
        <f>[1]MercLab!U361</f>
        <v>6.1600050862285629</v>
      </c>
      <c r="H38" s="151">
        <f>[1]MercLab!V361</f>
        <v>0</v>
      </c>
      <c r="I38" s="151">
        <f>[1]MercLab!W361</f>
        <v>0</v>
      </c>
      <c r="J38" s="309"/>
    </row>
    <row r="39" spans="1:10">
      <c r="A39" s="238" t="s">
        <v>107</v>
      </c>
      <c r="B39" s="151">
        <f>[1]MercLab!Q362</f>
        <v>7.4788991751038569</v>
      </c>
      <c r="C39" s="312">
        <f t="shared" si="4"/>
        <v>8.4086024664409624</v>
      </c>
      <c r="D39" s="151">
        <f>[1]MercLab!R362</f>
        <v>9.8880950790927287</v>
      </c>
      <c r="E39" s="151">
        <f>[1]MercLab!S362</f>
        <v>8.9152418881557924</v>
      </c>
      <c r="F39" s="151">
        <f>[1]MercLab!T362</f>
        <v>6.4224704320743662</v>
      </c>
      <c r="G39" s="151">
        <f>[1]MercLab!U362</f>
        <v>6.2592223163173042</v>
      </c>
      <c r="H39" s="151">
        <f>[1]MercLab!V362</f>
        <v>0</v>
      </c>
      <c r="I39" s="151">
        <f>[1]MercLab!W362</f>
        <v>0</v>
      </c>
      <c r="J39" s="309"/>
    </row>
    <row r="40" spans="1:10">
      <c r="A40" s="238" t="s">
        <v>108</v>
      </c>
      <c r="B40" s="151">
        <f>[1]MercLab!Q363</f>
        <v>11.5</v>
      </c>
      <c r="C40" s="312">
        <f t="shared" si="4"/>
        <v>5.666666666666667</v>
      </c>
      <c r="D40" s="151">
        <f>[1]MercLab!R363</f>
        <v>0</v>
      </c>
      <c r="E40" s="151">
        <f>[1]MercLab!S363</f>
        <v>17</v>
      </c>
      <c r="F40" s="151">
        <f>[1]MercLab!T363</f>
        <v>0</v>
      </c>
      <c r="G40" s="151">
        <f>[1]MercLab!U363</f>
        <v>6</v>
      </c>
      <c r="H40" s="151">
        <f>[1]MercLab!V363</f>
        <v>0</v>
      </c>
      <c r="I40" s="151">
        <f>[1]MercLab!W363</f>
        <v>0</v>
      </c>
      <c r="J40" s="309"/>
    </row>
    <row r="41" spans="1:10">
      <c r="A41" s="237" t="s">
        <v>98</v>
      </c>
      <c r="B41" s="151">
        <f>[1]MercLab!Q364</f>
        <v>11.662617257004051</v>
      </c>
      <c r="C41" s="312">
        <f t="shared" si="4"/>
        <v>10.610327496273067</v>
      </c>
      <c r="D41" s="151">
        <f>[1]MercLab!R364</f>
        <v>13.360402521659292</v>
      </c>
      <c r="E41" s="151">
        <f>[1]MercLab!S364</f>
        <v>11.978220679905451</v>
      </c>
      <c r="F41" s="151">
        <f>[1]MercLab!T364</f>
        <v>6.4923592872544598</v>
      </c>
      <c r="G41" s="151">
        <f>[1]MercLab!U364</f>
        <v>9.1013693723081666</v>
      </c>
      <c r="H41" s="151">
        <f>[1]MercLab!V364</f>
        <v>0</v>
      </c>
      <c r="I41" s="151">
        <f>[1]MercLab!W364</f>
        <v>0</v>
      </c>
      <c r="J41" s="309"/>
    </row>
    <row r="42" spans="1:10">
      <c r="A42" s="237" t="s">
        <v>99</v>
      </c>
      <c r="B42" s="151">
        <f>[1]MercLab!Q365</f>
        <v>14.386888846361831</v>
      </c>
      <c r="C42" s="312">
        <f t="shared" si="4"/>
        <v>10.211342186309281</v>
      </c>
      <c r="D42" s="151">
        <f>[1]MercLab!R365</f>
        <v>15.391551749100167</v>
      </c>
      <c r="E42" s="151">
        <f>[1]MercLab!S365</f>
        <v>15.242474809827675</v>
      </c>
      <c r="F42" s="151">
        <f>[1]MercLab!T365</f>
        <v>0</v>
      </c>
      <c r="G42" s="151">
        <f>[1]MercLab!U365</f>
        <v>10.600337896391286</v>
      </c>
      <c r="H42" s="151">
        <f>[1]MercLab!V365</f>
        <v>0</v>
      </c>
      <c r="I42" s="151">
        <f>[1]MercLab!W365</f>
        <v>0</v>
      </c>
      <c r="J42" s="309"/>
    </row>
    <row r="43" spans="1:10">
      <c r="A43" s="237" t="s">
        <v>100</v>
      </c>
      <c r="B43" s="151">
        <f>[1]MercLab!Q366</f>
        <v>15.415744907443237</v>
      </c>
      <c r="C43" s="312">
        <f t="shared" si="4"/>
        <v>10.871723738987606</v>
      </c>
      <c r="D43" s="151">
        <f>[1]MercLab!R366</f>
        <v>16.853474655127254</v>
      </c>
      <c r="E43" s="151">
        <f>[1]MercLab!S366</f>
        <v>15.761696561835564</v>
      </c>
      <c r="F43" s="151">
        <f>[1]MercLab!T366</f>
        <v>0</v>
      </c>
      <c r="G43" s="151">
        <f>[1]MercLab!U366</f>
        <v>12.327892630981717</v>
      </c>
      <c r="H43" s="151">
        <f>[1]MercLab!V366</f>
        <v>0</v>
      </c>
      <c r="I43" s="151">
        <f>[1]MercLab!W366</f>
        <v>0</v>
      </c>
      <c r="J43" s="309"/>
    </row>
    <row r="44" spans="1:10">
      <c r="A44" s="237" t="s">
        <v>101</v>
      </c>
      <c r="B44" s="151">
        <f>[1]MercLab!Q367</f>
        <v>13.959516677964933</v>
      </c>
      <c r="C44" s="312">
        <f t="shared" si="4"/>
        <v>10.96591261771052</v>
      </c>
      <c r="D44" s="151">
        <f>[1]MercLab!R367</f>
        <v>16.799187341583636</v>
      </c>
      <c r="E44" s="151">
        <f>[1]MercLab!S367</f>
        <v>16.098550511547927</v>
      </c>
      <c r="F44" s="151">
        <f>[1]MercLab!T367</f>
        <v>0</v>
      </c>
      <c r="G44" s="151">
        <f>[1]MercLab!U367</f>
        <v>11.261908788443137</v>
      </c>
      <c r="H44" s="151">
        <f>[1]MercLab!V367</f>
        <v>0</v>
      </c>
      <c r="I44" s="151">
        <f>[1]MercLab!W367</f>
        <v>0</v>
      </c>
      <c r="J44" s="309"/>
    </row>
    <row r="45" spans="1:10">
      <c r="A45" s="235"/>
      <c r="B45" s="182"/>
      <c r="C45" s="182"/>
      <c r="D45" s="182"/>
      <c r="E45" s="182"/>
      <c r="F45" s="182"/>
      <c r="G45" s="182"/>
      <c r="H45" s="182"/>
      <c r="I45" s="182"/>
      <c r="J45" s="309"/>
    </row>
    <row r="46" spans="1:10">
      <c r="A46" s="231" t="s">
        <v>12</v>
      </c>
      <c r="B46" s="310"/>
      <c r="C46" s="310"/>
      <c r="D46" s="310"/>
      <c r="E46" s="310"/>
      <c r="F46" s="310"/>
      <c r="G46" s="310"/>
      <c r="H46" s="310"/>
      <c r="I46" s="310"/>
      <c r="J46" s="309"/>
    </row>
    <row r="47" spans="1:10">
      <c r="A47" s="232" t="s">
        <v>38</v>
      </c>
      <c r="B47" s="151">
        <f>[1]MercLab!Q369</f>
        <v>5.2632781996246445</v>
      </c>
      <c r="C47" s="312">
        <f t="shared" ref="C47:C50" si="6">AVERAGE(D47:F47)</f>
        <v>2.1793111109058096</v>
      </c>
      <c r="D47" s="151">
        <f>[1]MercLab!R369</f>
        <v>0</v>
      </c>
      <c r="E47" s="151">
        <f>[1]MercLab!S369</f>
        <v>6.5379333327174285</v>
      </c>
      <c r="F47" s="151">
        <f>[1]MercLab!T369</f>
        <v>0</v>
      </c>
      <c r="G47" s="151">
        <f>[1]MercLab!U369</f>
        <v>4.7653849210698338</v>
      </c>
      <c r="H47" s="151">
        <f>[1]MercLab!V369</f>
        <v>0</v>
      </c>
      <c r="I47" s="151">
        <f>[1]MercLab!W369</f>
        <v>0</v>
      </c>
      <c r="J47" s="309"/>
    </row>
    <row r="48" spans="1:10">
      <c r="A48" s="232" t="s">
        <v>39</v>
      </c>
      <c r="B48" s="151">
        <f>[1]MercLab!Q370</f>
        <v>6.978565958961032</v>
      </c>
      <c r="C48" s="312">
        <f t="shared" si="6"/>
        <v>3.5744586674300378</v>
      </c>
      <c r="D48" s="151">
        <f>[1]MercLab!R370</f>
        <v>2</v>
      </c>
      <c r="E48" s="151">
        <f>[1]MercLab!S370</f>
        <v>8.723376002290113</v>
      </c>
      <c r="F48" s="151">
        <f>[1]MercLab!T370</f>
        <v>0</v>
      </c>
      <c r="G48" s="151">
        <f>[1]MercLab!U370</f>
        <v>5.936907796066861</v>
      </c>
      <c r="H48" s="151">
        <f>[1]MercLab!V370</f>
        <v>0</v>
      </c>
      <c r="I48" s="151">
        <f>[1]MercLab!W370</f>
        <v>0</v>
      </c>
      <c r="J48" s="309"/>
    </row>
    <row r="49" spans="1:15">
      <c r="A49" s="232" t="s">
        <v>50</v>
      </c>
      <c r="B49" s="233">
        <f>[1]MercLab!Q371</f>
        <v>8.9504060642541354</v>
      </c>
      <c r="C49" s="312">
        <f t="shared" si="6"/>
        <v>10.164764242839249</v>
      </c>
      <c r="D49" s="233">
        <f>[1]MercLab!R371</f>
        <v>13.183099312036688</v>
      </c>
      <c r="E49" s="233">
        <f>[1]MercLab!S371</f>
        <v>10.801662507382673</v>
      </c>
      <c r="F49" s="233">
        <f>[1]MercLab!T371</f>
        <v>6.5095309090983884</v>
      </c>
      <c r="G49" s="233">
        <f>[1]MercLab!U371</f>
        <v>7.0521683167143934</v>
      </c>
      <c r="H49" s="233">
        <f>[1]MercLab!V371</f>
        <v>0</v>
      </c>
      <c r="I49" s="233">
        <f>[1]MercLab!W371</f>
        <v>0</v>
      </c>
    </row>
    <row r="50" spans="1:15">
      <c r="A50" s="232" t="s">
        <v>46</v>
      </c>
      <c r="B50" s="233">
        <f>[1]MercLab!Q372</f>
        <v>8.3607332455734991</v>
      </c>
      <c r="C50" s="312">
        <f t="shared" si="6"/>
        <v>2.7869110818578329</v>
      </c>
      <c r="D50" s="233">
        <f>[1]MercLab!R372</f>
        <v>0</v>
      </c>
      <c r="E50" s="233">
        <f>[1]MercLab!S372</f>
        <v>8.3607332455734991</v>
      </c>
      <c r="F50" s="233">
        <f>[1]MercLab!T372</f>
        <v>0</v>
      </c>
      <c r="G50" s="233">
        <f>[1]MercLab!U372</f>
        <v>0</v>
      </c>
      <c r="H50" s="233">
        <f>[1]MercLab!V372</f>
        <v>0</v>
      </c>
      <c r="I50" s="233">
        <f>[1]MercLab!W372</f>
        <v>0</v>
      </c>
    </row>
    <row r="51" spans="1:15">
      <c r="A51" s="292"/>
      <c r="B51" s="293"/>
      <c r="C51" s="293"/>
      <c r="D51" s="293"/>
      <c r="E51" s="293"/>
      <c r="F51" s="293"/>
      <c r="G51" s="293"/>
      <c r="H51" s="293"/>
      <c r="I51" s="293"/>
    </row>
    <row r="52" spans="1:15">
      <c r="A52" s="241" t="str">
        <f>'C05'!A42</f>
        <v>Fuente: Instituto Nacional de Estadística (INE). XLIV Encuesta Permanente de Hogares de Propósitos Múltiples, mayo 2013.</v>
      </c>
      <c r="B52" s="240"/>
      <c r="C52" s="240"/>
      <c r="D52" s="240"/>
      <c r="E52" s="240"/>
      <c r="F52" s="240"/>
      <c r="G52" s="240"/>
      <c r="H52" s="240"/>
      <c r="I52" s="240"/>
    </row>
    <row r="53" spans="1:15">
      <c r="A53" s="241" t="str">
        <f>'C05'!A43</f>
        <v>(Salarios mínimos por rama)</v>
      </c>
      <c r="B53" s="240"/>
      <c r="C53" s="240"/>
      <c r="D53" s="240"/>
      <c r="E53" s="240"/>
      <c r="F53" s="240"/>
      <c r="G53" s="240"/>
      <c r="H53" s="240"/>
      <c r="I53" s="240"/>
    </row>
    <row r="54" spans="1:15">
      <c r="A54" s="241" t="s">
        <v>105</v>
      </c>
      <c r="B54" s="240"/>
      <c r="C54" s="240"/>
      <c r="D54" s="240"/>
      <c r="E54" s="240"/>
      <c r="F54" s="240"/>
      <c r="G54" s="240"/>
      <c r="H54" s="240"/>
      <c r="I54" s="240"/>
    </row>
    <row r="55" spans="1:15">
      <c r="A55" s="240"/>
      <c r="B55" s="240"/>
      <c r="C55" s="240"/>
      <c r="D55" s="242"/>
      <c r="E55" s="240"/>
      <c r="F55" s="240"/>
      <c r="G55" s="240"/>
      <c r="H55" s="240"/>
      <c r="I55" s="240"/>
    </row>
    <row r="56" spans="1:15">
      <c r="A56" s="298" t="s">
        <v>127</v>
      </c>
      <c r="B56" s="298"/>
      <c r="C56" s="298"/>
      <c r="D56" s="298"/>
      <c r="E56" s="298"/>
      <c r="F56" s="298"/>
      <c r="G56" s="298"/>
      <c r="H56" s="298"/>
      <c r="I56" s="298"/>
    </row>
    <row r="57" spans="1:15">
      <c r="A57" s="388" t="s">
        <v>122</v>
      </c>
      <c r="B57" s="388"/>
      <c r="C57" s="388"/>
      <c r="D57" s="388"/>
      <c r="E57" s="388"/>
      <c r="F57" s="388"/>
      <c r="G57" s="388"/>
      <c r="H57" s="388"/>
      <c r="I57" s="388"/>
    </row>
    <row r="58" spans="1:15">
      <c r="A58" s="388" t="s">
        <v>33</v>
      </c>
      <c r="B58" s="388"/>
      <c r="C58" s="388"/>
      <c r="D58" s="388"/>
      <c r="E58" s="388"/>
      <c r="F58" s="388"/>
      <c r="G58" s="388"/>
      <c r="H58" s="388"/>
      <c r="I58" s="388"/>
    </row>
    <row r="59" spans="1:15" customFormat="1" ht="23.25">
      <c r="A59" s="387" t="s">
        <v>112</v>
      </c>
      <c r="B59" s="387"/>
      <c r="C59" s="387"/>
      <c r="D59" s="387"/>
      <c r="E59" s="387"/>
      <c r="F59" s="387"/>
      <c r="G59" s="387"/>
      <c r="H59" s="387"/>
      <c r="I59" s="387"/>
      <c r="J59" s="247"/>
      <c r="K59" s="247"/>
      <c r="L59" s="247"/>
      <c r="M59" s="247"/>
      <c r="N59" s="247"/>
      <c r="O59" s="247"/>
    </row>
    <row r="60" spans="1:15">
      <c r="A60" s="240" t="s">
        <v>17</v>
      </c>
      <c r="B60" s="240"/>
      <c r="C60" s="240"/>
      <c r="D60" s="240"/>
      <c r="E60" s="240"/>
      <c r="F60" s="240"/>
      <c r="G60" s="240"/>
      <c r="H60" s="240"/>
      <c r="I60" s="240"/>
    </row>
    <row r="61" spans="1:15">
      <c r="A61" s="384" t="s">
        <v>31</v>
      </c>
      <c r="B61" s="384" t="s">
        <v>27</v>
      </c>
      <c r="C61" s="386" t="s">
        <v>6</v>
      </c>
      <c r="D61" s="386"/>
      <c r="E61" s="386"/>
      <c r="F61" s="386"/>
      <c r="G61" s="384" t="s">
        <v>28</v>
      </c>
      <c r="H61" s="384" t="s">
        <v>36</v>
      </c>
      <c r="I61" s="384" t="s">
        <v>29</v>
      </c>
    </row>
    <row r="62" spans="1:15" ht="24" customHeight="1">
      <c r="A62" s="385"/>
      <c r="B62" s="385"/>
      <c r="C62" s="224" t="s">
        <v>0</v>
      </c>
      <c r="D62" s="224" t="s">
        <v>109</v>
      </c>
      <c r="E62" s="224" t="s">
        <v>9</v>
      </c>
      <c r="F62" s="224" t="s">
        <v>110</v>
      </c>
      <c r="G62" s="385"/>
      <c r="H62" s="385"/>
      <c r="I62" s="385" t="s">
        <v>30</v>
      </c>
    </row>
    <row r="63" spans="1:15">
      <c r="A63" s="223"/>
      <c r="B63" s="223"/>
      <c r="C63" s="243"/>
      <c r="D63" s="223"/>
      <c r="E63" s="223"/>
      <c r="F63" s="223"/>
      <c r="G63" s="223"/>
      <c r="H63" s="223"/>
      <c r="I63" s="223"/>
    </row>
    <row r="64" spans="1:15">
      <c r="A64" s="244" t="s">
        <v>71</v>
      </c>
      <c r="B64" s="228">
        <f>B8</f>
        <v>8.3108214220231993</v>
      </c>
      <c r="C64" s="228">
        <f t="shared" ref="C64:I64" si="7">C8</f>
        <v>9.9002403815476949</v>
      </c>
      <c r="D64" s="228">
        <f t="shared" si="7"/>
        <v>13.155271413725483</v>
      </c>
      <c r="E64" s="228">
        <f t="shared" si="7"/>
        <v>10.035918821819214</v>
      </c>
      <c r="F64" s="228">
        <f t="shared" si="7"/>
        <v>6.5095309090983884</v>
      </c>
      <c r="G64" s="228">
        <f t="shared" si="7"/>
        <v>6.5540517305690544</v>
      </c>
      <c r="H64" s="228">
        <f t="shared" si="7"/>
        <v>0</v>
      </c>
      <c r="I64" s="228">
        <f t="shared" si="7"/>
        <v>0</v>
      </c>
    </row>
    <row r="65" spans="1:10">
      <c r="A65" s="245"/>
      <c r="B65" s="308"/>
      <c r="C65" s="308"/>
      <c r="D65" s="308"/>
      <c r="E65" s="308"/>
      <c r="F65" s="308"/>
      <c r="G65" s="308"/>
      <c r="H65" s="308"/>
      <c r="I65" s="308"/>
      <c r="J65" s="309"/>
    </row>
    <row r="66" spans="1:10">
      <c r="A66" s="246" t="s">
        <v>13</v>
      </c>
      <c r="B66" s="142"/>
      <c r="C66" s="142"/>
      <c r="D66" s="142"/>
      <c r="E66" s="142"/>
      <c r="F66" s="142"/>
      <c r="G66" s="142"/>
      <c r="H66" s="142">
        <f>[1]MercLab!V374</f>
        <v>0</v>
      </c>
      <c r="I66" s="142">
        <f>[1]MercLab!W374</f>
        <v>0</v>
      </c>
      <c r="J66" s="309"/>
    </row>
    <row r="67" spans="1:10">
      <c r="A67" s="239" t="s">
        <v>54</v>
      </c>
      <c r="B67" s="151">
        <f>[1]MercLab!Q375</f>
        <v>5.2512858043674511</v>
      </c>
      <c r="C67" s="312">
        <f t="shared" ref="C67:C76" si="8">AVERAGE(D67:F67)</f>
        <v>2.1845736010851207</v>
      </c>
      <c r="D67" s="151">
        <f>[1]MercLab!R375</f>
        <v>0</v>
      </c>
      <c r="E67" s="151">
        <f>[1]MercLab!S375</f>
        <v>6.553720803255362</v>
      </c>
      <c r="F67" s="151">
        <f>[1]MercLab!T375</f>
        <v>0</v>
      </c>
      <c r="G67" s="151">
        <f>[1]MercLab!U375</f>
        <v>4.7514802508358791</v>
      </c>
      <c r="H67" s="151">
        <f>[1]MercLab!V375</f>
        <v>0</v>
      </c>
      <c r="I67" s="151">
        <f>[1]MercLab!W375</f>
        <v>0</v>
      </c>
      <c r="J67" s="309"/>
    </row>
    <row r="68" spans="1:10">
      <c r="A68" s="239" t="s">
        <v>73</v>
      </c>
      <c r="B68" s="151">
        <f>[1]MercLab!Q376</f>
        <v>6</v>
      </c>
      <c r="C68" s="312">
        <f t="shared" si="8"/>
        <v>2</v>
      </c>
      <c r="D68" s="151">
        <f>[1]MercLab!R376</f>
        <v>0</v>
      </c>
      <c r="E68" s="151">
        <f>[1]MercLab!S376</f>
        <v>6</v>
      </c>
      <c r="F68" s="151">
        <f>[1]MercLab!T376</f>
        <v>0</v>
      </c>
      <c r="G68" s="151">
        <f>[1]MercLab!U376</f>
        <v>6</v>
      </c>
      <c r="H68" s="151">
        <f>[1]MercLab!V376</f>
        <v>0</v>
      </c>
      <c r="I68" s="151">
        <f>[1]MercLab!W376</f>
        <v>0</v>
      </c>
      <c r="J68" s="309"/>
    </row>
    <row r="69" spans="1:10">
      <c r="A69" s="239" t="s">
        <v>55</v>
      </c>
      <c r="B69" s="151">
        <f>[1]MercLab!Q377</f>
        <v>6.978565958961032</v>
      </c>
      <c r="C69" s="312">
        <f t="shared" si="8"/>
        <v>3.5744586674300378</v>
      </c>
      <c r="D69" s="151">
        <f>[1]MercLab!R377</f>
        <v>2</v>
      </c>
      <c r="E69" s="151">
        <f>[1]MercLab!S377</f>
        <v>8.723376002290113</v>
      </c>
      <c r="F69" s="151">
        <f>[1]MercLab!T377</f>
        <v>0</v>
      </c>
      <c r="G69" s="151">
        <f>[1]MercLab!U377</f>
        <v>5.936907796066861</v>
      </c>
      <c r="H69" s="151">
        <f>[1]MercLab!V377</f>
        <v>0</v>
      </c>
      <c r="I69" s="151">
        <f>[1]MercLab!W377</f>
        <v>0</v>
      </c>
      <c r="J69" s="309"/>
    </row>
    <row r="70" spans="1:10">
      <c r="A70" s="239" t="s">
        <v>56</v>
      </c>
      <c r="B70" s="151">
        <f>[1]MercLab!Q378</f>
        <v>12.867796964948498</v>
      </c>
      <c r="C70" s="312">
        <f t="shared" si="8"/>
        <v>8.6815469615452869</v>
      </c>
      <c r="D70" s="151">
        <f>[1]MercLab!R378</f>
        <v>14.146268129358937</v>
      </c>
      <c r="E70" s="151">
        <f>[1]MercLab!S378</f>
        <v>11.898372755276926</v>
      </c>
      <c r="F70" s="151">
        <f>[1]MercLab!T378</f>
        <v>0</v>
      </c>
      <c r="G70" s="151">
        <f>[1]MercLab!U378</f>
        <v>1</v>
      </c>
      <c r="H70" s="151">
        <f>[1]MercLab!V378</f>
        <v>0</v>
      </c>
      <c r="I70" s="151">
        <f>[1]MercLab!W378</f>
        <v>0</v>
      </c>
      <c r="J70" s="309"/>
    </row>
    <row r="71" spans="1:10">
      <c r="A71" s="239" t="s">
        <v>74</v>
      </c>
      <c r="B71" s="151">
        <f>[1]MercLab!Q379</f>
        <v>9.7827173264971545</v>
      </c>
      <c r="C71" s="312">
        <f t="shared" si="8"/>
        <v>3.235499244974807</v>
      </c>
      <c r="D71" s="151">
        <f>[1]MercLab!R379</f>
        <v>0</v>
      </c>
      <c r="E71" s="151">
        <f>[1]MercLab!S379</f>
        <v>9.7064977349244206</v>
      </c>
      <c r="F71" s="151">
        <f>[1]MercLab!T379</f>
        <v>0</v>
      </c>
      <c r="G71" s="151">
        <f>[1]MercLab!U379</f>
        <v>10.012562298931064</v>
      </c>
      <c r="H71" s="151">
        <f>[1]MercLab!V379</f>
        <v>0</v>
      </c>
      <c r="I71" s="151">
        <f>[1]MercLab!W379</f>
        <v>0</v>
      </c>
      <c r="J71" s="309"/>
    </row>
    <row r="72" spans="1:10">
      <c r="A72" s="239" t="s">
        <v>84</v>
      </c>
      <c r="B72" s="151">
        <f>[1]MercLab!Q380</f>
        <v>7.854990604126237</v>
      </c>
      <c r="C72" s="312">
        <f t="shared" si="8"/>
        <v>3.4294624003302574</v>
      </c>
      <c r="D72" s="151">
        <f>[1]MercLab!R380</f>
        <v>0</v>
      </c>
      <c r="E72" s="151">
        <f>[1]MercLab!S380</f>
        <v>10.288387200990773</v>
      </c>
      <c r="F72" s="151">
        <f>[1]MercLab!T380</f>
        <v>0</v>
      </c>
      <c r="G72" s="151">
        <f>[1]MercLab!U380</f>
        <v>6.8667860509238112</v>
      </c>
      <c r="H72" s="151">
        <f>[1]MercLab!V380</f>
        <v>0</v>
      </c>
      <c r="I72" s="151">
        <f>[1]MercLab!W380</f>
        <v>0</v>
      </c>
      <c r="J72" s="309"/>
    </row>
    <row r="73" spans="1:10">
      <c r="A73" s="239" t="s">
        <v>58</v>
      </c>
      <c r="B73" s="151">
        <f>[1]MercLab!Q381</f>
        <v>11.697480314361304</v>
      </c>
      <c r="C73" s="312">
        <f t="shared" si="8"/>
        <v>7.7645167240498738</v>
      </c>
      <c r="D73" s="151">
        <f>[1]MercLab!R381</f>
        <v>11.153183969695171</v>
      </c>
      <c r="E73" s="151">
        <f>[1]MercLab!S381</f>
        <v>12.140366202454452</v>
      </c>
      <c r="F73" s="151">
        <f>[1]MercLab!T381</f>
        <v>0</v>
      </c>
      <c r="G73" s="151">
        <f>[1]MercLab!U381</f>
        <v>8.6179688333864082</v>
      </c>
      <c r="H73" s="151">
        <f>[1]MercLab!V381</f>
        <v>0</v>
      </c>
      <c r="I73" s="151">
        <f>[1]MercLab!W381</f>
        <v>0</v>
      </c>
      <c r="J73" s="309"/>
    </row>
    <row r="74" spans="1:10">
      <c r="A74" s="239" t="s">
        <v>57</v>
      </c>
      <c r="B74" s="151">
        <f>[1]MercLab!Q382</f>
        <v>12.367841831680771</v>
      </c>
      <c r="C74" s="312">
        <f t="shared" si="8"/>
        <v>7.417969628773311</v>
      </c>
      <c r="D74" s="151">
        <f>[1]MercLab!R382</f>
        <v>10.324930143607139</v>
      </c>
      <c r="E74" s="151">
        <f>[1]MercLab!S382</f>
        <v>11.928978742712795</v>
      </c>
      <c r="F74" s="151">
        <f>[1]MercLab!T382</f>
        <v>0</v>
      </c>
      <c r="G74" s="151">
        <f>[1]MercLab!U382</f>
        <v>14.346954843455942</v>
      </c>
      <c r="H74" s="151">
        <f>[1]MercLab!V382</f>
        <v>0</v>
      </c>
      <c r="I74" s="151">
        <f>[1]MercLab!W382</f>
        <v>0</v>
      </c>
      <c r="J74" s="309"/>
    </row>
    <row r="75" spans="1:10">
      <c r="A75" s="239" t="s">
        <v>59</v>
      </c>
      <c r="B75" s="151">
        <f>[1]MercLab!Q383</f>
        <v>9.6689332362975993</v>
      </c>
      <c r="C75" s="312">
        <f t="shared" si="8"/>
        <v>10.231458183302678</v>
      </c>
      <c r="D75" s="151">
        <f>[1]MercLab!R383</f>
        <v>13.20868411448096</v>
      </c>
      <c r="E75" s="151">
        <f>[1]MercLab!S383</f>
        <v>10.976159526328685</v>
      </c>
      <c r="F75" s="151">
        <f>[1]MercLab!T383</f>
        <v>6.5095309090983884</v>
      </c>
      <c r="G75" s="151">
        <f>[1]MercLab!U383</f>
        <v>6.9395725733837814</v>
      </c>
      <c r="H75" s="151">
        <f>[1]MercLab!V383</f>
        <v>0</v>
      </c>
      <c r="I75" s="151">
        <f>[1]MercLab!W383</f>
        <v>0</v>
      </c>
      <c r="J75" s="309"/>
    </row>
    <row r="76" spans="1:10">
      <c r="A76" s="239" t="s">
        <v>60</v>
      </c>
      <c r="B76" s="151">
        <f>[1]MercLab!Q384</f>
        <v>8.3607332455734991</v>
      </c>
      <c r="C76" s="312">
        <f t="shared" si="8"/>
        <v>2.7869110818578329</v>
      </c>
      <c r="D76" s="151">
        <f>[1]MercLab!R384</f>
        <v>0</v>
      </c>
      <c r="E76" s="151">
        <f>[1]MercLab!S384</f>
        <v>8.3607332455734991</v>
      </c>
      <c r="F76" s="151">
        <f>[1]MercLab!T384</f>
        <v>0</v>
      </c>
      <c r="G76" s="151">
        <f>[1]MercLab!U384</f>
        <v>0</v>
      </c>
      <c r="H76" s="151">
        <f>[1]MercLab!V384</f>
        <v>0</v>
      </c>
      <c r="I76" s="151">
        <f>[1]MercLab!W384</f>
        <v>0</v>
      </c>
      <c r="J76" s="309"/>
    </row>
    <row r="77" spans="1:10">
      <c r="A77" s="222"/>
      <c r="B77" s="182"/>
      <c r="C77" s="182"/>
      <c r="D77" s="182"/>
      <c r="E77" s="182"/>
      <c r="F77" s="182"/>
      <c r="G77" s="182"/>
      <c r="H77" s="182"/>
      <c r="I77" s="182"/>
      <c r="J77" s="309"/>
    </row>
    <row r="78" spans="1:10">
      <c r="A78" s="246" t="s">
        <v>14</v>
      </c>
      <c r="B78" s="310"/>
      <c r="C78" s="310"/>
      <c r="D78" s="310"/>
      <c r="E78" s="310"/>
      <c r="F78" s="310"/>
      <c r="G78" s="310"/>
      <c r="H78" s="310"/>
      <c r="I78" s="310"/>
      <c r="J78" s="309"/>
    </row>
    <row r="79" spans="1:10">
      <c r="A79" s="239" t="s">
        <v>75</v>
      </c>
      <c r="B79" s="151">
        <f>[1]MercLab!Q387</f>
        <v>13.585919611171608</v>
      </c>
      <c r="C79" s="312">
        <f t="shared" ref="C79:C89" si="9">AVERAGE(D79:F79)</f>
        <v>8.9429651459754158</v>
      </c>
      <c r="D79" s="151">
        <f>[1]MercLab!R387</f>
        <v>13.999775456651586</v>
      </c>
      <c r="E79" s="151">
        <f>[1]MercLab!S387</f>
        <v>12.82911998127466</v>
      </c>
      <c r="F79" s="151">
        <f>[1]MercLab!T387</f>
        <v>0</v>
      </c>
      <c r="G79" s="151">
        <f>[1]MercLab!U387</f>
        <v>14.651198547893788</v>
      </c>
      <c r="H79" s="151">
        <f>[1]MercLab!V387</f>
        <v>0</v>
      </c>
      <c r="I79" s="151">
        <f>[1]MercLab!W387</f>
        <v>0</v>
      </c>
      <c r="J79" s="309"/>
    </row>
    <row r="80" spans="1:10">
      <c r="A80" s="239" t="s">
        <v>61</v>
      </c>
      <c r="B80" s="151">
        <f>[1]MercLab!Q388</f>
        <v>12.591318055124466</v>
      </c>
      <c r="C80" s="312">
        <f t="shared" si="9"/>
        <v>9.2268341412869876</v>
      </c>
      <c r="D80" s="151">
        <f>[1]MercLab!R388</f>
        <v>13.649317831057255</v>
      </c>
      <c r="E80" s="151">
        <f>[1]MercLab!S388</f>
        <v>14.031184592803706</v>
      </c>
      <c r="F80" s="151">
        <f>[1]MercLab!T388</f>
        <v>0</v>
      </c>
      <c r="G80" s="151">
        <f>[1]MercLab!U388</f>
        <v>9.576185376315312</v>
      </c>
      <c r="H80" s="151">
        <f>[1]MercLab!V388</f>
        <v>0</v>
      </c>
      <c r="I80" s="151">
        <f>[1]MercLab!W388</f>
        <v>0</v>
      </c>
      <c r="J80" s="309"/>
    </row>
    <row r="81" spans="1:10">
      <c r="A81" s="239" t="s">
        <v>62</v>
      </c>
      <c r="B81" s="151">
        <f>[1]MercLab!Q389</f>
        <v>12.401385542323304</v>
      </c>
      <c r="C81" s="312">
        <f t="shared" si="9"/>
        <v>8.1037852159676671</v>
      </c>
      <c r="D81" s="151">
        <f>[1]MercLab!R389</f>
        <v>11.724889393445846</v>
      </c>
      <c r="E81" s="151">
        <f>[1]MercLab!S389</f>
        <v>12.586466254457154</v>
      </c>
      <c r="F81" s="151">
        <f>[1]MercLab!T389</f>
        <v>0</v>
      </c>
      <c r="G81" s="151">
        <f>[1]MercLab!U389</f>
        <v>12</v>
      </c>
      <c r="H81" s="151">
        <f>[1]MercLab!V389</f>
        <v>0</v>
      </c>
      <c r="I81" s="151">
        <f>[1]MercLab!W389</f>
        <v>0</v>
      </c>
      <c r="J81" s="309"/>
    </row>
    <row r="82" spans="1:10">
      <c r="A82" s="239" t="s">
        <v>63</v>
      </c>
      <c r="B82" s="151">
        <f>[1]MercLab!Q390</f>
        <v>7.5104155235781356</v>
      </c>
      <c r="C82" s="312">
        <f t="shared" si="9"/>
        <v>3.5296942859000953</v>
      </c>
      <c r="D82" s="151">
        <f>[1]MercLab!R390</f>
        <v>0</v>
      </c>
      <c r="E82" s="151">
        <f>[1]MercLab!S390</f>
        <v>10.589082857700285</v>
      </c>
      <c r="F82" s="151">
        <f>[1]MercLab!T390</f>
        <v>0</v>
      </c>
      <c r="G82" s="151">
        <f>[1]MercLab!U390</f>
        <v>6.7534363442300309</v>
      </c>
      <c r="H82" s="151">
        <f>[1]MercLab!V390</f>
        <v>0</v>
      </c>
      <c r="I82" s="151">
        <f>[1]MercLab!W390</f>
        <v>0</v>
      </c>
      <c r="J82" s="309"/>
    </row>
    <row r="83" spans="1:10">
      <c r="A83" s="239" t="s">
        <v>64</v>
      </c>
      <c r="B83" s="233">
        <f>[1]MercLab!Q391</f>
        <v>4.8156278620749911</v>
      </c>
      <c r="C83" s="312">
        <f t="shared" si="9"/>
        <v>1.7301141176791319</v>
      </c>
      <c r="D83" s="233">
        <f>[1]MercLab!R391</f>
        <v>0</v>
      </c>
      <c r="E83" s="233">
        <f>[1]MercLab!S391</f>
        <v>5.190342353037396</v>
      </c>
      <c r="F83" s="233">
        <f>[1]MercLab!T391</f>
        <v>0</v>
      </c>
      <c r="G83" s="233">
        <f>[1]MercLab!U391</f>
        <v>4.7104314052533427</v>
      </c>
      <c r="H83" s="233">
        <f>[1]MercLab!V391</f>
        <v>0</v>
      </c>
      <c r="I83" s="233">
        <f>[1]MercLab!W391</f>
        <v>0</v>
      </c>
    </row>
    <row r="84" spans="1:10">
      <c r="A84" s="239" t="s">
        <v>65</v>
      </c>
      <c r="B84" s="233">
        <f>[1]MercLab!Q392</f>
        <v>11.5</v>
      </c>
      <c r="C84" s="312">
        <f t="shared" si="9"/>
        <v>4</v>
      </c>
      <c r="D84" s="233">
        <f>[1]MercLab!R392</f>
        <v>0</v>
      </c>
      <c r="E84" s="233">
        <f>[1]MercLab!S392</f>
        <v>12</v>
      </c>
      <c r="F84" s="233">
        <f>[1]MercLab!T392</f>
        <v>0</v>
      </c>
      <c r="G84" s="233">
        <f>[1]MercLab!U392</f>
        <v>11</v>
      </c>
      <c r="H84" s="233">
        <f>[1]MercLab!V392</f>
        <v>0</v>
      </c>
      <c r="I84" s="233">
        <f>[1]MercLab!W392</f>
        <v>0</v>
      </c>
    </row>
    <row r="85" spans="1:10">
      <c r="A85" s="239" t="s">
        <v>77</v>
      </c>
      <c r="B85" s="233">
        <f>[1]MercLab!Q393</f>
        <v>6.9370247866629686</v>
      </c>
      <c r="C85" s="312">
        <f t="shared" si="9"/>
        <v>2.5786189772610166</v>
      </c>
      <c r="D85" s="233">
        <f>[1]MercLab!R393</f>
        <v>0</v>
      </c>
      <c r="E85" s="233">
        <f>[1]MercLab!S393</f>
        <v>7.7358569317830499</v>
      </c>
      <c r="F85" s="233">
        <f>[1]MercLab!T393</f>
        <v>0</v>
      </c>
      <c r="G85" s="233">
        <f>[1]MercLab!U393</f>
        <v>6.1012465937207532</v>
      </c>
      <c r="H85" s="233">
        <f>[1]MercLab!V393</f>
        <v>0</v>
      </c>
      <c r="I85" s="233">
        <f>[1]MercLab!W393</f>
        <v>0</v>
      </c>
    </row>
    <row r="86" spans="1:10">
      <c r="A86" s="239" t="s">
        <v>66</v>
      </c>
      <c r="B86" s="233">
        <f>[1]MercLab!Q394</f>
        <v>5.7884171751162601</v>
      </c>
      <c r="C86" s="312">
        <f t="shared" si="9"/>
        <v>2.3101432195048699</v>
      </c>
      <c r="D86" s="233">
        <f>[1]MercLab!R394</f>
        <v>0</v>
      </c>
      <c r="E86" s="233">
        <f>[1]MercLab!S394</f>
        <v>6.9304296585146101</v>
      </c>
      <c r="F86" s="233">
        <f>[1]MercLab!T394</f>
        <v>0</v>
      </c>
      <c r="G86" s="233">
        <f>[1]MercLab!U394</f>
        <v>5.5642166062261254</v>
      </c>
      <c r="H86" s="233">
        <f>[1]MercLab!V394</f>
        <v>0</v>
      </c>
      <c r="I86" s="233">
        <f>[1]MercLab!W394</f>
        <v>0</v>
      </c>
    </row>
    <row r="87" spans="1:10">
      <c r="A87" s="239" t="s">
        <v>67</v>
      </c>
      <c r="B87" s="233">
        <f>[1]MercLab!Q395</f>
        <v>8.7942758831674848</v>
      </c>
      <c r="C87" s="312">
        <f t="shared" si="9"/>
        <v>2.6656193198791902</v>
      </c>
      <c r="D87" s="233">
        <f>[1]MercLab!R395</f>
        <v>0</v>
      </c>
      <c r="E87" s="233">
        <f>[1]MercLab!S395</f>
        <v>7.9968579596375706</v>
      </c>
      <c r="F87" s="233">
        <f>[1]MercLab!T395</f>
        <v>0</v>
      </c>
      <c r="G87" s="233">
        <f>[1]MercLab!U395</f>
        <v>9.6633484928360112</v>
      </c>
      <c r="H87" s="233">
        <f>[1]MercLab!V395</f>
        <v>0</v>
      </c>
      <c r="I87" s="233">
        <f>[1]MercLab!W395</f>
        <v>0</v>
      </c>
    </row>
    <row r="88" spans="1:10">
      <c r="A88" s="239" t="s">
        <v>76</v>
      </c>
      <c r="B88" s="233">
        <f>[1]MercLab!Q396</f>
        <v>6.5969384680324961</v>
      </c>
      <c r="C88" s="312">
        <f t="shared" si="9"/>
        <v>6.7301499048204541</v>
      </c>
      <c r="D88" s="233">
        <f>[1]MercLab!R396</f>
        <v>6.4290971812843418</v>
      </c>
      <c r="E88" s="233">
        <f>[1]MercLab!S396</f>
        <v>7.2518216240786311</v>
      </c>
      <c r="F88" s="233">
        <f>[1]MercLab!T396</f>
        <v>6.5095309090983884</v>
      </c>
      <c r="G88" s="233">
        <f>[1]MercLab!U396</f>
        <v>6.2956877018349555</v>
      </c>
      <c r="H88" s="233">
        <f>[1]MercLab!V396</f>
        <v>0</v>
      </c>
      <c r="I88" s="233">
        <f>[1]MercLab!W396</f>
        <v>0</v>
      </c>
    </row>
    <row r="89" spans="1:10">
      <c r="A89" s="239" t="s">
        <v>60</v>
      </c>
      <c r="B89" s="233">
        <f>[1]MercLab!Q397</f>
        <v>11.026409760990019</v>
      </c>
      <c r="C89" s="312">
        <f t="shared" si="9"/>
        <v>3.1404387583856681</v>
      </c>
      <c r="D89" s="233">
        <f>[1]MercLab!R397</f>
        <v>0</v>
      </c>
      <c r="E89" s="233">
        <f>[1]MercLab!S397</f>
        <v>9.4213162751570039</v>
      </c>
      <c r="F89" s="233">
        <f>[1]MercLab!T397</f>
        <v>0</v>
      </c>
      <c r="G89" s="233">
        <f>[1]MercLab!U397</f>
        <v>14.64411099535236</v>
      </c>
      <c r="H89" s="233">
        <f>[1]MercLab!V397</f>
        <v>0</v>
      </c>
      <c r="I89" s="233">
        <f>[1]MercLab!W397</f>
        <v>0</v>
      </c>
    </row>
    <row r="90" spans="1:10">
      <c r="A90" s="283"/>
      <c r="B90" s="294"/>
      <c r="C90" s="294"/>
      <c r="D90" s="294"/>
      <c r="E90" s="294"/>
      <c r="F90" s="294"/>
      <c r="G90" s="294"/>
      <c r="H90" s="294"/>
      <c r="I90" s="294"/>
    </row>
    <row r="91" spans="1:10">
      <c r="A91" s="241" t="str">
        <f>'C05'!A42</f>
        <v>Fuente: Instituto Nacional de Estadística (INE). XLIV Encuesta Permanente de Hogares de Propósitos Múltiples, mayo 2013.</v>
      </c>
      <c r="B91" s="240"/>
      <c r="C91" s="240"/>
      <c r="D91" s="240"/>
      <c r="E91" s="240"/>
      <c r="F91" s="240"/>
      <c r="G91" s="240"/>
      <c r="H91" s="240"/>
      <c r="I91" s="240"/>
    </row>
    <row r="92" spans="1:10">
      <c r="A92" s="241" t="str">
        <f>'C05'!A43</f>
        <v>(Salarios mínimos por rama)</v>
      </c>
      <c r="B92" s="240"/>
      <c r="C92" s="240"/>
      <c r="D92" s="240"/>
      <c r="E92" s="240"/>
      <c r="F92" s="240"/>
      <c r="G92" s="240"/>
      <c r="H92" s="240"/>
      <c r="I92" s="240"/>
    </row>
    <row r="93" spans="1:10">
      <c r="A93" s="241"/>
      <c r="B93" s="240"/>
      <c r="C93" s="240"/>
      <c r="D93" s="240"/>
      <c r="E93" s="240"/>
      <c r="F93" s="240"/>
      <c r="G93" s="240"/>
      <c r="H93" s="240"/>
      <c r="I93" s="240"/>
    </row>
    <row r="94" spans="1:10">
      <c r="A94" s="240"/>
      <c r="B94" s="240"/>
      <c r="C94" s="240"/>
      <c r="D94" s="240"/>
      <c r="E94" s="240"/>
      <c r="F94" s="240"/>
      <c r="G94" s="240"/>
      <c r="H94" s="240"/>
      <c r="I94" s="240"/>
    </row>
    <row r="95" spans="1:10">
      <c r="A95" s="240"/>
      <c r="B95" s="240"/>
      <c r="C95" s="240"/>
      <c r="D95" s="240"/>
      <c r="E95" s="240"/>
      <c r="F95" s="240"/>
      <c r="G95" s="240"/>
      <c r="H95" s="240"/>
      <c r="I95" s="240"/>
    </row>
    <row r="96" spans="1:10">
      <c r="A96" s="240"/>
      <c r="B96" s="240"/>
      <c r="C96" s="240"/>
      <c r="D96" s="240"/>
      <c r="E96" s="240"/>
      <c r="F96" s="240"/>
      <c r="G96" s="240"/>
      <c r="H96" s="240"/>
      <c r="I96" s="240"/>
    </row>
    <row r="97" spans="1:9">
      <c r="A97" s="240"/>
      <c r="B97" s="240"/>
      <c r="C97" s="240"/>
      <c r="D97" s="240"/>
      <c r="E97" s="240"/>
      <c r="F97" s="240"/>
      <c r="G97" s="240"/>
      <c r="H97" s="240"/>
      <c r="I97" s="240"/>
    </row>
    <row r="98" spans="1:9">
      <c r="A98" s="240"/>
      <c r="B98" s="240"/>
      <c r="C98" s="240"/>
      <c r="D98" s="240"/>
      <c r="E98" s="240"/>
      <c r="F98" s="240"/>
      <c r="G98" s="240"/>
      <c r="H98" s="240"/>
      <c r="I98" s="240"/>
    </row>
    <row r="99" spans="1:9">
      <c r="A99" s="240"/>
      <c r="B99" s="240"/>
      <c r="C99" s="240"/>
      <c r="D99" s="240"/>
      <c r="E99" s="240"/>
      <c r="F99" s="240"/>
      <c r="G99" s="240"/>
      <c r="H99" s="240"/>
      <c r="I99" s="240"/>
    </row>
    <row r="100" spans="1:9">
      <c r="A100" s="240"/>
      <c r="B100" s="240"/>
      <c r="C100" s="240"/>
      <c r="D100" s="240"/>
      <c r="E100" s="240"/>
      <c r="F100" s="240"/>
      <c r="G100" s="240"/>
      <c r="H100" s="240"/>
      <c r="I100" s="240"/>
    </row>
    <row r="101" spans="1:9">
      <c r="A101" s="240"/>
      <c r="B101" s="240"/>
      <c r="C101" s="240"/>
      <c r="D101" s="240"/>
      <c r="E101" s="240"/>
      <c r="F101" s="240"/>
      <c r="G101" s="240"/>
      <c r="H101" s="240"/>
      <c r="I101" s="240"/>
    </row>
    <row r="102" spans="1:9">
      <c r="A102" s="240"/>
      <c r="B102" s="240"/>
      <c r="C102" s="240"/>
      <c r="D102" s="240"/>
      <c r="E102" s="240"/>
      <c r="F102" s="240"/>
      <c r="G102" s="240"/>
      <c r="H102" s="240"/>
      <c r="I102" s="240"/>
    </row>
    <row r="103" spans="1:9">
      <c r="A103" s="240"/>
      <c r="B103" s="240"/>
      <c r="C103" s="240"/>
      <c r="D103" s="240"/>
      <c r="E103" s="240"/>
      <c r="F103" s="240"/>
      <c r="G103" s="240"/>
      <c r="H103" s="240"/>
      <c r="I103" s="240"/>
    </row>
    <row r="104" spans="1:9">
      <c r="A104" s="240"/>
      <c r="B104" s="240"/>
      <c r="C104" s="240"/>
      <c r="D104" s="240"/>
      <c r="E104" s="240"/>
      <c r="F104" s="240"/>
      <c r="G104" s="240"/>
      <c r="H104" s="240"/>
      <c r="I104" s="240"/>
    </row>
    <row r="105" spans="1:9">
      <c r="A105" s="240"/>
      <c r="B105" s="240"/>
      <c r="C105" s="240"/>
      <c r="D105" s="240"/>
      <c r="E105" s="240"/>
      <c r="F105" s="240"/>
      <c r="G105" s="240"/>
      <c r="H105" s="240"/>
      <c r="I105" s="240"/>
    </row>
    <row r="106" spans="1:9">
      <c r="A106" s="240"/>
      <c r="B106" s="240"/>
      <c r="C106" s="240"/>
      <c r="D106" s="240"/>
      <c r="E106" s="240"/>
      <c r="F106" s="240"/>
      <c r="G106" s="240"/>
      <c r="H106" s="240"/>
      <c r="I106" s="240"/>
    </row>
    <row r="107" spans="1:9">
      <c r="A107" s="240"/>
      <c r="B107" s="240"/>
      <c r="C107" s="240"/>
      <c r="D107" s="240"/>
      <c r="E107" s="240"/>
      <c r="F107" s="240"/>
      <c r="G107" s="240"/>
      <c r="H107" s="240"/>
      <c r="I107" s="240"/>
    </row>
    <row r="108" spans="1:9">
      <c r="A108" s="240"/>
      <c r="B108" s="240"/>
      <c r="C108" s="240"/>
      <c r="D108" s="240"/>
      <c r="E108" s="240"/>
      <c r="F108" s="240"/>
      <c r="G108" s="240"/>
      <c r="H108" s="240"/>
      <c r="I108" s="240"/>
    </row>
    <row r="109" spans="1:9">
      <c r="A109" s="240"/>
      <c r="B109" s="240"/>
      <c r="C109" s="240"/>
      <c r="D109" s="240"/>
      <c r="E109" s="240"/>
      <c r="F109" s="240"/>
      <c r="G109" s="240"/>
      <c r="H109" s="240"/>
      <c r="I109" s="240"/>
    </row>
    <row r="110" spans="1:9">
      <c r="A110" s="240"/>
      <c r="B110" s="240"/>
      <c r="C110" s="240"/>
      <c r="D110" s="240"/>
      <c r="E110" s="240"/>
      <c r="F110" s="240"/>
      <c r="G110" s="240"/>
      <c r="H110" s="240"/>
      <c r="I110" s="240"/>
    </row>
    <row r="111" spans="1:9">
      <c r="A111" s="240"/>
      <c r="B111" s="240"/>
      <c r="C111" s="240"/>
      <c r="D111" s="240"/>
      <c r="E111" s="240"/>
      <c r="F111" s="240"/>
      <c r="G111" s="240"/>
      <c r="H111" s="240"/>
      <c r="I111" s="240"/>
    </row>
    <row r="112" spans="1:9">
      <c r="A112" s="240"/>
      <c r="B112" s="240"/>
      <c r="C112" s="240"/>
      <c r="D112" s="240"/>
      <c r="E112" s="240"/>
      <c r="F112" s="240"/>
      <c r="G112" s="240"/>
      <c r="H112" s="240"/>
      <c r="I112" s="240"/>
    </row>
    <row r="113" spans="1:9">
      <c r="A113" s="240"/>
      <c r="B113" s="240"/>
      <c r="C113" s="240"/>
      <c r="D113" s="240"/>
      <c r="E113" s="240"/>
      <c r="F113" s="240"/>
      <c r="G113" s="240"/>
      <c r="H113" s="240"/>
      <c r="I113" s="240"/>
    </row>
    <row r="114" spans="1:9">
      <c r="A114" s="240"/>
      <c r="B114" s="240"/>
      <c r="C114" s="240"/>
      <c r="D114" s="240"/>
      <c r="E114" s="240"/>
      <c r="F114" s="240"/>
      <c r="G114" s="240"/>
      <c r="H114" s="240"/>
      <c r="I114" s="240"/>
    </row>
    <row r="115" spans="1:9">
      <c r="A115" s="240"/>
      <c r="B115" s="240"/>
      <c r="C115" s="240"/>
      <c r="D115" s="240"/>
      <c r="E115" s="240"/>
      <c r="F115" s="240"/>
      <c r="G115" s="240"/>
      <c r="H115" s="240"/>
      <c r="I115" s="240"/>
    </row>
    <row r="116" spans="1:9">
      <c r="A116" s="240"/>
      <c r="B116" s="240"/>
      <c r="C116" s="240"/>
      <c r="D116" s="240"/>
      <c r="E116" s="240"/>
      <c r="F116" s="240"/>
      <c r="G116" s="240"/>
      <c r="H116" s="240"/>
      <c r="I116" s="240"/>
    </row>
    <row r="117" spans="1:9">
      <c r="A117" s="240"/>
      <c r="B117" s="240"/>
      <c r="C117" s="240"/>
      <c r="D117" s="240"/>
      <c r="E117" s="240"/>
      <c r="F117" s="240"/>
      <c r="G117" s="240"/>
      <c r="H117" s="240"/>
      <c r="I117" s="240"/>
    </row>
    <row r="118" spans="1:9">
      <c r="A118" s="240"/>
      <c r="B118" s="240"/>
      <c r="C118" s="240"/>
      <c r="D118" s="240"/>
      <c r="E118" s="240"/>
      <c r="F118" s="240"/>
      <c r="G118" s="240"/>
      <c r="H118" s="240"/>
      <c r="I118" s="240"/>
    </row>
    <row r="119" spans="1:9">
      <c r="A119" s="240"/>
      <c r="B119" s="240"/>
      <c r="C119" s="240"/>
      <c r="D119" s="240"/>
      <c r="E119" s="240"/>
      <c r="F119" s="240"/>
      <c r="G119" s="240"/>
      <c r="H119" s="240"/>
      <c r="I119" s="240"/>
    </row>
    <row r="120" spans="1:9">
      <c r="A120" s="240"/>
      <c r="B120" s="240"/>
      <c r="C120" s="240"/>
      <c r="D120" s="240"/>
      <c r="E120" s="240"/>
      <c r="F120" s="240"/>
      <c r="G120" s="240"/>
      <c r="H120" s="240"/>
      <c r="I120" s="240"/>
    </row>
    <row r="121" spans="1:9">
      <c r="A121" s="240"/>
      <c r="B121" s="240"/>
      <c r="C121" s="240"/>
      <c r="D121" s="240"/>
      <c r="E121" s="240"/>
      <c r="F121" s="240"/>
      <c r="G121" s="240"/>
      <c r="H121" s="240"/>
      <c r="I121" s="240"/>
    </row>
    <row r="122" spans="1:9">
      <c r="A122" s="240"/>
      <c r="B122" s="240"/>
      <c r="C122" s="240"/>
      <c r="D122" s="240"/>
      <c r="E122" s="240"/>
      <c r="F122" s="240"/>
      <c r="G122" s="240"/>
      <c r="H122" s="240"/>
      <c r="I122" s="240"/>
    </row>
  </sheetData>
  <mergeCells count="18">
    <mergeCell ref="A59:I59"/>
    <mergeCell ref="A57:I57"/>
    <mergeCell ref="A58:I58"/>
    <mergeCell ref="I61:I62"/>
    <mergeCell ref="A61:A62"/>
    <mergeCell ref="B61:B62"/>
    <mergeCell ref="C61:F61"/>
    <mergeCell ref="G61:G62"/>
    <mergeCell ref="H61:H62"/>
    <mergeCell ref="A2:I2"/>
    <mergeCell ref="A3:I3"/>
    <mergeCell ref="A5:A6"/>
    <mergeCell ref="B5:B6"/>
    <mergeCell ref="C5:F5"/>
    <mergeCell ref="G5:G6"/>
    <mergeCell ref="H5:H6"/>
    <mergeCell ref="I5:I6"/>
    <mergeCell ref="A4:I4"/>
  </mergeCells>
  <printOptions horizontalCentered="1"/>
  <pageMargins left="1.577992125984252" right="0.59055118110236227" top="0.27559055118110237" bottom="0.39370078740157483" header="0" footer="0.19685039370078741"/>
  <pageSetup paperSize="9" scale="86" firstPageNumber="22" orientation="landscape" useFirstPageNumber="1" r:id="rId1"/>
  <headerFooter alignWithMargins="0">
    <oddFooter>&amp;L&amp;Z&amp;F+&amp;F+&amp;A&amp;C&amp;P&amp;R&amp;D+&amp;T</oddFooter>
  </headerFooter>
  <ignoredErrors>
    <ignoredError sqref="C11 C3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Portada</vt:lpstr>
      <vt:lpstr>C01</vt:lpstr>
      <vt:lpstr>C02</vt:lpstr>
      <vt:lpstr>C03</vt:lpstr>
      <vt:lpstr>C04</vt:lpstr>
      <vt:lpstr>C05</vt:lpstr>
      <vt:lpstr>C06</vt:lpstr>
      <vt:lpstr>C07</vt:lpstr>
      <vt:lpstr>C08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Pablo Meraz</cp:lastModifiedBy>
  <cp:lastPrinted>2011-01-20T16:50:59Z</cp:lastPrinted>
  <dcterms:created xsi:type="dcterms:W3CDTF">2001-09-12T22:45:56Z</dcterms:created>
  <dcterms:modified xsi:type="dcterms:W3CDTF">2013-09-24T21:00:43Z</dcterms:modified>
</cp:coreProperties>
</file>