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2016\JUNIO 2016\publicacion final\"/>
    </mc:Choice>
  </mc:AlternateContent>
  <bookViews>
    <workbookView xWindow="1350" yWindow="870" windowWidth="14775" windowHeight="8775" tabRatio="592"/>
  </bookViews>
  <sheets>
    <sheet name="Portada" sheetId="9" r:id="rId1"/>
    <sheet name="C01" sheetId="21" r:id="rId2"/>
    <sheet name="C01 (2)" sheetId="29" r:id="rId3"/>
    <sheet name="C02" sheetId="24" r:id="rId4"/>
    <sheet name="C03" sheetId="15" r:id="rId5"/>
    <sheet name="C04" sheetId="16" r:id="rId6"/>
    <sheet name="C05" sheetId="25" r:id="rId7"/>
    <sheet name="C05 (2)" sheetId="30" r:id="rId8"/>
    <sheet name="C06" sheetId="26" r:id="rId9"/>
    <sheet name="C07" sheetId="27" r:id="rId10"/>
    <sheet name="C08" sheetId="28" r:id="rId11"/>
  </sheets>
  <externalReferences>
    <externalReference r:id="rId12"/>
    <externalReference r:id="rId13"/>
    <externalReference r:id="rId14"/>
    <externalReference r:id="rId15"/>
  </externalReferences>
  <calcPr calcId="152511"/>
</workbook>
</file>

<file path=xl/calcChain.xml><?xml version="1.0" encoding="utf-8"?>
<calcChain xmlns="http://schemas.openxmlformats.org/spreadsheetml/2006/main">
  <c r="G104" i="28" l="1"/>
  <c r="F104" i="28"/>
  <c r="E104" i="28"/>
  <c r="D104" i="28"/>
  <c r="C104" i="28"/>
  <c r="B104" i="28"/>
  <c r="G105" i="27"/>
  <c r="F105" i="27"/>
  <c r="E105" i="27"/>
  <c r="D105" i="27"/>
  <c r="C105" i="27"/>
  <c r="B105" i="27"/>
  <c r="G103" i="15" l="1"/>
  <c r="F103" i="15"/>
  <c r="E103" i="15"/>
  <c r="D103" i="15"/>
  <c r="C103" i="15"/>
  <c r="B103" i="15"/>
  <c r="G103" i="28" l="1"/>
  <c r="F103" i="28"/>
  <c r="E103" i="28"/>
  <c r="D103" i="28"/>
  <c r="C103" i="28"/>
  <c r="B103" i="28"/>
  <c r="G102" i="28"/>
  <c r="F102" i="28"/>
  <c r="E102" i="28"/>
  <c r="D102" i="28"/>
  <c r="C102" i="28"/>
  <c r="B102" i="28"/>
  <c r="G101" i="28"/>
  <c r="F101" i="28"/>
  <c r="E101" i="28"/>
  <c r="D101" i="28"/>
  <c r="C101" i="28"/>
  <c r="B101" i="28"/>
  <c r="G100" i="28"/>
  <c r="F100" i="28"/>
  <c r="E100" i="28"/>
  <c r="D100" i="28"/>
  <c r="C100" i="28"/>
  <c r="B100" i="28"/>
  <c r="G99" i="28"/>
  <c r="F99" i="28"/>
  <c r="E99" i="28"/>
  <c r="D99" i="28"/>
  <c r="C99" i="28"/>
  <c r="B99" i="28"/>
  <c r="G98" i="28"/>
  <c r="F98" i="28"/>
  <c r="E98" i="28"/>
  <c r="D98" i="28"/>
  <c r="C98" i="28"/>
  <c r="B98" i="28"/>
  <c r="G97" i="28"/>
  <c r="F97" i="28"/>
  <c r="E97" i="28"/>
  <c r="D97" i="28"/>
  <c r="C97" i="28"/>
  <c r="B97" i="28"/>
  <c r="G96" i="28"/>
  <c r="F96" i="28"/>
  <c r="E96" i="28"/>
  <c r="D96" i="28"/>
  <c r="C96" i="28"/>
  <c r="B96" i="28"/>
  <c r="G95" i="28"/>
  <c r="F95" i="28"/>
  <c r="E95" i="28"/>
  <c r="D95" i="28"/>
  <c r="C95" i="28"/>
  <c r="B95" i="28"/>
  <c r="G94" i="28"/>
  <c r="F94" i="28"/>
  <c r="E94" i="28"/>
  <c r="D94" i="28"/>
  <c r="C94" i="28"/>
  <c r="B94" i="28"/>
  <c r="G93" i="28"/>
  <c r="F93" i="28"/>
  <c r="E93" i="28"/>
  <c r="D93" i="28"/>
  <c r="C93" i="28"/>
  <c r="B93" i="28"/>
  <c r="B78" i="28"/>
  <c r="C78" i="28"/>
  <c r="D78" i="28"/>
  <c r="E78" i="28"/>
  <c r="F78" i="28"/>
  <c r="G78" i="28"/>
  <c r="B79" i="28"/>
  <c r="C79" i="28"/>
  <c r="D79" i="28"/>
  <c r="E79" i="28"/>
  <c r="F79" i="28"/>
  <c r="G79" i="28"/>
  <c r="B80" i="28"/>
  <c r="C80" i="28"/>
  <c r="D80" i="28"/>
  <c r="E80" i="28"/>
  <c r="F80" i="28"/>
  <c r="G80" i="28"/>
  <c r="B81" i="28"/>
  <c r="C81" i="28"/>
  <c r="D81" i="28"/>
  <c r="E81" i="28"/>
  <c r="F81" i="28"/>
  <c r="G81" i="28"/>
  <c r="B82" i="28"/>
  <c r="C82" i="28"/>
  <c r="D82" i="28"/>
  <c r="E82" i="28"/>
  <c r="F82" i="28"/>
  <c r="G82" i="28"/>
  <c r="B83" i="28"/>
  <c r="C83" i="28"/>
  <c r="D83" i="28"/>
  <c r="E83" i="28"/>
  <c r="F83" i="28"/>
  <c r="G83" i="28"/>
  <c r="B84" i="28"/>
  <c r="C84" i="28"/>
  <c r="D84" i="28"/>
  <c r="E84" i="28"/>
  <c r="F84" i="28"/>
  <c r="G84" i="28"/>
  <c r="B85" i="28"/>
  <c r="C85" i="28"/>
  <c r="D85" i="28"/>
  <c r="E85" i="28"/>
  <c r="F85" i="28"/>
  <c r="G85" i="28"/>
  <c r="B86" i="28"/>
  <c r="C86" i="28"/>
  <c r="D86" i="28"/>
  <c r="E86" i="28"/>
  <c r="F86" i="28"/>
  <c r="G86" i="28"/>
  <c r="B87" i="28"/>
  <c r="C87" i="28"/>
  <c r="D87" i="28"/>
  <c r="E87" i="28"/>
  <c r="F87" i="28"/>
  <c r="G87" i="28"/>
  <c r="B88" i="28"/>
  <c r="C88" i="28"/>
  <c r="D88" i="28"/>
  <c r="E88" i="28"/>
  <c r="F88" i="28"/>
  <c r="G88" i="28"/>
  <c r="B89" i="28"/>
  <c r="C89" i="28"/>
  <c r="D89" i="28"/>
  <c r="E89" i="28"/>
  <c r="F89" i="28"/>
  <c r="G89" i="28"/>
  <c r="B90" i="28"/>
  <c r="C90" i="28"/>
  <c r="D90" i="28"/>
  <c r="E90" i="28"/>
  <c r="F90" i="28"/>
  <c r="G90" i="28"/>
  <c r="B69" i="28"/>
  <c r="C69" i="28"/>
  <c r="D69" i="28"/>
  <c r="E69" i="28"/>
  <c r="F69" i="28"/>
  <c r="G69" i="28"/>
  <c r="B70" i="28"/>
  <c r="C70" i="28"/>
  <c r="D70" i="28"/>
  <c r="E70" i="28"/>
  <c r="F70" i="28"/>
  <c r="G70" i="28"/>
  <c r="B71" i="28"/>
  <c r="C71" i="28"/>
  <c r="D71" i="28"/>
  <c r="E71" i="28"/>
  <c r="F71" i="28"/>
  <c r="G71" i="28"/>
  <c r="B72" i="28"/>
  <c r="C72" i="28"/>
  <c r="D72" i="28"/>
  <c r="E72" i="28"/>
  <c r="F72" i="28"/>
  <c r="G72" i="28"/>
  <c r="B73" i="28"/>
  <c r="C73" i="28"/>
  <c r="D73" i="28"/>
  <c r="E73" i="28"/>
  <c r="F73" i="28"/>
  <c r="G73" i="28"/>
  <c r="B74" i="28"/>
  <c r="C74" i="28"/>
  <c r="D74" i="28"/>
  <c r="E74" i="28"/>
  <c r="F74" i="28"/>
  <c r="G74" i="28"/>
  <c r="B75" i="28"/>
  <c r="C75" i="28"/>
  <c r="D75" i="28"/>
  <c r="E75" i="28"/>
  <c r="F75" i="28"/>
  <c r="G75" i="28"/>
  <c r="B76" i="28"/>
  <c r="C76" i="28"/>
  <c r="D76" i="28"/>
  <c r="E76" i="28"/>
  <c r="F76" i="28"/>
  <c r="G76" i="28"/>
  <c r="B77" i="28"/>
  <c r="C77" i="28"/>
  <c r="D77" i="28"/>
  <c r="E77" i="28"/>
  <c r="F77" i="28"/>
  <c r="G77" i="28"/>
  <c r="G68" i="28"/>
  <c r="F68" i="28"/>
  <c r="E68" i="28"/>
  <c r="D68" i="28"/>
  <c r="C68" i="28"/>
  <c r="B68" i="28"/>
  <c r="G50" i="28"/>
  <c r="F50" i="28"/>
  <c r="E50" i="28"/>
  <c r="D50" i="28"/>
  <c r="C50" i="28"/>
  <c r="B50" i="28"/>
  <c r="G49" i="28"/>
  <c r="F49" i="28"/>
  <c r="E49" i="28"/>
  <c r="D49" i="28"/>
  <c r="C49" i="28"/>
  <c r="B49" i="28"/>
  <c r="G48" i="28"/>
  <c r="F48" i="28"/>
  <c r="E48" i="28"/>
  <c r="D48" i="28"/>
  <c r="C48" i="28"/>
  <c r="B48" i="28"/>
  <c r="G47" i="28"/>
  <c r="F47" i="28"/>
  <c r="E47" i="28"/>
  <c r="D47" i="28"/>
  <c r="C47" i="28"/>
  <c r="B47" i="28"/>
  <c r="G44" i="28"/>
  <c r="F44" i="28"/>
  <c r="E44" i="28"/>
  <c r="D44" i="28"/>
  <c r="C44" i="28"/>
  <c r="B44" i="28"/>
  <c r="G43" i="28"/>
  <c r="F43" i="28"/>
  <c r="E43" i="28"/>
  <c r="D43" i="28"/>
  <c r="C43" i="28"/>
  <c r="B43" i="28"/>
  <c r="G42" i="28"/>
  <c r="F42" i="28"/>
  <c r="E42" i="28"/>
  <c r="D42" i="28"/>
  <c r="C42" i="28"/>
  <c r="B42" i="28"/>
  <c r="G41" i="28"/>
  <c r="F41" i="28"/>
  <c r="E41" i="28"/>
  <c r="D41" i="28"/>
  <c r="C41" i="28"/>
  <c r="B41" i="28"/>
  <c r="G40" i="28"/>
  <c r="F40" i="28"/>
  <c r="E40" i="28"/>
  <c r="D40" i="28"/>
  <c r="C40" i="28"/>
  <c r="B40" i="28"/>
  <c r="G39" i="28"/>
  <c r="F39" i="28"/>
  <c r="E39" i="28"/>
  <c r="D39" i="28"/>
  <c r="C39" i="28"/>
  <c r="B39" i="28"/>
  <c r="G38" i="28"/>
  <c r="F38" i="28"/>
  <c r="E38" i="28"/>
  <c r="D38" i="28"/>
  <c r="C38" i="28"/>
  <c r="B38" i="28"/>
  <c r="G37" i="28"/>
  <c r="F37" i="28"/>
  <c r="E37" i="28"/>
  <c r="D37" i="28"/>
  <c r="C37" i="28"/>
  <c r="B37" i="28"/>
  <c r="G34" i="28"/>
  <c r="F34" i="28"/>
  <c r="E34" i="28"/>
  <c r="D34" i="28"/>
  <c r="C34" i="28"/>
  <c r="B34" i="28"/>
  <c r="G33" i="28"/>
  <c r="F33" i="28"/>
  <c r="E33" i="28"/>
  <c r="D33" i="28"/>
  <c r="C33" i="28"/>
  <c r="B33" i="28"/>
  <c r="G32" i="28"/>
  <c r="F32" i="28"/>
  <c r="E32" i="28"/>
  <c r="D32" i="28"/>
  <c r="C32" i="28"/>
  <c r="B32" i="28"/>
  <c r="G31" i="28"/>
  <c r="F31" i="28"/>
  <c r="E31" i="28"/>
  <c r="D31" i="28"/>
  <c r="C31" i="28"/>
  <c r="B31" i="28"/>
  <c r="G30" i="28"/>
  <c r="F30" i="28"/>
  <c r="E30" i="28"/>
  <c r="D30" i="28"/>
  <c r="C30" i="28"/>
  <c r="B30" i="28"/>
  <c r="G29" i="28"/>
  <c r="F29" i="28"/>
  <c r="E29" i="28"/>
  <c r="D29" i="28"/>
  <c r="C29" i="28"/>
  <c r="B29" i="28"/>
  <c r="G28" i="28"/>
  <c r="F28" i="28"/>
  <c r="E28" i="28"/>
  <c r="D28" i="28"/>
  <c r="C28" i="28"/>
  <c r="B28" i="28"/>
  <c r="G27" i="28"/>
  <c r="F27" i="28"/>
  <c r="E27" i="28"/>
  <c r="D27" i="28"/>
  <c r="C27" i="28"/>
  <c r="B27" i="28"/>
  <c r="G26" i="28"/>
  <c r="F26" i="28"/>
  <c r="E26" i="28"/>
  <c r="D26" i="28"/>
  <c r="C26" i="28"/>
  <c r="B26" i="28"/>
  <c r="G25" i="28"/>
  <c r="F25" i="28"/>
  <c r="E25" i="28"/>
  <c r="D25" i="28"/>
  <c r="C25" i="28"/>
  <c r="B25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G20" i="28"/>
  <c r="F20" i="28"/>
  <c r="E20" i="28"/>
  <c r="D20" i="28"/>
  <c r="C20" i="28"/>
  <c r="B20" i="28"/>
  <c r="G19" i="28"/>
  <c r="F19" i="28"/>
  <c r="E19" i="28"/>
  <c r="D19" i="28"/>
  <c r="C19" i="28"/>
  <c r="B19" i="28"/>
  <c r="G18" i="28"/>
  <c r="F18" i="28"/>
  <c r="E18" i="28"/>
  <c r="D18" i="28"/>
  <c r="C18" i="28"/>
  <c r="B18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8" i="28"/>
  <c r="F8" i="28"/>
  <c r="E8" i="28"/>
  <c r="D8" i="28"/>
  <c r="C8" i="28"/>
  <c r="B8" i="28"/>
  <c r="G104" i="27"/>
  <c r="F104" i="27"/>
  <c r="E104" i="27"/>
  <c r="D104" i="27"/>
  <c r="C104" i="27"/>
  <c r="B104" i="27"/>
  <c r="G103" i="27"/>
  <c r="F103" i="27"/>
  <c r="E103" i="27"/>
  <c r="D103" i="27"/>
  <c r="C103" i="27"/>
  <c r="B103" i="27"/>
  <c r="G102" i="27"/>
  <c r="F102" i="27"/>
  <c r="E102" i="27"/>
  <c r="D102" i="27"/>
  <c r="C102" i="27"/>
  <c r="B102" i="27"/>
  <c r="G101" i="27"/>
  <c r="F101" i="27"/>
  <c r="E101" i="27"/>
  <c r="D101" i="27"/>
  <c r="C101" i="27"/>
  <c r="B101" i="27"/>
  <c r="G100" i="27"/>
  <c r="F100" i="27"/>
  <c r="E100" i="27"/>
  <c r="D100" i="27"/>
  <c r="C100" i="27"/>
  <c r="B100" i="27"/>
  <c r="G99" i="27"/>
  <c r="F99" i="27"/>
  <c r="E99" i="27"/>
  <c r="D99" i="27"/>
  <c r="C99" i="27"/>
  <c r="B99" i="27"/>
  <c r="G98" i="27"/>
  <c r="F98" i="27"/>
  <c r="E98" i="27"/>
  <c r="D98" i="27"/>
  <c r="C98" i="27"/>
  <c r="B98" i="27"/>
  <c r="G97" i="27"/>
  <c r="F97" i="27"/>
  <c r="E97" i="27"/>
  <c r="D97" i="27"/>
  <c r="C97" i="27"/>
  <c r="B97" i="27"/>
  <c r="G96" i="27"/>
  <c r="F96" i="27"/>
  <c r="E96" i="27"/>
  <c r="D96" i="27"/>
  <c r="C96" i="27"/>
  <c r="B96" i="27"/>
  <c r="G95" i="27"/>
  <c r="F95" i="27"/>
  <c r="E95" i="27"/>
  <c r="D95" i="27"/>
  <c r="C95" i="27"/>
  <c r="B95" i="27"/>
  <c r="B80" i="27"/>
  <c r="C80" i="27"/>
  <c r="D80" i="27"/>
  <c r="E80" i="27"/>
  <c r="F80" i="27"/>
  <c r="G80" i="27"/>
  <c r="B81" i="27"/>
  <c r="C81" i="27"/>
  <c r="D81" i="27"/>
  <c r="E81" i="27"/>
  <c r="F81" i="27"/>
  <c r="G81" i="27"/>
  <c r="B82" i="27"/>
  <c r="C82" i="27"/>
  <c r="D82" i="27"/>
  <c r="E82" i="27"/>
  <c r="F82" i="27"/>
  <c r="G82" i="27"/>
  <c r="B83" i="27"/>
  <c r="C83" i="27"/>
  <c r="D83" i="27"/>
  <c r="E83" i="27"/>
  <c r="F83" i="27"/>
  <c r="G83" i="27"/>
  <c r="B84" i="27"/>
  <c r="C84" i="27"/>
  <c r="D84" i="27"/>
  <c r="E84" i="27"/>
  <c r="F84" i="27"/>
  <c r="G84" i="27"/>
  <c r="B85" i="27"/>
  <c r="C85" i="27"/>
  <c r="D85" i="27"/>
  <c r="E85" i="27"/>
  <c r="F85" i="27"/>
  <c r="G85" i="27"/>
  <c r="B86" i="27"/>
  <c r="C86" i="27"/>
  <c r="D86" i="27"/>
  <c r="E86" i="27"/>
  <c r="F86" i="27"/>
  <c r="G86" i="27"/>
  <c r="B87" i="27"/>
  <c r="C87" i="27"/>
  <c r="D87" i="27"/>
  <c r="E87" i="27"/>
  <c r="F87" i="27"/>
  <c r="G87" i="27"/>
  <c r="B88" i="27"/>
  <c r="C88" i="27"/>
  <c r="D88" i="27"/>
  <c r="E88" i="27"/>
  <c r="F88" i="27"/>
  <c r="G88" i="27"/>
  <c r="B89" i="27"/>
  <c r="C89" i="27"/>
  <c r="D89" i="27"/>
  <c r="E89" i="27"/>
  <c r="F89" i="27"/>
  <c r="G89" i="27"/>
  <c r="B90" i="27"/>
  <c r="C90" i="27"/>
  <c r="D90" i="27"/>
  <c r="E90" i="27"/>
  <c r="F90" i="27"/>
  <c r="G90" i="27"/>
  <c r="B91" i="27"/>
  <c r="C91" i="27"/>
  <c r="D91" i="27"/>
  <c r="E91" i="27"/>
  <c r="F91" i="27"/>
  <c r="G91" i="27"/>
  <c r="B94" i="27"/>
  <c r="C94" i="27"/>
  <c r="D94" i="27"/>
  <c r="E94" i="27"/>
  <c r="F94" i="27"/>
  <c r="G94" i="27"/>
  <c r="G79" i="27"/>
  <c r="F79" i="27"/>
  <c r="E79" i="27"/>
  <c r="D79" i="27"/>
  <c r="C79" i="27"/>
  <c r="B79" i="27"/>
  <c r="G78" i="27"/>
  <c r="F78" i="27"/>
  <c r="E78" i="27"/>
  <c r="D78" i="27"/>
  <c r="C78" i="27"/>
  <c r="B78" i="27"/>
  <c r="G77" i="27"/>
  <c r="F77" i="27"/>
  <c r="E77" i="27"/>
  <c r="D77" i="27"/>
  <c r="C77" i="27"/>
  <c r="B77" i="27"/>
  <c r="G76" i="27"/>
  <c r="F76" i="27"/>
  <c r="E76" i="27"/>
  <c r="D76" i="27"/>
  <c r="C76" i="27"/>
  <c r="B76" i="27"/>
  <c r="G75" i="27"/>
  <c r="F75" i="27"/>
  <c r="E75" i="27"/>
  <c r="D75" i="27"/>
  <c r="C75" i="27"/>
  <c r="B75" i="27"/>
  <c r="G74" i="27"/>
  <c r="F74" i="27"/>
  <c r="E74" i="27"/>
  <c r="D74" i="27"/>
  <c r="C74" i="27"/>
  <c r="B74" i="27"/>
  <c r="G73" i="27"/>
  <c r="F73" i="27"/>
  <c r="E73" i="27"/>
  <c r="D73" i="27"/>
  <c r="C73" i="27"/>
  <c r="B73" i="27"/>
  <c r="G72" i="27"/>
  <c r="F72" i="27"/>
  <c r="E72" i="27"/>
  <c r="D72" i="27"/>
  <c r="C72" i="27"/>
  <c r="B72" i="27"/>
  <c r="G71" i="27"/>
  <c r="F71" i="27"/>
  <c r="E71" i="27"/>
  <c r="D71" i="27"/>
  <c r="C71" i="27"/>
  <c r="B71" i="27"/>
  <c r="G70" i="27"/>
  <c r="F70" i="27"/>
  <c r="E70" i="27"/>
  <c r="D70" i="27"/>
  <c r="C70" i="27"/>
  <c r="B70" i="27"/>
  <c r="G69" i="27"/>
  <c r="F69" i="27"/>
  <c r="E69" i="27"/>
  <c r="D69" i="27"/>
  <c r="C69" i="27"/>
  <c r="B69" i="27"/>
  <c r="G51" i="27"/>
  <c r="F51" i="27"/>
  <c r="E51" i="27"/>
  <c r="D51" i="27"/>
  <c r="C51" i="27"/>
  <c r="B51" i="27"/>
  <c r="G50" i="27"/>
  <c r="F50" i="27"/>
  <c r="E50" i="27"/>
  <c r="D50" i="27"/>
  <c r="C50" i="27"/>
  <c r="B50" i="27"/>
  <c r="G49" i="27"/>
  <c r="F49" i="27"/>
  <c r="E49" i="27"/>
  <c r="D49" i="27"/>
  <c r="C49" i="27"/>
  <c r="B49" i="27"/>
  <c r="G48" i="27"/>
  <c r="F48" i="27"/>
  <c r="E48" i="27"/>
  <c r="D48" i="27"/>
  <c r="C48" i="27"/>
  <c r="B48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43" i="27"/>
  <c r="F43" i="27"/>
  <c r="E43" i="27"/>
  <c r="D43" i="27"/>
  <c r="C43" i="27"/>
  <c r="B43" i="27"/>
  <c r="G42" i="27"/>
  <c r="F42" i="27"/>
  <c r="E42" i="27"/>
  <c r="D42" i="27"/>
  <c r="C42" i="27"/>
  <c r="B42" i="27"/>
  <c r="G41" i="27"/>
  <c r="F41" i="27"/>
  <c r="E41" i="27"/>
  <c r="D41" i="27"/>
  <c r="C41" i="27"/>
  <c r="B41" i="27"/>
  <c r="G40" i="27"/>
  <c r="F40" i="27"/>
  <c r="E40" i="27"/>
  <c r="D40" i="27"/>
  <c r="C40" i="27"/>
  <c r="B40" i="27"/>
  <c r="G39" i="27"/>
  <c r="F39" i="27"/>
  <c r="E39" i="27"/>
  <c r="D39" i="27"/>
  <c r="C39" i="27"/>
  <c r="B39" i="27"/>
  <c r="G38" i="27"/>
  <c r="F38" i="27"/>
  <c r="E38" i="27"/>
  <c r="D38" i="27"/>
  <c r="C38" i="27"/>
  <c r="B38" i="27"/>
  <c r="G34" i="27"/>
  <c r="F34" i="27"/>
  <c r="E34" i="27"/>
  <c r="D34" i="27"/>
  <c r="C34" i="27"/>
  <c r="B34" i="27"/>
  <c r="G33" i="27"/>
  <c r="F33" i="27"/>
  <c r="E33" i="27"/>
  <c r="D33" i="27"/>
  <c r="C33" i="27"/>
  <c r="B33" i="27"/>
  <c r="G32" i="27"/>
  <c r="F32" i="27"/>
  <c r="E32" i="27"/>
  <c r="D32" i="27"/>
  <c r="C32" i="27"/>
  <c r="B32" i="27"/>
  <c r="G31" i="27"/>
  <c r="F31" i="27"/>
  <c r="E31" i="27"/>
  <c r="D31" i="27"/>
  <c r="C31" i="27"/>
  <c r="B31" i="27"/>
  <c r="G30" i="27"/>
  <c r="F30" i="27"/>
  <c r="E30" i="27"/>
  <c r="D30" i="27"/>
  <c r="C30" i="27"/>
  <c r="B30" i="27"/>
  <c r="G29" i="27"/>
  <c r="F29" i="27"/>
  <c r="E29" i="27"/>
  <c r="D29" i="27"/>
  <c r="C29" i="27"/>
  <c r="B29" i="27"/>
  <c r="G28" i="27"/>
  <c r="F28" i="27"/>
  <c r="E28" i="27"/>
  <c r="D28" i="27"/>
  <c r="C28" i="27"/>
  <c r="B28" i="27"/>
  <c r="G27" i="27"/>
  <c r="F27" i="27"/>
  <c r="E27" i="27"/>
  <c r="D27" i="27"/>
  <c r="C27" i="27"/>
  <c r="B27" i="27"/>
  <c r="G26" i="27"/>
  <c r="F26" i="27"/>
  <c r="E26" i="27"/>
  <c r="D26" i="27"/>
  <c r="C26" i="27"/>
  <c r="B26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9" i="27"/>
  <c r="F9" i="27"/>
  <c r="E9" i="27"/>
  <c r="D9" i="27"/>
  <c r="C9" i="27"/>
  <c r="B9" i="27"/>
  <c r="N106" i="26"/>
  <c r="L106" i="26"/>
  <c r="J106" i="26"/>
  <c r="H106" i="26"/>
  <c r="F106" i="26"/>
  <c r="B106" i="26"/>
  <c r="B96" i="26"/>
  <c r="F96" i="26"/>
  <c r="H96" i="26"/>
  <c r="J96" i="26"/>
  <c r="L96" i="26"/>
  <c r="N96" i="26"/>
  <c r="B97" i="26"/>
  <c r="F97" i="26"/>
  <c r="H97" i="26"/>
  <c r="J97" i="26"/>
  <c r="L97" i="26"/>
  <c r="N97" i="26"/>
  <c r="B98" i="26"/>
  <c r="F98" i="26"/>
  <c r="H98" i="26"/>
  <c r="J98" i="26"/>
  <c r="L98" i="26"/>
  <c r="N98" i="26"/>
  <c r="B99" i="26"/>
  <c r="F99" i="26"/>
  <c r="H99" i="26"/>
  <c r="J99" i="26"/>
  <c r="L99" i="26"/>
  <c r="N99" i="26"/>
  <c r="B100" i="26"/>
  <c r="F100" i="26"/>
  <c r="H100" i="26"/>
  <c r="J100" i="26"/>
  <c r="L100" i="26"/>
  <c r="N100" i="26"/>
  <c r="B101" i="26"/>
  <c r="F101" i="26"/>
  <c r="H101" i="26"/>
  <c r="J101" i="26"/>
  <c r="L101" i="26"/>
  <c r="N101" i="26"/>
  <c r="B102" i="26"/>
  <c r="F102" i="26"/>
  <c r="H102" i="26"/>
  <c r="J102" i="26"/>
  <c r="L102" i="26"/>
  <c r="N102" i="26"/>
  <c r="B103" i="26"/>
  <c r="F103" i="26"/>
  <c r="H103" i="26"/>
  <c r="J103" i="26"/>
  <c r="L103" i="26"/>
  <c r="N103" i="26"/>
  <c r="B104" i="26"/>
  <c r="F104" i="26"/>
  <c r="H104" i="26"/>
  <c r="J104" i="26"/>
  <c r="L104" i="26"/>
  <c r="N104" i="26"/>
  <c r="B105" i="26"/>
  <c r="F105" i="26"/>
  <c r="H105" i="26"/>
  <c r="J105" i="26"/>
  <c r="L105" i="26"/>
  <c r="N105" i="26"/>
  <c r="N95" i="26"/>
  <c r="L95" i="26"/>
  <c r="J95" i="26"/>
  <c r="H95" i="26"/>
  <c r="F95" i="26"/>
  <c r="B95" i="26"/>
  <c r="B81" i="26"/>
  <c r="F81" i="26"/>
  <c r="H81" i="26"/>
  <c r="J81" i="26"/>
  <c r="L81" i="26"/>
  <c r="N81" i="26"/>
  <c r="B82" i="26"/>
  <c r="F82" i="26"/>
  <c r="H82" i="26"/>
  <c r="J82" i="26"/>
  <c r="L82" i="26"/>
  <c r="N82" i="26"/>
  <c r="B83" i="26"/>
  <c r="F83" i="26"/>
  <c r="H83" i="26"/>
  <c r="J83" i="26"/>
  <c r="L83" i="26"/>
  <c r="N83" i="26"/>
  <c r="B84" i="26"/>
  <c r="F84" i="26"/>
  <c r="H84" i="26"/>
  <c r="J84" i="26"/>
  <c r="L84" i="26"/>
  <c r="N84" i="26"/>
  <c r="B85" i="26"/>
  <c r="F85" i="26"/>
  <c r="H85" i="26"/>
  <c r="J85" i="26"/>
  <c r="L85" i="26"/>
  <c r="N85" i="26"/>
  <c r="B86" i="26"/>
  <c r="F86" i="26"/>
  <c r="H86" i="26"/>
  <c r="J86" i="26"/>
  <c r="L86" i="26"/>
  <c r="N86" i="26"/>
  <c r="B87" i="26"/>
  <c r="F87" i="26"/>
  <c r="H87" i="26"/>
  <c r="J87" i="26"/>
  <c r="L87" i="26"/>
  <c r="N87" i="26"/>
  <c r="B88" i="26"/>
  <c r="F88" i="26"/>
  <c r="H88" i="26"/>
  <c r="J88" i="26"/>
  <c r="L88" i="26"/>
  <c r="N88" i="26"/>
  <c r="B89" i="26"/>
  <c r="F89" i="26"/>
  <c r="H89" i="26"/>
  <c r="J89" i="26"/>
  <c r="L89" i="26"/>
  <c r="N89" i="26"/>
  <c r="B90" i="26"/>
  <c r="F90" i="26"/>
  <c r="H90" i="26"/>
  <c r="J90" i="26"/>
  <c r="L90" i="26"/>
  <c r="N90" i="26"/>
  <c r="B91" i="26"/>
  <c r="F91" i="26"/>
  <c r="H91" i="26"/>
  <c r="J91" i="26"/>
  <c r="L91" i="26"/>
  <c r="N91" i="26"/>
  <c r="B92" i="26"/>
  <c r="F92" i="26"/>
  <c r="H92" i="26"/>
  <c r="J92" i="26"/>
  <c r="L92" i="26"/>
  <c r="N92" i="26"/>
  <c r="N80" i="26"/>
  <c r="L80" i="26"/>
  <c r="J80" i="26"/>
  <c r="H80" i="26"/>
  <c r="F80" i="26"/>
  <c r="B80" i="26"/>
  <c r="N79" i="26"/>
  <c r="L79" i="26"/>
  <c r="J79" i="26"/>
  <c r="H79" i="26"/>
  <c r="F79" i="26"/>
  <c r="B79" i="26"/>
  <c r="N78" i="26"/>
  <c r="L78" i="26"/>
  <c r="J78" i="26"/>
  <c r="H78" i="26"/>
  <c r="F78" i="26"/>
  <c r="B78" i="26"/>
  <c r="N77" i="26"/>
  <c r="L77" i="26"/>
  <c r="J77" i="26"/>
  <c r="H77" i="26"/>
  <c r="F77" i="26"/>
  <c r="B77" i="26"/>
  <c r="N76" i="26"/>
  <c r="L76" i="26"/>
  <c r="J76" i="26"/>
  <c r="H76" i="26"/>
  <c r="F76" i="26"/>
  <c r="B76" i="26"/>
  <c r="N75" i="26"/>
  <c r="L75" i="26"/>
  <c r="J75" i="26"/>
  <c r="H75" i="26"/>
  <c r="F75" i="26"/>
  <c r="B75" i="26"/>
  <c r="N74" i="26"/>
  <c r="L74" i="26"/>
  <c r="J74" i="26"/>
  <c r="H74" i="26"/>
  <c r="F74" i="26"/>
  <c r="B74" i="26"/>
  <c r="N73" i="26"/>
  <c r="L73" i="26"/>
  <c r="J73" i="26"/>
  <c r="H73" i="26"/>
  <c r="F73" i="26"/>
  <c r="B73" i="26"/>
  <c r="N72" i="26"/>
  <c r="L72" i="26"/>
  <c r="J72" i="26"/>
  <c r="H72" i="26"/>
  <c r="F72" i="26"/>
  <c r="B72" i="26"/>
  <c r="N71" i="26"/>
  <c r="L71" i="26"/>
  <c r="J71" i="26"/>
  <c r="H71" i="26"/>
  <c r="F71" i="26"/>
  <c r="B71" i="26"/>
  <c r="N70" i="26"/>
  <c r="L70" i="26"/>
  <c r="J70" i="26"/>
  <c r="H70" i="26"/>
  <c r="F70" i="26"/>
  <c r="B70" i="26"/>
  <c r="D106" i="26" l="1"/>
  <c r="D95" i="26"/>
  <c r="D105" i="26"/>
  <c r="D104" i="26"/>
  <c r="D103" i="26"/>
  <c r="D102" i="26"/>
  <c r="D101" i="26"/>
  <c r="D100" i="26"/>
  <c r="D99" i="26"/>
  <c r="D98" i="26"/>
  <c r="D97" i="26"/>
  <c r="D96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71" i="26"/>
  <c r="D79" i="26"/>
  <c r="D75" i="26"/>
  <c r="D77" i="26"/>
  <c r="D73" i="26"/>
  <c r="D72" i="26"/>
  <c r="D74" i="26"/>
  <c r="D76" i="26"/>
  <c r="D78" i="26"/>
  <c r="D80" i="26"/>
  <c r="D70" i="26"/>
  <c r="N50" i="26"/>
  <c r="L50" i="26"/>
  <c r="J50" i="26"/>
  <c r="H50" i="26"/>
  <c r="F50" i="26"/>
  <c r="B50" i="26"/>
  <c r="N49" i="26"/>
  <c r="L49" i="26"/>
  <c r="J49" i="26"/>
  <c r="H49" i="26"/>
  <c r="F49" i="26"/>
  <c r="B49" i="26"/>
  <c r="N48" i="26"/>
  <c r="L48" i="26"/>
  <c r="J48" i="26"/>
  <c r="H48" i="26"/>
  <c r="F48" i="26"/>
  <c r="B48" i="26"/>
  <c r="N47" i="26"/>
  <c r="L47" i="26"/>
  <c r="J47" i="26"/>
  <c r="H47" i="26"/>
  <c r="F47" i="26"/>
  <c r="B47" i="26"/>
  <c r="N44" i="26"/>
  <c r="L44" i="26"/>
  <c r="J44" i="26"/>
  <c r="H44" i="26"/>
  <c r="F44" i="26"/>
  <c r="B44" i="26"/>
  <c r="N43" i="26"/>
  <c r="L43" i="26"/>
  <c r="J43" i="26"/>
  <c r="H43" i="26"/>
  <c r="F43" i="26"/>
  <c r="B43" i="26"/>
  <c r="N42" i="26"/>
  <c r="L42" i="26"/>
  <c r="J42" i="26"/>
  <c r="H42" i="26"/>
  <c r="F42" i="26"/>
  <c r="B42" i="26"/>
  <c r="N41" i="26"/>
  <c r="L41" i="26"/>
  <c r="J41" i="26"/>
  <c r="H41" i="26"/>
  <c r="F41" i="26"/>
  <c r="B41" i="26"/>
  <c r="N40" i="26"/>
  <c r="L40" i="26"/>
  <c r="J40" i="26"/>
  <c r="H40" i="26"/>
  <c r="F40" i="26"/>
  <c r="B40" i="26"/>
  <c r="N39" i="26"/>
  <c r="L39" i="26"/>
  <c r="J39" i="26"/>
  <c r="H39" i="26"/>
  <c r="F39" i="26"/>
  <c r="B39" i="26"/>
  <c r="N38" i="26"/>
  <c r="L38" i="26"/>
  <c r="J38" i="26"/>
  <c r="H38" i="26"/>
  <c r="F38" i="26"/>
  <c r="B38" i="26"/>
  <c r="B36" i="26"/>
  <c r="F36" i="26"/>
  <c r="H36" i="26"/>
  <c r="J36" i="26"/>
  <c r="L36" i="26"/>
  <c r="N36" i="26"/>
  <c r="N34" i="26"/>
  <c r="L34" i="26"/>
  <c r="J34" i="26"/>
  <c r="H34" i="26"/>
  <c r="F34" i="26"/>
  <c r="B34" i="26"/>
  <c r="N33" i="26"/>
  <c r="L33" i="26"/>
  <c r="J33" i="26"/>
  <c r="H33" i="26"/>
  <c r="F33" i="26"/>
  <c r="B33" i="26"/>
  <c r="N32" i="26"/>
  <c r="L32" i="26"/>
  <c r="J32" i="26"/>
  <c r="H32" i="26"/>
  <c r="F32" i="26"/>
  <c r="B32" i="26"/>
  <c r="N31" i="26"/>
  <c r="L31" i="26"/>
  <c r="J31" i="26"/>
  <c r="H31" i="26"/>
  <c r="F31" i="26"/>
  <c r="B31" i="26"/>
  <c r="N30" i="26"/>
  <c r="L30" i="26"/>
  <c r="J30" i="26"/>
  <c r="H30" i="26"/>
  <c r="F30" i="26"/>
  <c r="B30" i="26"/>
  <c r="N29" i="26"/>
  <c r="L29" i="26"/>
  <c r="J29" i="26"/>
  <c r="H29" i="26"/>
  <c r="F29" i="26"/>
  <c r="B29" i="26"/>
  <c r="N28" i="26"/>
  <c r="L28" i="26"/>
  <c r="J28" i="26"/>
  <c r="H28" i="26"/>
  <c r="F28" i="26"/>
  <c r="B28" i="26"/>
  <c r="N27" i="26"/>
  <c r="L27" i="26"/>
  <c r="J27" i="26"/>
  <c r="H27" i="26"/>
  <c r="F27" i="26"/>
  <c r="B27" i="26"/>
  <c r="N26" i="26"/>
  <c r="L26" i="26"/>
  <c r="J26" i="26"/>
  <c r="H26" i="26"/>
  <c r="F26" i="26"/>
  <c r="B26" i="26"/>
  <c r="N23" i="26"/>
  <c r="L23" i="26"/>
  <c r="J23" i="26"/>
  <c r="H23" i="26"/>
  <c r="F23" i="26"/>
  <c r="B23" i="26"/>
  <c r="N22" i="26"/>
  <c r="L22" i="26"/>
  <c r="J22" i="26"/>
  <c r="H22" i="26"/>
  <c r="F22" i="26"/>
  <c r="B22" i="26"/>
  <c r="N21" i="26"/>
  <c r="L21" i="26"/>
  <c r="J21" i="26"/>
  <c r="H21" i="26"/>
  <c r="F21" i="26"/>
  <c r="B21" i="26"/>
  <c r="N20" i="26"/>
  <c r="L20" i="26"/>
  <c r="J20" i="26"/>
  <c r="H20" i="26"/>
  <c r="F20" i="26"/>
  <c r="B20" i="26"/>
  <c r="N19" i="26"/>
  <c r="L19" i="26"/>
  <c r="J19" i="26"/>
  <c r="H19" i="26"/>
  <c r="F19" i="26"/>
  <c r="B19" i="26"/>
  <c r="N16" i="26"/>
  <c r="L16" i="26"/>
  <c r="J16" i="26"/>
  <c r="H16" i="26"/>
  <c r="F16" i="26"/>
  <c r="B16" i="26"/>
  <c r="N15" i="26"/>
  <c r="L15" i="26"/>
  <c r="J15" i="26"/>
  <c r="H15" i="26"/>
  <c r="F15" i="26"/>
  <c r="B15" i="26"/>
  <c r="N14" i="26"/>
  <c r="L14" i="26"/>
  <c r="J14" i="26"/>
  <c r="H14" i="26"/>
  <c r="F14" i="26"/>
  <c r="B14" i="26"/>
  <c r="B13" i="26"/>
  <c r="N13" i="26"/>
  <c r="L13" i="26"/>
  <c r="J13" i="26"/>
  <c r="H13" i="26"/>
  <c r="F13" i="26"/>
  <c r="L9" i="26"/>
  <c r="J9" i="26"/>
  <c r="K106" i="26" s="1"/>
  <c r="H9" i="26"/>
  <c r="F9" i="26"/>
  <c r="G106" i="26" s="1"/>
  <c r="B9" i="26"/>
  <c r="C106" i="26" s="1"/>
  <c r="A52" i="30"/>
  <c r="L49" i="30"/>
  <c r="J49" i="30"/>
  <c r="H49" i="30"/>
  <c r="G49" i="30"/>
  <c r="E49" i="30"/>
  <c r="D49" i="30"/>
  <c r="B49" i="30"/>
  <c r="L48" i="30"/>
  <c r="J48" i="30"/>
  <c r="H48" i="30"/>
  <c r="G48" i="30"/>
  <c r="E48" i="30"/>
  <c r="D48" i="30"/>
  <c r="B48" i="30"/>
  <c r="L47" i="30"/>
  <c r="J47" i="30"/>
  <c r="H47" i="30"/>
  <c r="G47" i="30"/>
  <c r="E47" i="30"/>
  <c r="D47" i="30"/>
  <c r="B47" i="30"/>
  <c r="L46" i="30"/>
  <c r="J46" i="30"/>
  <c r="H46" i="30"/>
  <c r="G46" i="30"/>
  <c r="E46" i="30"/>
  <c r="D46" i="30"/>
  <c r="B46" i="30"/>
  <c r="L45" i="30"/>
  <c r="J45" i="30"/>
  <c r="H45" i="30"/>
  <c r="G45" i="30"/>
  <c r="E45" i="30"/>
  <c r="D45" i="30"/>
  <c r="B45" i="30"/>
  <c r="L44" i="30"/>
  <c r="J44" i="30"/>
  <c r="H44" i="30"/>
  <c r="G44" i="30"/>
  <c r="E44" i="30"/>
  <c r="D44" i="30"/>
  <c r="B44" i="30"/>
  <c r="L43" i="30"/>
  <c r="J43" i="30"/>
  <c r="H43" i="30"/>
  <c r="G43" i="30"/>
  <c r="E43" i="30"/>
  <c r="D43" i="30"/>
  <c r="B43" i="30"/>
  <c r="L42" i="30"/>
  <c r="J42" i="30"/>
  <c r="H42" i="30"/>
  <c r="G42" i="30"/>
  <c r="E42" i="30"/>
  <c r="D42" i="30"/>
  <c r="B42" i="30"/>
  <c r="L41" i="30"/>
  <c r="J41" i="30"/>
  <c r="H41" i="30"/>
  <c r="G41" i="30"/>
  <c r="E41" i="30"/>
  <c r="D41" i="30"/>
  <c r="B41" i="30"/>
  <c r="L40" i="30"/>
  <c r="J40" i="30"/>
  <c r="H40" i="30"/>
  <c r="G40" i="30"/>
  <c r="E40" i="30"/>
  <c r="D40" i="30"/>
  <c r="B40" i="30"/>
  <c r="L39" i="30"/>
  <c r="J39" i="30"/>
  <c r="H39" i="30"/>
  <c r="G39" i="30"/>
  <c r="E39" i="30"/>
  <c r="D39" i="30"/>
  <c r="B39" i="30"/>
  <c r="L38" i="30"/>
  <c r="J38" i="30"/>
  <c r="H38" i="30"/>
  <c r="G38" i="30"/>
  <c r="E38" i="30"/>
  <c r="D38" i="30"/>
  <c r="B38" i="30"/>
  <c r="L37" i="30"/>
  <c r="J37" i="30"/>
  <c r="H37" i="30"/>
  <c r="G37" i="30"/>
  <c r="E37" i="30"/>
  <c r="D37" i="30"/>
  <c r="B37" i="30"/>
  <c r="L34" i="30"/>
  <c r="J34" i="30"/>
  <c r="H34" i="30"/>
  <c r="G34" i="30"/>
  <c r="E34" i="30"/>
  <c r="D34" i="30"/>
  <c r="B34" i="30"/>
  <c r="L33" i="30"/>
  <c r="J33" i="30"/>
  <c r="H33" i="30"/>
  <c r="G33" i="30"/>
  <c r="E33" i="30"/>
  <c r="D33" i="30"/>
  <c r="B33" i="30"/>
  <c r="L32" i="30"/>
  <c r="J32" i="30"/>
  <c r="H32" i="30"/>
  <c r="G32" i="30"/>
  <c r="E32" i="30"/>
  <c r="D32" i="30"/>
  <c r="B32" i="30"/>
  <c r="L31" i="30"/>
  <c r="J31" i="30"/>
  <c r="H31" i="30"/>
  <c r="G31" i="30"/>
  <c r="E31" i="30"/>
  <c r="D31" i="30"/>
  <c r="B31" i="30"/>
  <c r="L30" i="30"/>
  <c r="J30" i="30"/>
  <c r="H30" i="30"/>
  <c r="G30" i="30"/>
  <c r="E30" i="30"/>
  <c r="D30" i="30"/>
  <c r="B30" i="30"/>
  <c r="L29" i="30"/>
  <c r="J29" i="30"/>
  <c r="H29" i="30"/>
  <c r="G29" i="30"/>
  <c r="E29" i="30"/>
  <c r="D29" i="30"/>
  <c r="B29" i="30"/>
  <c r="L28" i="30"/>
  <c r="J28" i="30"/>
  <c r="H28" i="30"/>
  <c r="G28" i="30"/>
  <c r="E28" i="30"/>
  <c r="D28" i="30"/>
  <c r="B28" i="30"/>
  <c r="L27" i="30"/>
  <c r="J27" i="30"/>
  <c r="H27" i="30"/>
  <c r="G27" i="30"/>
  <c r="E27" i="30"/>
  <c r="D27" i="30"/>
  <c r="B27" i="30"/>
  <c r="L26" i="30"/>
  <c r="J26" i="30"/>
  <c r="H26" i="30"/>
  <c r="G26" i="30"/>
  <c r="E26" i="30"/>
  <c r="D26" i="30"/>
  <c r="B26" i="30"/>
  <c r="L25" i="30"/>
  <c r="J25" i="30"/>
  <c r="H25" i="30"/>
  <c r="G25" i="30"/>
  <c r="E25" i="30"/>
  <c r="D25" i="30"/>
  <c r="B25" i="30"/>
  <c r="L24" i="30"/>
  <c r="J24" i="30"/>
  <c r="H24" i="30"/>
  <c r="G24" i="30"/>
  <c r="E24" i="30"/>
  <c r="D24" i="30"/>
  <c r="B24" i="30"/>
  <c r="L23" i="30"/>
  <c r="J23" i="30"/>
  <c r="H23" i="30"/>
  <c r="G23" i="30"/>
  <c r="E23" i="30"/>
  <c r="D23" i="30"/>
  <c r="B23" i="30"/>
  <c r="L22" i="30"/>
  <c r="J22" i="30"/>
  <c r="H22" i="30"/>
  <c r="G22" i="30"/>
  <c r="E22" i="30"/>
  <c r="D22" i="30"/>
  <c r="B22" i="30"/>
  <c r="L21" i="30"/>
  <c r="J21" i="30"/>
  <c r="H21" i="30"/>
  <c r="G21" i="30"/>
  <c r="E21" i="30"/>
  <c r="D21" i="30"/>
  <c r="B21" i="30"/>
  <c r="L20" i="30"/>
  <c r="J20" i="30"/>
  <c r="H20" i="30"/>
  <c r="G20" i="30"/>
  <c r="E20" i="30"/>
  <c r="D20" i="30"/>
  <c r="B20" i="30"/>
  <c r="L19" i="30"/>
  <c r="J19" i="30"/>
  <c r="H19" i="30"/>
  <c r="G19" i="30"/>
  <c r="E19" i="30"/>
  <c r="D19" i="30"/>
  <c r="B19" i="30"/>
  <c r="L18" i="30"/>
  <c r="J18" i="30"/>
  <c r="H18" i="30"/>
  <c r="G18" i="30"/>
  <c r="E18" i="30"/>
  <c r="D18" i="30"/>
  <c r="B18" i="30"/>
  <c r="L17" i="30"/>
  <c r="J17" i="30"/>
  <c r="H17" i="30"/>
  <c r="G17" i="30"/>
  <c r="E17" i="30"/>
  <c r="D17" i="30"/>
  <c r="B17" i="30"/>
  <c r="L16" i="30"/>
  <c r="J16" i="30"/>
  <c r="H16" i="30"/>
  <c r="G16" i="30"/>
  <c r="E16" i="30"/>
  <c r="D16" i="30"/>
  <c r="B16" i="30"/>
  <c r="L15" i="30"/>
  <c r="J15" i="30"/>
  <c r="H15" i="30"/>
  <c r="G15" i="30"/>
  <c r="E15" i="30"/>
  <c r="D15" i="30"/>
  <c r="B15" i="30"/>
  <c r="L14" i="30"/>
  <c r="J14" i="30"/>
  <c r="H14" i="30"/>
  <c r="G14" i="30"/>
  <c r="E14" i="30"/>
  <c r="D14" i="30"/>
  <c r="B14" i="30"/>
  <c r="L13" i="30"/>
  <c r="J13" i="30"/>
  <c r="H13" i="30"/>
  <c r="G13" i="30"/>
  <c r="E13" i="30"/>
  <c r="D13" i="30"/>
  <c r="B13" i="30"/>
  <c r="L12" i="30"/>
  <c r="J12" i="30"/>
  <c r="H12" i="30"/>
  <c r="G12" i="30"/>
  <c r="E12" i="30"/>
  <c r="D12" i="30"/>
  <c r="B12" i="30"/>
  <c r="K24" i="30" l="1"/>
  <c r="K39" i="30"/>
  <c r="K47" i="30"/>
  <c r="K16" i="30"/>
  <c r="K20" i="30"/>
  <c r="K32" i="30"/>
  <c r="K15" i="30"/>
  <c r="K23" i="30"/>
  <c r="K31" i="30"/>
  <c r="K40" i="30"/>
  <c r="K44" i="30"/>
  <c r="K48" i="30"/>
  <c r="K12" i="30"/>
  <c r="K37" i="30"/>
  <c r="K14" i="30"/>
  <c r="K22" i="30"/>
  <c r="K30" i="30"/>
  <c r="K38" i="30"/>
  <c r="K46" i="30"/>
  <c r="K17" i="30"/>
  <c r="K25" i="30"/>
  <c r="K33" i="30"/>
  <c r="K41" i="30"/>
  <c r="K49" i="30"/>
  <c r="B37" i="26"/>
  <c r="C37" i="26" s="1"/>
  <c r="K28" i="30"/>
  <c r="I106" i="26"/>
  <c r="K19" i="30"/>
  <c r="K27" i="30"/>
  <c r="K43" i="30"/>
  <c r="H37" i="26"/>
  <c r="I37" i="26" s="1"/>
  <c r="K18" i="30"/>
  <c r="K26" i="30"/>
  <c r="K34" i="30"/>
  <c r="K42" i="30"/>
  <c r="M106" i="26"/>
  <c r="K13" i="30"/>
  <c r="K21" i="30"/>
  <c r="K29" i="30"/>
  <c r="K45" i="30"/>
  <c r="K95" i="26"/>
  <c r="C96" i="26"/>
  <c r="C97" i="26"/>
  <c r="C98" i="26"/>
  <c r="C99" i="26"/>
  <c r="C100" i="26"/>
  <c r="C101" i="26"/>
  <c r="C102" i="26"/>
  <c r="C103" i="26"/>
  <c r="C104" i="26"/>
  <c r="C105" i="26"/>
  <c r="I96" i="26"/>
  <c r="I97" i="26"/>
  <c r="I98" i="26"/>
  <c r="I99" i="26"/>
  <c r="I100" i="26"/>
  <c r="I101" i="26"/>
  <c r="I102" i="26"/>
  <c r="I103" i="26"/>
  <c r="I104" i="26"/>
  <c r="I105" i="26"/>
  <c r="M96" i="26"/>
  <c r="M97" i="26"/>
  <c r="M98" i="26"/>
  <c r="M99" i="26"/>
  <c r="M100" i="26"/>
  <c r="M101" i="26"/>
  <c r="M102" i="26"/>
  <c r="M103" i="26"/>
  <c r="M104" i="26"/>
  <c r="M105" i="26"/>
  <c r="C95" i="26"/>
  <c r="I95" i="26"/>
  <c r="G96" i="26"/>
  <c r="G97" i="26"/>
  <c r="G98" i="26"/>
  <c r="G99" i="26"/>
  <c r="G100" i="26"/>
  <c r="G101" i="26"/>
  <c r="G102" i="26"/>
  <c r="G103" i="26"/>
  <c r="G104" i="26"/>
  <c r="G105" i="26"/>
  <c r="K96" i="26"/>
  <c r="K97" i="26"/>
  <c r="K98" i="26"/>
  <c r="K99" i="26"/>
  <c r="K100" i="26"/>
  <c r="K101" i="26"/>
  <c r="K102" i="26"/>
  <c r="K103" i="26"/>
  <c r="K104" i="26"/>
  <c r="K105" i="26"/>
  <c r="G95" i="26"/>
  <c r="M95" i="26"/>
  <c r="C76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I71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M73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D27" i="26"/>
  <c r="D16" i="26"/>
  <c r="D21" i="26"/>
  <c r="D23" i="26"/>
  <c r="D44" i="26"/>
  <c r="D50" i="26"/>
  <c r="D14" i="26"/>
  <c r="D31" i="26"/>
  <c r="D33" i="26"/>
  <c r="D40" i="26"/>
  <c r="D42" i="26"/>
  <c r="I80" i="26"/>
  <c r="M78" i="26"/>
  <c r="C77" i="26"/>
  <c r="I72" i="26"/>
  <c r="M70" i="26"/>
  <c r="C80" i="26"/>
  <c r="M77" i="26"/>
  <c r="I75" i="26"/>
  <c r="C72" i="26"/>
  <c r="G36" i="26"/>
  <c r="K36" i="26"/>
  <c r="D20" i="26"/>
  <c r="D29" i="26"/>
  <c r="G38" i="26"/>
  <c r="D48" i="26"/>
  <c r="I76" i="26"/>
  <c r="M74" i="26"/>
  <c r="C73" i="26"/>
  <c r="C70" i="26"/>
  <c r="I79" i="26"/>
  <c r="G15" i="26"/>
  <c r="K15" i="26"/>
  <c r="K39" i="26"/>
  <c r="K43" i="26"/>
  <c r="K49" i="26"/>
  <c r="G79" i="26"/>
  <c r="K77" i="26"/>
  <c r="G75" i="26"/>
  <c r="K73" i="26"/>
  <c r="G71" i="26"/>
  <c r="K80" i="26"/>
  <c r="G78" i="26"/>
  <c r="K76" i="26"/>
  <c r="G74" i="26"/>
  <c r="K72" i="26"/>
  <c r="G70" i="26"/>
  <c r="C36" i="26"/>
  <c r="I36" i="26"/>
  <c r="M36" i="26"/>
  <c r="G19" i="26"/>
  <c r="K19" i="26"/>
  <c r="K22" i="26"/>
  <c r="K28" i="26"/>
  <c r="K32" i="26"/>
  <c r="M80" i="26"/>
  <c r="K79" i="26"/>
  <c r="C79" i="26"/>
  <c r="I78" i="26"/>
  <c r="G77" i="26"/>
  <c r="M76" i="26"/>
  <c r="K75" i="26"/>
  <c r="C75" i="26"/>
  <c r="I74" i="26"/>
  <c r="G73" i="26"/>
  <c r="M72" i="26"/>
  <c r="K71" i="26"/>
  <c r="C71" i="26"/>
  <c r="I70" i="26"/>
  <c r="G80" i="26"/>
  <c r="M79" i="26"/>
  <c r="K78" i="26"/>
  <c r="C78" i="26"/>
  <c r="I77" i="26"/>
  <c r="G76" i="26"/>
  <c r="M75" i="26"/>
  <c r="K74" i="26"/>
  <c r="C74" i="26"/>
  <c r="I73" i="26"/>
  <c r="G72" i="26"/>
  <c r="M71" i="26"/>
  <c r="K70" i="26"/>
  <c r="I14" i="26"/>
  <c r="M14" i="26"/>
  <c r="C15" i="26"/>
  <c r="I16" i="26"/>
  <c r="M16" i="26"/>
  <c r="C19" i="26"/>
  <c r="G22" i="26"/>
  <c r="D22" i="26"/>
  <c r="I23" i="26"/>
  <c r="M23" i="26"/>
  <c r="C26" i="26"/>
  <c r="G28" i="26"/>
  <c r="D28" i="26"/>
  <c r="I29" i="26"/>
  <c r="M29" i="26"/>
  <c r="C30" i="26"/>
  <c r="G32" i="26"/>
  <c r="D32" i="26"/>
  <c r="I33" i="26"/>
  <c r="M33" i="26"/>
  <c r="C34" i="26"/>
  <c r="G39" i="26"/>
  <c r="D39" i="26"/>
  <c r="I40" i="26"/>
  <c r="M40" i="26"/>
  <c r="C41" i="26"/>
  <c r="G43" i="26"/>
  <c r="D43" i="26"/>
  <c r="I44" i="26"/>
  <c r="M44" i="26"/>
  <c r="C47" i="26"/>
  <c r="G49" i="26"/>
  <c r="D49" i="26"/>
  <c r="I50" i="26"/>
  <c r="M50" i="26"/>
  <c r="C14" i="26"/>
  <c r="G14" i="26"/>
  <c r="K14" i="26"/>
  <c r="D15" i="26"/>
  <c r="I15" i="26"/>
  <c r="M15" i="26"/>
  <c r="C16" i="26"/>
  <c r="G16" i="26"/>
  <c r="K16" i="26"/>
  <c r="D19" i="26"/>
  <c r="I19" i="26"/>
  <c r="M19" i="26"/>
  <c r="C20" i="26"/>
  <c r="G20" i="26"/>
  <c r="K20" i="26"/>
  <c r="I21" i="26"/>
  <c r="M21" i="26"/>
  <c r="C22" i="26"/>
  <c r="G26" i="26"/>
  <c r="D26" i="26"/>
  <c r="K26" i="26"/>
  <c r="I27" i="26"/>
  <c r="M27" i="26"/>
  <c r="C28" i="26"/>
  <c r="G30" i="26"/>
  <c r="D30" i="26"/>
  <c r="K30" i="26"/>
  <c r="I31" i="26"/>
  <c r="M31" i="26"/>
  <c r="C32" i="26"/>
  <c r="G34" i="26"/>
  <c r="D34" i="26"/>
  <c r="K34" i="26"/>
  <c r="M38" i="26"/>
  <c r="I38" i="26"/>
  <c r="D38" i="26"/>
  <c r="L37" i="26"/>
  <c r="M37" i="26" s="1"/>
  <c r="C39" i="26"/>
  <c r="G41" i="26"/>
  <c r="D41" i="26"/>
  <c r="K41" i="26"/>
  <c r="I42" i="26"/>
  <c r="M42" i="26"/>
  <c r="C43" i="26"/>
  <c r="G47" i="26"/>
  <c r="D47" i="26"/>
  <c r="K47" i="26"/>
  <c r="I48" i="26"/>
  <c r="M48" i="26"/>
  <c r="C49" i="26"/>
  <c r="I20" i="26"/>
  <c r="M20" i="26"/>
  <c r="C21" i="26"/>
  <c r="G21" i="26"/>
  <c r="K21" i="26"/>
  <c r="I22" i="26"/>
  <c r="M22" i="26"/>
  <c r="C23" i="26"/>
  <c r="G23" i="26"/>
  <c r="K23" i="26"/>
  <c r="I26" i="26"/>
  <c r="M26" i="26"/>
  <c r="C27" i="26"/>
  <c r="G27" i="26"/>
  <c r="K27" i="26"/>
  <c r="I28" i="26"/>
  <c r="M28" i="26"/>
  <c r="C29" i="26"/>
  <c r="G29" i="26"/>
  <c r="K29" i="26"/>
  <c r="I30" i="26"/>
  <c r="M30" i="26"/>
  <c r="C31" i="26"/>
  <c r="G31" i="26"/>
  <c r="K31" i="26"/>
  <c r="I32" i="26"/>
  <c r="M32" i="26"/>
  <c r="C33" i="26"/>
  <c r="G33" i="26"/>
  <c r="K33" i="26"/>
  <c r="I34" i="26"/>
  <c r="M34" i="26"/>
  <c r="D36" i="26"/>
  <c r="K38" i="26"/>
  <c r="I39" i="26"/>
  <c r="M39" i="26"/>
  <c r="C40" i="26"/>
  <c r="G40" i="26"/>
  <c r="K40" i="26"/>
  <c r="I41" i="26"/>
  <c r="M41" i="26"/>
  <c r="C42" i="26"/>
  <c r="G42" i="26"/>
  <c r="K42" i="26"/>
  <c r="I43" i="26"/>
  <c r="M43" i="26"/>
  <c r="C44" i="26"/>
  <c r="G44" i="26"/>
  <c r="K44" i="26"/>
  <c r="I47" i="26"/>
  <c r="M47" i="26"/>
  <c r="C48" i="26"/>
  <c r="G48" i="26"/>
  <c r="K48" i="26"/>
  <c r="I49" i="26"/>
  <c r="M49" i="26"/>
  <c r="C50" i="26"/>
  <c r="G50" i="26"/>
  <c r="K50" i="26"/>
  <c r="F37" i="26"/>
  <c r="G37" i="26" s="1"/>
  <c r="J37" i="26"/>
  <c r="K37" i="26" s="1"/>
  <c r="N37" i="26"/>
  <c r="C38" i="26"/>
  <c r="D37" i="26" l="1"/>
  <c r="L11" i="30"/>
  <c r="J11" i="30"/>
  <c r="H11" i="30"/>
  <c r="G11" i="30"/>
  <c r="E11" i="30"/>
  <c r="D11" i="30"/>
  <c r="B11" i="30"/>
  <c r="G102" i="16"/>
  <c r="F102" i="16"/>
  <c r="E102" i="16"/>
  <c r="D102" i="16"/>
  <c r="C102" i="16"/>
  <c r="B102" i="16"/>
  <c r="G101" i="16"/>
  <c r="F101" i="16"/>
  <c r="E101" i="16"/>
  <c r="D101" i="16"/>
  <c r="C101" i="16"/>
  <c r="B101" i="16"/>
  <c r="G100" i="16"/>
  <c r="F100" i="16"/>
  <c r="E100" i="16"/>
  <c r="D100" i="16"/>
  <c r="C100" i="16"/>
  <c r="B100" i="16"/>
  <c r="G99" i="16"/>
  <c r="F99" i="16"/>
  <c r="E99" i="16"/>
  <c r="D99" i="16"/>
  <c r="C99" i="16"/>
  <c r="B99" i="16"/>
  <c r="G98" i="16"/>
  <c r="F98" i="16"/>
  <c r="E98" i="16"/>
  <c r="D98" i="16"/>
  <c r="C98" i="16"/>
  <c r="B98" i="16"/>
  <c r="G97" i="16"/>
  <c r="F97" i="16"/>
  <c r="E97" i="16"/>
  <c r="D97" i="16"/>
  <c r="C97" i="16"/>
  <c r="B97" i="16"/>
  <c r="G96" i="16"/>
  <c r="F96" i="16"/>
  <c r="E96" i="16"/>
  <c r="D96" i="16"/>
  <c r="C96" i="16"/>
  <c r="B96" i="16"/>
  <c r="G95" i="16"/>
  <c r="F95" i="16"/>
  <c r="E95" i="16"/>
  <c r="D95" i="16"/>
  <c r="C95" i="16"/>
  <c r="B95" i="16"/>
  <c r="G94" i="16"/>
  <c r="F94" i="16"/>
  <c r="E94" i="16"/>
  <c r="D94" i="16"/>
  <c r="C94" i="16"/>
  <c r="B94" i="16"/>
  <c r="G93" i="16"/>
  <c r="F93" i="16"/>
  <c r="E93" i="16"/>
  <c r="D93" i="16"/>
  <c r="C93" i="16"/>
  <c r="B93" i="16"/>
  <c r="G92" i="16"/>
  <c r="F92" i="16"/>
  <c r="E92" i="16"/>
  <c r="D92" i="16"/>
  <c r="C92" i="16"/>
  <c r="B92" i="16"/>
  <c r="G91" i="16"/>
  <c r="F91" i="16"/>
  <c r="E91" i="16"/>
  <c r="D91" i="16"/>
  <c r="C91" i="16"/>
  <c r="B91" i="16"/>
  <c r="G88" i="16"/>
  <c r="F88" i="16"/>
  <c r="E88" i="16"/>
  <c r="D88" i="16"/>
  <c r="C88" i="16"/>
  <c r="B88" i="16"/>
  <c r="G87" i="16"/>
  <c r="F87" i="16"/>
  <c r="E87" i="16"/>
  <c r="D87" i="16"/>
  <c r="C87" i="16"/>
  <c r="B87" i="16"/>
  <c r="G86" i="16"/>
  <c r="F86" i="16"/>
  <c r="E86" i="16"/>
  <c r="D86" i="16"/>
  <c r="C86" i="16"/>
  <c r="B86" i="16"/>
  <c r="G85" i="16"/>
  <c r="F85" i="16"/>
  <c r="E85" i="16"/>
  <c r="D85" i="16"/>
  <c r="C85" i="16"/>
  <c r="B85" i="16"/>
  <c r="G84" i="16"/>
  <c r="F84" i="16"/>
  <c r="E84" i="16"/>
  <c r="D84" i="16"/>
  <c r="C84" i="16"/>
  <c r="B84" i="16"/>
  <c r="G83" i="16"/>
  <c r="F83" i="16"/>
  <c r="E83" i="16"/>
  <c r="D83" i="16"/>
  <c r="C83" i="16"/>
  <c r="B83" i="16"/>
  <c r="G82" i="16"/>
  <c r="F82" i="16"/>
  <c r="E82" i="16"/>
  <c r="D82" i="16"/>
  <c r="C82" i="16"/>
  <c r="B82" i="16"/>
  <c r="G81" i="16"/>
  <c r="F81" i="16"/>
  <c r="E81" i="16"/>
  <c r="D81" i="16"/>
  <c r="C81" i="16"/>
  <c r="B81" i="16"/>
  <c r="G80" i="16"/>
  <c r="F80" i="16"/>
  <c r="E80" i="16"/>
  <c r="D80" i="16"/>
  <c r="C80" i="16"/>
  <c r="B80" i="16"/>
  <c r="G79" i="16"/>
  <c r="F79" i="16"/>
  <c r="E79" i="16"/>
  <c r="D79" i="16"/>
  <c r="C79" i="16"/>
  <c r="B79" i="16"/>
  <c r="G78" i="16"/>
  <c r="F78" i="16"/>
  <c r="E78" i="16"/>
  <c r="D78" i="16"/>
  <c r="C78" i="16"/>
  <c r="B78" i="16"/>
  <c r="G77" i="16"/>
  <c r="F77" i="16"/>
  <c r="E77" i="16"/>
  <c r="D77" i="16"/>
  <c r="C77" i="16"/>
  <c r="B77" i="16"/>
  <c r="G76" i="16"/>
  <c r="F76" i="16"/>
  <c r="E76" i="16"/>
  <c r="D76" i="16"/>
  <c r="C76" i="16"/>
  <c r="B76" i="16"/>
  <c r="G75" i="16"/>
  <c r="F75" i="16"/>
  <c r="E75" i="16"/>
  <c r="D75" i="16"/>
  <c r="C75" i="16"/>
  <c r="B75" i="16"/>
  <c r="G74" i="16"/>
  <c r="F74" i="16"/>
  <c r="E74" i="16"/>
  <c r="D74" i="16"/>
  <c r="C74" i="16"/>
  <c r="B74" i="16"/>
  <c r="G73" i="16"/>
  <c r="F73" i="16"/>
  <c r="E73" i="16"/>
  <c r="D73" i="16"/>
  <c r="C73" i="16"/>
  <c r="B73" i="16"/>
  <c r="G72" i="16"/>
  <c r="F72" i="16"/>
  <c r="E72" i="16"/>
  <c r="D72" i="16"/>
  <c r="C72" i="16"/>
  <c r="B72" i="16"/>
  <c r="G71" i="16"/>
  <c r="F71" i="16"/>
  <c r="E71" i="16"/>
  <c r="D71" i="16"/>
  <c r="C71" i="16"/>
  <c r="B71" i="16"/>
  <c r="G70" i="16"/>
  <c r="F70" i="16"/>
  <c r="E70" i="16"/>
  <c r="D70" i="16"/>
  <c r="C70" i="16"/>
  <c r="B70" i="16"/>
  <c r="G69" i="16"/>
  <c r="F69" i="16"/>
  <c r="E69" i="16"/>
  <c r="D69" i="16"/>
  <c r="C69" i="16"/>
  <c r="B69" i="16"/>
  <c r="G68" i="16"/>
  <c r="F68" i="16"/>
  <c r="E68" i="16"/>
  <c r="D68" i="16"/>
  <c r="C68" i="16"/>
  <c r="B68" i="16"/>
  <c r="G67" i="16"/>
  <c r="F67" i="16"/>
  <c r="E67" i="16"/>
  <c r="D67" i="16"/>
  <c r="C67" i="16"/>
  <c r="B67" i="16"/>
  <c r="G66" i="16"/>
  <c r="F66" i="16"/>
  <c r="E66" i="16"/>
  <c r="D66" i="16"/>
  <c r="C66" i="16"/>
  <c r="B66" i="16"/>
  <c r="G49" i="16"/>
  <c r="F49" i="16"/>
  <c r="E49" i="16"/>
  <c r="D49" i="16"/>
  <c r="C49" i="16"/>
  <c r="B49" i="16"/>
  <c r="G48" i="16"/>
  <c r="F48" i="16"/>
  <c r="E48" i="16"/>
  <c r="D48" i="16"/>
  <c r="C48" i="16"/>
  <c r="B48" i="16"/>
  <c r="G47" i="16"/>
  <c r="F47" i="16"/>
  <c r="E47" i="16"/>
  <c r="D47" i="16"/>
  <c r="C47" i="16"/>
  <c r="B47" i="16"/>
  <c r="G46" i="16"/>
  <c r="F46" i="16"/>
  <c r="E46" i="16"/>
  <c r="D46" i="16"/>
  <c r="C46" i="16"/>
  <c r="B46" i="16"/>
  <c r="G43" i="16"/>
  <c r="F43" i="16"/>
  <c r="E43" i="16"/>
  <c r="D43" i="16"/>
  <c r="C43" i="16"/>
  <c r="B43" i="16"/>
  <c r="G42" i="16"/>
  <c r="F42" i="16"/>
  <c r="E42" i="16"/>
  <c r="D42" i="16"/>
  <c r="C42" i="16"/>
  <c r="B42" i="16"/>
  <c r="G41" i="16"/>
  <c r="F41" i="16"/>
  <c r="E41" i="16"/>
  <c r="D41" i="16"/>
  <c r="C41" i="16"/>
  <c r="B41" i="16"/>
  <c r="G40" i="16"/>
  <c r="F40" i="16"/>
  <c r="E40" i="16"/>
  <c r="D40" i="16"/>
  <c r="C40" i="16"/>
  <c r="B40" i="16"/>
  <c r="G39" i="16"/>
  <c r="F39" i="16"/>
  <c r="E39" i="16"/>
  <c r="D39" i="16"/>
  <c r="C39" i="16"/>
  <c r="B39" i="16"/>
  <c r="G38" i="16"/>
  <c r="F38" i="16"/>
  <c r="E38" i="16"/>
  <c r="D38" i="16"/>
  <c r="C38" i="16"/>
  <c r="B38" i="16"/>
  <c r="G37" i="16"/>
  <c r="F37" i="16"/>
  <c r="E37" i="16"/>
  <c r="D37" i="16"/>
  <c r="C37" i="16"/>
  <c r="B37" i="16"/>
  <c r="G36" i="16"/>
  <c r="F36" i="16"/>
  <c r="E36" i="16"/>
  <c r="D36" i="16"/>
  <c r="C36" i="16"/>
  <c r="B36" i="16"/>
  <c r="G33" i="16"/>
  <c r="F33" i="16"/>
  <c r="E33" i="16"/>
  <c r="D33" i="16"/>
  <c r="C33" i="16"/>
  <c r="B33" i="16"/>
  <c r="G32" i="16"/>
  <c r="F32" i="16"/>
  <c r="E32" i="16"/>
  <c r="D32" i="16"/>
  <c r="C32" i="16"/>
  <c r="B32" i="16"/>
  <c r="G31" i="16"/>
  <c r="F31" i="16"/>
  <c r="E31" i="16"/>
  <c r="D31" i="16"/>
  <c r="C31" i="16"/>
  <c r="B31" i="16"/>
  <c r="G30" i="16"/>
  <c r="F30" i="16"/>
  <c r="E30" i="16"/>
  <c r="D30" i="16"/>
  <c r="C30" i="16"/>
  <c r="B30" i="16"/>
  <c r="G29" i="16"/>
  <c r="F29" i="16"/>
  <c r="E29" i="16"/>
  <c r="D29" i="16"/>
  <c r="C29" i="16"/>
  <c r="B29" i="16"/>
  <c r="G28" i="16"/>
  <c r="F28" i="16"/>
  <c r="E28" i="16"/>
  <c r="D28" i="16"/>
  <c r="C28" i="16"/>
  <c r="B28" i="16"/>
  <c r="G27" i="16"/>
  <c r="F27" i="16"/>
  <c r="E27" i="16"/>
  <c r="D27" i="16"/>
  <c r="C27" i="16"/>
  <c r="B27" i="16"/>
  <c r="G26" i="16"/>
  <c r="F26" i="16"/>
  <c r="E26" i="16"/>
  <c r="D26" i="16"/>
  <c r="C26" i="16"/>
  <c r="B26" i="16"/>
  <c r="G25" i="16"/>
  <c r="F25" i="16"/>
  <c r="E25" i="16"/>
  <c r="D25" i="16"/>
  <c r="C25" i="16"/>
  <c r="B25" i="16"/>
  <c r="G34" i="15"/>
  <c r="F34" i="15"/>
  <c r="E34" i="15"/>
  <c r="D34" i="15"/>
  <c r="C34" i="15"/>
  <c r="B34" i="15"/>
  <c r="G33" i="15"/>
  <c r="F33" i="15"/>
  <c r="E33" i="15"/>
  <c r="D33" i="15"/>
  <c r="C33" i="15"/>
  <c r="B33" i="15"/>
  <c r="G32" i="15"/>
  <c r="F32" i="15"/>
  <c r="E32" i="15"/>
  <c r="D32" i="15"/>
  <c r="C32" i="15"/>
  <c r="B32" i="15"/>
  <c r="G31" i="15"/>
  <c r="F31" i="15"/>
  <c r="E31" i="15"/>
  <c r="D31" i="15"/>
  <c r="C31" i="15"/>
  <c r="B31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2" i="16"/>
  <c r="F22" i="16"/>
  <c r="E22" i="16"/>
  <c r="D22" i="16"/>
  <c r="C22" i="16"/>
  <c r="B22" i="16"/>
  <c r="G21" i="16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8" i="16"/>
  <c r="F8" i="16"/>
  <c r="E8" i="16"/>
  <c r="D8" i="16"/>
  <c r="C8" i="16"/>
  <c r="B8" i="16"/>
  <c r="G102" i="15"/>
  <c r="F102" i="15"/>
  <c r="E102" i="15"/>
  <c r="D102" i="15"/>
  <c r="C102" i="15"/>
  <c r="B102" i="15"/>
  <c r="G101" i="15"/>
  <c r="F101" i="15"/>
  <c r="E101" i="15"/>
  <c r="D101" i="15"/>
  <c r="C101" i="15"/>
  <c r="B101" i="15"/>
  <c r="G100" i="15"/>
  <c r="F100" i="15"/>
  <c r="E100" i="15"/>
  <c r="D100" i="15"/>
  <c r="C100" i="15"/>
  <c r="B100" i="15"/>
  <c r="G99" i="15"/>
  <c r="F99" i="15"/>
  <c r="E99" i="15"/>
  <c r="D99" i="15"/>
  <c r="C99" i="15"/>
  <c r="B99" i="15"/>
  <c r="G98" i="15"/>
  <c r="F98" i="15"/>
  <c r="E98" i="15"/>
  <c r="D98" i="15"/>
  <c r="C98" i="15"/>
  <c r="B98" i="15"/>
  <c r="G97" i="15"/>
  <c r="F97" i="15"/>
  <c r="E97" i="15"/>
  <c r="D97" i="15"/>
  <c r="C97" i="15"/>
  <c r="B97" i="15"/>
  <c r="G96" i="15"/>
  <c r="F96" i="15"/>
  <c r="E96" i="15"/>
  <c r="D96" i="15"/>
  <c r="C96" i="15"/>
  <c r="B96" i="15"/>
  <c r="G95" i="15"/>
  <c r="F95" i="15"/>
  <c r="E95" i="15"/>
  <c r="D95" i="15"/>
  <c r="C95" i="15"/>
  <c r="B95" i="15"/>
  <c r="G94" i="15"/>
  <c r="F94" i="15"/>
  <c r="E94" i="15"/>
  <c r="D94" i="15"/>
  <c r="C94" i="15"/>
  <c r="B94" i="15"/>
  <c r="G93" i="15"/>
  <c r="F93" i="15"/>
  <c r="E93" i="15"/>
  <c r="D93" i="15"/>
  <c r="C93" i="15"/>
  <c r="B93" i="15"/>
  <c r="G92" i="15"/>
  <c r="F92" i="15"/>
  <c r="E92" i="15"/>
  <c r="D92" i="15"/>
  <c r="C92" i="15"/>
  <c r="B92" i="15"/>
  <c r="G89" i="15"/>
  <c r="F89" i="15"/>
  <c r="E89" i="15"/>
  <c r="D89" i="15"/>
  <c r="C89" i="15"/>
  <c r="B89" i="15"/>
  <c r="G88" i="15"/>
  <c r="F88" i="15"/>
  <c r="E88" i="15"/>
  <c r="D88" i="15"/>
  <c r="C88" i="15"/>
  <c r="B88" i="15"/>
  <c r="G87" i="15"/>
  <c r="F87" i="15"/>
  <c r="E87" i="15"/>
  <c r="D87" i="15"/>
  <c r="C87" i="15"/>
  <c r="B87" i="15"/>
  <c r="G86" i="15"/>
  <c r="F86" i="15"/>
  <c r="E86" i="15"/>
  <c r="D86" i="15"/>
  <c r="C86" i="15"/>
  <c r="B86" i="15"/>
  <c r="G85" i="15"/>
  <c r="F85" i="15"/>
  <c r="E85" i="15"/>
  <c r="D85" i="15"/>
  <c r="C85" i="15"/>
  <c r="B85" i="15"/>
  <c r="G84" i="15"/>
  <c r="F84" i="15"/>
  <c r="E84" i="15"/>
  <c r="D84" i="15"/>
  <c r="C84" i="15"/>
  <c r="B84" i="15"/>
  <c r="G83" i="15"/>
  <c r="F83" i="15"/>
  <c r="E83" i="15"/>
  <c r="D83" i="15"/>
  <c r="C83" i="15"/>
  <c r="B83" i="15"/>
  <c r="G82" i="15"/>
  <c r="F82" i="15"/>
  <c r="E82" i="15"/>
  <c r="D82" i="15"/>
  <c r="C82" i="15"/>
  <c r="B82" i="15"/>
  <c r="G81" i="15"/>
  <c r="F81" i="15"/>
  <c r="E81" i="15"/>
  <c r="D81" i="15"/>
  <c r="C81" i="15"/>
  <c r="B81" i="15"/>
  <c r="G80" i="15"/>
  <c r="F80" i="15"/>
  <c r="E80" i="15"/>
  <c r="D80" i="15"/>
  <c r="C80" i="15"/>
  <c r="B80" i="15"/>
  <c r="G79" i="15"/>
  <c r="F79" i="15"/>
  <c r="E79" i="15"/>
  <c r="D79" i="15"/>
  <c r="C79" i="15"/>
  <c r="B79" i="15"/>
  <c r="G78" i="15"/>
  <c r="F78" i="15"/>
  <c r="E78" i="15"/>
  <c r="D78" i="15"/>
  <c r="C78" i="15"/>
  <c r="B78" i="15"/>
  <c r="G77" i="15"/>
  <c r="F77" i="15"/>
  <c r="E77" i="15"/>
  <c r="D77" i="15"/>
  <c r="C77" i="15"/>
  <c r="B77" i="15"/>
  <c r="G76" i="15"/>
  <c r="F76" i="15"/>
  <c r="E76" i="15"/>
  <c r="D76" i="15"/>
  <c r="C76" i="15"/>
  <c r="B76" i="15"/>
  <c r="G75" i="15"/>
  <c r="F75" i="15"/>
  <c r="E75" i="15"/>
  <c r="D75" i="15"/>
  <c r="C75" i="15"/>
  <c r="B75" i="15"/>
  <c r="G74" i="15"/>
  <c r="F74" i="15"/>
  <c r="E74" i="15"/>
  <c r="D74" i="15"/>
  <c r="C74" i="15"/>
  <c r="B74" i="15"/>
  <c r="G73" i="15"/>
  <c r="F73" i="15"/>
  <c r="E73" i="15"/>
  <c r="D73" i="15"/>
  <c r="C73" i="15"/>
  <c r="B73" i="15"/>
  <c r="G72" i="15"/>
  <c r="F72" i="15"/>
  <c r="E72" i="15"/>
  <c r="D72" i="15"/>
  <c r="C72" i="15"/>
  <c r="B72" i="15"/>
  <c r="G71" i="15"/>
  <c r="F71" i="15"/>
  <c r="E71" i="15"/>
  <c r="D71" i="15"/>
  <c r="C71" i="15"/>
  <c r="B71" i="15"/>
  <c r="G70" i="15"/>
  <c r="F70" i="15"/>
  <c r="E70" i="15"/>
  <c r="D70" i="15"/>
  <c r="C70" i="15"/>
  <c r="B70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G67" i="15"/>
  <c r="F67" i="15"/>
  <c r="E67" i="15"/>
  <c r="D67" i="15"/>
  <c r="C67" i="15"/>
  <c r="B67" i="15"/>
  <c r="G50" i="15"/>
  <c r="F50" i="15"/>
  <c r="E50" i="15"/>
  <c r="D50" i="15"/>
  <c r="C50" i="15"/>
  <c r="B50" i="15"/>
  <c r="G49" i="15"/>
  <c r="F49" i="15"/>
  <c r="E49" i="15"/>
  <c r="D49" i="15"/>
  <c r="C49" i="15"/>
  <c r="B49" i="15"/>
  <c r="G48" i="15"/>
  <c r="F48" i="15"/>
  <c r="E48" i="15"/>
  <c r="D48" i="15"/>
  <c r="C48" i="15"/>
  <c r="B48" i="15"/>
  <c r="G47" i="15"/>
  <c r="F47" i="15"/>
  <c r="E47" i="15"/>
  <c r="D47" i="15"/>
  <c r="C47" i="15"/>
  <c r="B47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9" i="15"/>
  <c r="F39" i="15"/>
  <c r="E39" i="15"/>
  <c r="D39" i="15"/>
  <c r="C39" i="15"/>
  <c r="B39" i="15"/>
  <c r="G38" i="15"/>
  <c r="F38" i="15"/>
  <c r="E38" i="15"/>
  <c r="D38" i="15"/>
  <c r="C38" i="15"/>
  <c r="B38" i="15"/>
  <c r="G37" i="15"/>
  <c r="F37" i="15"/>
  <c r="E37" i="15"/>
  <c r="D37" i="15"/>
  <c r="C37" i="15"/>
  <c r="B37" i="15"/>
  <c r="G23" i="15"/>
  <c r="F23" i="15"/>
  <c r="E23" i="15"/>
  <c r="D23" i="15"/>
  <c r="C23" i="15"/>
  <c r="B23" i="15"/>
  <c r="G22" i="15"/>
  <c r="F22" i="15"/>
  <c r="E22" i="15"/>
  <c r="D22" i="15"/>
  <c r="C22" i="15"/>
  <c r="B22" i="15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9" i="15"/>
  <c r="F9" i="15"/>
  <c r="E9" i="15"/>
  <c r="D9" i="15"/>
  <c r="C9" i="15"/>
  <c r="B9" i="15"/>
  <c r="N107" i="24"/>
  <c r="L107" i="24"/>
  <c r="J107" i="24"/>
  <c r="H107" i="24"/>
  <c r="F107" i="24"/>
  <c r="B107" i="24"/>
  <c r="N106" i="24"/>
  <c r="L106" i="24"/>
  <c r="J106" i="24"/>
  <c r="H106" i="24"/>
  <c r="F106" i="24"/>
  <c r="B106" i="24"/>
  <c r="N105" i="24"/>
  <c r="L105" i="24"/>
  <c r="J105" i="24"/>
  <c r="H105" i="24"/>
  <c r="F105" i="24"/>
  <c r="B105" i="24"/>
  <c r="N104" i="24"/>
  <c r="L104" i="24"/>
  <c r="J104" i="24"/>
  <c r="H104" i="24"/>
  <c r="F104" i="24"/>
  <c r="B104" i="24"/>
  <c r="N103" i="24"/>
  <c r="L103" i="24"/>
  <c r="J103" i="24"/>
  <c r="H103" i="24"/>
  <c r="F103" i="24"/>
  <c r="B103" i="24"/>
  <c r="N102" i="24"/>
  <c r="L102" i="24"/>
  <c r="J102" i="24"/>
  <c r="H102" i="24"/>
  <c r="F102" i="24"/>
  <c r="B102" i="24"/>
  <c r="N101" i="24"/>
  <c r="L101" i="24"/>
  <c r="J101" i="24"/>
  <c r="H101" i="24"/>
  <c r="F101" i="24"/>
  <c r="B101" i="24"/>
  <c r="N100" i="24"/>
  <c r="L100" i="24"/>
  <c r="J100" i="24"/>
  <c r="H100" i="24"/>
  <c r="F100" i="24"/>
  <c r="B100" i="24"/>
  <c r="N99" i="24"/>
  <c r="L99" i="24"/>
  <c r="J99" i="24"/>
  <c r="H99" i="24"/>
  <c r="F99" i="24"/>
  <c r="B99" i="24"/>
  <c r="N98" i="24"/>
  <c r="L98" i="24"/>
  <c r="J98" i="24"/>
  <c r="H98" i="24"/>
  <c r="F98" i="24"/>
  <c r="B98" i="24"/>
  <c r="N97" i="24"/>
  <c r="L97" i="24"/>
  <c r="J97" i="24"/>
  <c r="H97" i="24"/>
  <c r="F97" i="24"/>
  <c r="B97" i="24"/>
  <c r="N96" i="24"/>
  <c r="L96" i="24"/>
  <c r="J96" i="24"/>
  <c r="H96" i="24"/>
  <c r="F96" i="24"/>
  <c r="B96" i="24"/>
  <c r="N93" i="24"/>
  <c r="L93" i="24"/>
  <c r="J93" i="24"/>
  <c r="N92" i="24"/>
  <c r="L92" i="24"/>
  <c r="J92" i="24"/>
  <c r="N91" i="24"/>
  <c r="L91" i="24"/>
  <c r="J91" i="24"/>
  <c r="N90" i="24"/>
  <c r="L90" i="24"/>
  <c r="J90" i="24"/>
  <c r="N89" i="24"/>
  <c r="L89" i="24"/>
  <c r="J89" i="24"/>
  <c r="N88" i="24"/>
  <c r="L88" i="24"/>
  <c r="J88" i="24"/>
  <c r="N87" i="24"/>
  <c r="L87" i="24"/>
  <c r="J87" i="24"/>
  <c r="N86" i="24"/>
  <c r="L86" i="24"/>
  <c r="J86" i="24"/>
  <c r="N85" i="24"/>
  <c r="L85" i="24"/>
  <c r="J85" i="24"/>
  <c r="N84" i="24"/>
  <c r="L84" i="24"/>
  <c r="J84" i="24"/>
  <c r="N83" i="24"/>
  <c r="L83" i="24"/>
  <c r="J83" i="24"/>
  <c r="N82" i="24"/>
  <c r="L82" i="24"/>
  <c r="J82" i="24"/>
  <c r="N81" i="24"/>
  <c r="L81" i="24"/>
  <c r="J81" i="24"/>
  <c r="N80" i="24"/>
  <c r="L80" i="24"/>
  <c r="J80" i="24"/>
  <c r="N79" i="24"/>
  <c r="L79" i="24"/>
  <c r="J79" i="24"/>
  <c r="N78" i="24"/>
  <c r="L78" i="24"/>
  <c r="J78" i="24"/>
  <c r="N77" i="24"/>
  <c r="L77" i="24"/>
  <c r="J77" i="24"/>
  <c r="N76" i="24"/>
  <c r="L76" i="24"/>
  <c r="J76" i="24"/>
  <c r="N75" i="24"/>
  <c r="L75" i="24"/>
  <c r="J75" i="24"/>
  <c r="N74" i="24"/>
  <c r="L74" i="24"/>
  <c r="J74" i="24"/>
  <c r="N73" i="24"/>
  <c r="L73" i="24"/>
  <c r="J73" i="24"/>
  <c r="N72" i="24"/>
  <c r="L72" i="24"/>
  <c r="J72" i="24"/>
  <c r="N71" i="24"/>
  <c r="L71" i="24"/>
  <c r="J71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72" i="24"/>
  <c r="H73" i="24"/>
  <c r="H74" i="24"/>
  <c r="H75" i="24"/>
  <c r="H76" i="24"/>
  <c r="H77" i="24"/>
  <c r="H78" i="24"/>
  <c r="H79" i="24"/>
  <c r="H80" i="24"/>
  <c r="H71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72" i="24"/>
  <c r="F73" i="24"/>
  <c r="F74" i="24"/>
  <c r="F75" i="24"/>
  <c r="F76" i="24"/>
  <c r="F77" i="24"/>
  <c r="F78" i="24"/>
  <c r="F79" i="24"/>
  <c r="F80" i="24"/>
  <c r="F71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72" i="24"/>
  <c r="B73" i="24"/>
  <c r="B74" i="24"/>
  <c r="B75" i="24"/>
  <c r="B76" i="24"/>
  <c r="B77" i="24"/>
  <c r="B78" i="24"/>
  <c r="B79" i="24"/>
  <c r="B80" i="24"/>
  <c r="B71" i="24"/>
  <c r="N48" i="24"/>
  <c r="N49" i="24"/>
  <c r="N50" i="24"/>
  <c r="N47" i="24"/>
  <c r="L48" i="24"/>
  <c r="L49" i="24"/>
  <c r="L50" i="24"/>
  <c r="L47" i="24"/>
  <c r="J48" i="24"/>
  <c r="J49" i="24"/>
  <c r="J50" i="24"/>
  <c r="J47" i="24"/>
  <c r="H48" i="24"/>
  <c r="H49" i="24"/>
  <c r="H50" i="24"/>
  <c r="H47" i="24"/>
  <c r="F48" i="24"/>
  <c r="F49" i="24"/>
  <c r="F50" i="24"/>
  <c r="F47" i="24"/>
  <c r="B48" i="24"/>
  <c r="B49" i="24"/>
  <c r="B50" i="24"/>
  <c r="B47" i="24"/>
  <c r="N39" i="24"/>
  <c r="N40" i="24"/>
  <c r="N41" i="24"/>
  <c r="N42" i="24"/>
  <c r="N43" i="24"/>
  <c r="N44" i="24"/>
  <c r="N38" i="24"/>
  <c r="N36" i="24"/>
  <c r="L39" i="24"/>
  <c r="L40" i="24"/>
  <c r="L41" i="24"/>
  <c r="L42" i="24"/>
  <c r="L43" i="24"/>
  <c r="L44" i="24"/>
  <c r="J39" i="24"/>
  <c r="J40" i="24"/>
  <c r="J41" i="24"/>
  <c r="J42" i="24"/>
  <c r="J43" i="24"/>
  <c r="J44" i="24"/>
  <c r="J38" i="24"/>
  <c r="L38" i="24"/>
  <c r="L36" i="24"/>
  <c r="J36" i="24"/>
  <c r="H39" i="24"/>
  <c r="H40" i="24"/>
  <c r="H41" i="24"/>
  <c r="H42" i="24"/>
  <c r="H43" i="24"/>
  <c r="H44" i="24"/>
  <c r="H38" i="24"/>
  <c r="H36" i="24"/>
  <c r="F44" i="24"/>
  <c r="F43" i="24"/>
  <c r="F42" i="24"/>
  <c r="F41" i="24"/>
  <c r="F40" i="24"/>
  <c r="F39" i="24"/>
  <c r="F38" i="24"/>
  <c r="F36" i="24"/>
  <c r="B44" i="24"/>
  <c r="B43" i="24"/>
  <c r="B42" i="24"/>
  <c r="B41" i="24"/>
  <c r="B40" i="24"/>
  <c r="B39" i="24"/>
  <c r="B38" i="24"/>
  <c r="B36" i="24"/>
  <c r="N34" i="24"/>
  <c r="L34" i="24"/>
  <c r="J34" i="24"/>
  <c r="H34" i="24"/>
  <c r="F34" i="24"/>
  <c r="B34" i="24"/>
  <c r="N33" i="24"/>
  <c r="L33" i="24"/>
  <c r="J33" i="24"/>
  <c r="H33" i="24"/>
  <c r="F33" i="24"/>
  <c r="B33" i="24"/>
  <c r="N32" i="24"/>
  <c r="L32" i="24"/>
  <c r="J32" i="24"/>
  <c r="H32" i="24"/>
  <c r="F32" i="24"/>
  <c r="B32" i="24"/>
  <c r="N31" i="24"/>
  <c r="L31" i="24"/>
  <c r="J31" i="24"/>
  <c r="H31" i="24"/>
  <c r="F31" i="24"/>
  <c r="B31" i="24"/>
  <c r="N30" i="24"/>
  <c r="L30" i="24"/>
  <c r="J30" i="24"/>
  <c r="H30" i="24"/>
  <c r="F30" i="24"/>
  <c r="B30" i="24"/>
  <c r="N29" i="24"/>
  <c r="L29" i="24"/>
  <c r="J29" i="24"/>
  <c r="H29" i="24"/>
  <c r="F29" i="24"/>
  <c r="B29" i="24"/>
  <c r="N28" i="24"/>
  <c r="L28" i="24"/>
  <c r="J28" i="24"/>
  <c r="H28" i="24"/>
  <c r="F28" i="24"/>
  <c r="B28" i="24"/>
  <c r="N27" i="24"/>
  <c r="L27" i="24"/>
  <c r="J27" i="24"/>
  <c r="H27" i="24"/>
  <c r="F27" i="24"/>
  <c r="B27" i="24"/>
  <c r="N26" i="24"/>
  <c r="L26" i="24"/>
  <c r="J26" i="24"/>
  <c r="H26" i="24"/>
  <c r="F26" i="24"/>
  <c r="B26" i="24"/>
  <c r="N23" i="24"/>
  <c r="L23" i="24"/>
  <c r="J23" i="24"/>
  <c r="H23" i="24"/>
  <c r="F23" i="24"/>
  <c r="B23" i="24"/>
  <c r="N22" i="24"/>
  <c r="L22" i="24"/>
  <c r="J22" i="24"/>
  <c r="H22" i="24"/>
  <c r="F22" i="24"/>
  <c r="B22" i="24"/>
  <c r="N21" i="24"/>
  <c r="L21" i="24"/>
  <c r="J21" i="24"/>
  <c r="H21" i="24"/>
  <c r="F21" i="24"/>
  <c r="B21" i="24"/>
  <c r="N20" i="24"/>
  <c r="L20" i="24"/>
  <c r="J20" i="24"/>
  <c r="H20" i="24"/>
  <c r="F20" i="24"/>
  <c r="B20" i="24"/>
  <c r="N19" i="24"/>
  <c r="L19" i="24"/>
  <c r="J19" i="24"/>
  <c r="H19" i="24"/>
  <c r="F19" i="24"/>
  <c r="B19" i="24"/>
  <c r="N16" i="24"/>
  <c r="L16" i="24"/>
  <c r="J16" i="24"/>
  <c r="H16" i="24"/>
  <c r="F16" i="24"/>
  <c r="B16" i="24"/>
  <c r="N15" i="24"/>
  <c r="L15" i="24"/>
  <c r="J15" i="24"/>
  <c r="H15" i="24"/>
  <c r="F15" i="24"/>
  <c r="B15" i="24"/>
  <c r="N14" i="24"/>
  <c r="L14" i="24"/>
  <c r="J14" i="24"/>
  <c r="H14" i="24"/>
  <c r="F14" i="24"/>
  <c r="B14" i="24"/>
  <c r="N13" i="24"/>
  <c r="L13" i="24"/>
  <c r="J13" i="24"/>
  <c r="H13" i="24"/>
  <c r="F13" i="24"/>
  <c r="B13" i="24"/>
  <c r="N9" i="24"/>
  <c r="L9" i="24"/>
  <c r="J9" i="24"/>
  <c r="H9" i="24"/>
  <c r="F9" i="24"/>
  <c r="B9" i="24"/>
  <c r="L49" i="29"/>
  <c r="J49" i="29"/>
  <c r="H49" i="29"/>
  <c r="G49" i="29"/>
  <c r="E49" i="29"/>
  <c r="D49" i="29"/>
  <c r="B49" i="29"/>
  <c r="L48" i="29"/>
  <c r="J48" i="29"/>
  <c r="H48" i="29"/>
  <c r="G48" i="29"/>
  <c r="E48" i="29"/>
  <c r="D48" i="29"/>
  <c r="B48" i="29"/>
  <c r="L47" i="29"/>
  <c r="J47" i="29"/>
  <c r="H47" i="29"/>
  <c r="G47" i="29"/>
  <c r="E47" i="29"/>
  <c r="D47" i="29"/>
  <c r="B47" i="29"/>
  <c r="L46" i="29"/>
  <c r="J46" i="29"/>
  <c r="H46" i="29"/>
  <c r="G46" i="29"/>
  <c r="E46" i="29"/>
  <c r="D46" i="29"/>
  <c r="B46" i="29"/>
  <c r="L45" i="29"/>
  <c r="J45" i="29"/>
  <c r="H45" i="29"/>
  <c r="G45" i="29"/>
  <c r="E45" i="29"/>
  <c r="D45" i="29"/>
  <c r="B45" i="29"/>
  <c r="L44" i="29"/>
  <c r="J44" i="29"/>
  <c r="H44" i="29"/>
  <c r="G44" i="29"/>
  <c r="E44" i="29"/>
  <c r="D44" i="29"/>
  <c r="B44" i="29"/>
  <c r="L43" i="29"/>
  <c r="J43" i="29"/>
  <c r="H43" i="29"/>
  <c r="G43" i="29"/>
  <c r="E43" i="29"/>
  <c r="D43" i="29"/>
  <c r="B43" i="29"/>
  <c r="L42" i="29"/>
  <c r="J42" i="29"/>
  <c r="H42" i="29"/>
  <c r="G42" i="29"/>
  <c r="E42" i="29"/>
  <c r="D42" i="29"/>
  <c r="B42" i="29"/>
  <c r="L41" i="29"/>
  <c r="J41" i="29"/>
  <c r="H41" i="29"/>
  <c r="G41" i="29"/>
  <c r="E41" i="29"/>
  <c r="D41" i="29"/>
  <c r="B41" i="29"/>
  <c r="L40" i="29"/>
  <c r="J40" i="29"/>
  <c r="H40" i="29"/>
  <c r="G40" i="29"/>
  <c r="E40" i="29"/>
  <c r="D40" i="29"/>
  <c r="B40" i="29"/>
  <c r="L39" i="29"/>
  <c r="J39" i="29"/>
  <c r="H39" i="29"/>
  <c r="G39" i="29"/>
  <c r="E39" i="29"/>
  <c r="D39" i="29"/>
  <c r="B39" i="29"/>
  <c r="L38" i="29"/>
  <c r="J38" i="29"/>
  <c r="H38" i="29"/>
  <c r="G38" i="29"/>
  <c r="E38" i="29"/>
  <c r="D38" i="29"/>
  <c r="B38" i="29"/>
  <c r="L37" i="29"/>
  <c r="J37" i="29"/>
  <c r="H37" i="29"/>
  <c r="G37" i="29"/>
  <c r="E37" i="29"/>
  <c r="D37" i="29"/>
  <c r="B37" i="29"/>
  <c r="L34" i="29"/>
  <c r="J34" i="29"/>
  <c r="H34" i="29"/>
  <c r="G34" i="29"/>
  <c r="E34" i="29"/>
  <c r="D34" i="29"/>
  <c r="B34" i="29"/>
  <c r="L33" i="29"/>
  <c r="J33" i="29"/>
  <c r="H33" i="29"/>
  <c r="G33" i="29"/>
  <c r="E33" i="29"/>
  <c r="D33" i="29"/>
  <c r="B33" i="29"/>
  <c r="L32" i="29"/>
  <c r="J32" i="29"/>
  <c r="H32" i="29"/>
  <c r="G32" i="29"/>
  <c r="E32" i="29"/>
  <c r="D32" i="29"/>
  <c r="B32" i="29"/>
  <c r="L31" i="29"/>
  <c r="J31" i="29"/>
  <c r="H31" i="29"/>
  <c r="G31" i="29"/>
  <c r="E31" i="29"/>
  <c r="D31" i="29"/>
  <c r="B31" i="29"/>
  <c r="L30" i="29"/>
  <c r="J30" i="29"/>
  <c r="H30" i="29"/>
  <c r="G30" i="29"/>
  <c r="E30" i="29"/>
  <c r="D30" i="29"/>
  <c r="B30" i="29"/>
  <c r="L29" i="29"/>
  <c r="J29" i="29"/>
  <c r="H29" i="29"/>
  <c r="G29" i="29"/>
  <c r="E29" i="29"/>
  <c r="D29" i="29"/>
  <c r="B29" i="29"/>
  <c r="L28" i="29"/>
  <c r="J28" i="29"/>
  <c r="H28" i="29"/>
  <c r="G28" i="29"/>
  <c r="E28" i="29"/>
  <c r="D28" i="29"/>
  <c r="B28" i="29"/>
  <c r="L27" i="29"/>
  <c r="J27" i="29"/>
  <c r="H27" i="29"/>
  <c r="G27" i="29"/>
  <c r="E27" i="29"/>
  <c r="D27" i="29"/>
  <c r="B27" i="29"/>
  <c r="L26" i="29"/>
  <c r="J26" i="29"/>
  <c r="H26" i="29"/>
  <c r="G26" i="29"/>
  <c r="E26" i="29"/>
  <c r="D26" i="29"/>
  <c r="B26" i="29"/>
  <c r="L25" i="29"/>
  <c r="J25" i="29"/>
  <c r="H25" i="29"/>
  <c r="G25" i="29"/>
  <c r="E25" i="29"/>
  <c r="D25" i="29"/>
  <c r="B25" i="29"/>
  <c r="L24" i="29"/>
  <c r="J24" i="29"/>
  <c r="H24" i="29"/>
  <c r="G24" i="29"/>
  <c r="E24" i="29"/>
  <c r="D24" i="29"/>
  <c r="B24" i="29"/>
  <c r="L23" i="29"/>
  <c r="J23" i="29"/>
  <c r="H23" i="29"/>
  <c r="G23" i="29"/>
  <c r="E23" i="29"/>
  <c r="D23" i="29"/>
  <c r="B23" i="29"/>
  <c r="L22" i="29"/>
  <c r="J22" i="29"/>
  <c r="H22" i="29"/>
  <c r="G22" i="29"/>
  <c r="E22" i="29"/>
  <c r="D22" i="29"/>
  <c r="B22" i="29"/>
  <c r="L21" i="29"/>
  <c r="J21" i="29"/>
  <c r="H21" i="29"/>
  <c r="G21" i="29"/>
  <c r="E21" i="29"/>
  <c r="D21" i="29"/>
  <c r="B21" i="29"/>
  <c r="L20" i="29"/>
  <c r="J20" i="29"/>
  <c r="H20" i="29"/>
  <c r="G20" i="29"/>
  <c r="E20" i="29"/>
  <c r="D20" i="29"/>
  <c r="B20" i="29"/>
  <c r="L19" i="29"/>
  <c r="J19" i="29"/>
  <c r="H19" i="29"/>
  <c r="G19" i="29"/>
  <c r="E19" i="29"/>
  <c r="D19" i="29"/>
  <c r="B19" i="29"/>
  <c r="L18" i="29"/>
  <c r="J18" i="29"/>
  <c r="H18" i="29"/>
  <c r="G18" i="29"/>
  <c r="E18" i="29"/>
  <c r="D18" i="29"/>
  <c r="B18" i="29"/>
  <c r="L17" i="29"/>
  <c r="J17" i="29"/>
  <c r="H17" i="29"/>
  <c r="G17" i="29"/>
  <c r="E17" i="29"/>
  <c r="D17" i="29"/>
  <c r="B17" i="29"/>
  <c r="L16" i="29"/>
  <c r="J16" i="29"/>
  <c r="H16" i="29"/>
  <c r="G16" i="29"/>
  <c r="E16" i="29"/>
  <c r="D16" i="29"/>
  <c r="B16" i="29"/>
  <c r="L15" i="29"/>
  <c r="J15" i="29"/>
  <c r="H15" i="29"/>
  <c r="G15" i="29"/>
  <c r="E15" i="29"/>
  <c r="D15" i="29"/>
  <c r="B15" i="29"/>
  <c r="L14" i="29"/>
  <c r="J14" i="29"/>
  <c r="H14" i="29"/>
  <c r="G14" i="29"/>
  <c r="E14" i="29"/>
  <c r="D14" i="29"/>
  <c r="B14" i="29"/>
  <c r="L13" i="29"/>
  <c r="J13" i="29"/>
  <c r="H13" i="29"/>
  <c r="G13" i="29"/>
  <c r="E13" i="29"/>
  <c r="D13" i="29"/>
  <c r="B13" i="29"/>
  <c r="L12" i="29"/>
  <c r="J12" i="29"/>
  <c r="H12" i="29"/>
  <c r="G12" i="29"/>
  <c r="E12" i="29"/>
  <c r="D12" i="29"/>
  <c r="B12" i="29"/>
  <c r="D102" i="24" l="1"/>
  <c r="K26" i="29"/>
  <c r="K34" i="29"/>
  <c r="K44" i="29"/>
  <c r="D88" i="24"/>
  <c r="K16" i="29"/>
  <c r="K24" i="29"/>
  <c r="K42" i="29"/>
  <c r="D98" i="24"/>
  <c r="D106" i="24"/>
  <c r="K32" i="29"/>
  <c r="K14" i="29"/>
  <c r="K22" i="29"/>
  <c r="D93" i="24"/>
  <c r="D86" i="24"/>
  <c r="D100" i="24"/>
  <c r="D104" i="24"/>
  <c r="K12" i="29"/>
  <c r="K18" i="29"/>
  <c r="K28" i="29"/>
  <c r="K38" i="29"/>
  <c r="D91" i="24"/>
  <c r="D83" i="24"/>
  <c r="K20" i="29"/>
  <c r="K30" i="29"/>
  <c r="K40" i="29"/>
  <c r="K46" i="29"/>
  <c r="K48" i="29"/>
  <c r="D107" i="24"/>
  <c r="D92" i="24"/>
  <c r="D84" i="24"/>
  <c r="D85" i="24"/>
  <c r="D87" i="24"/>
  <c r="D90" i="24"/>
  <c r="D82" i="24"/>
  <c r="D99" i="24"/>
  <c r="D103" i="24"/>
  <c r="K37" i="29"/>
  <c r="K13" i="29"/>
  <c r="K15" i="29"/>
  <c r="K17" i="29"/>
  <c r="K19" i="29"/>
  <c r="K21" i="29"/>
  <c r="K23" i="29"/>
  <c r="K25" i="29"/>
  <c r="K27" i="29"/>
  <c r="K29" i="29"/>
  <c r="K31" i="29"/>
  <c r="K33" i="29"/>
  <c r="K39" i="29"/>
  <c r="K41" i="29"/>
  <c r="K43" i="29"/>
  <c r="K45" i="29"/>
  <c r="K47" i="29"/>
  <c r="K49" i="29"/>
  <c r="D89" i="24"/>
  <c r="D81" i="24"/>
  <c r="D97" i="24"/>
  <c r="D101" i="24"/>
  <c r="D105" i="24"/>
  <c r="K11" i="30"/>
  <c r="D23" i="24"/>
  <c r="D16" i="24"/>
  <c r="D21" i="24"/>
  <c r="D34" i="24"/>
  <c r="D30" i="24"/>
  <c r="D32" i="24"/>
  <c r="D28" i="24"/>
  <c r="I16" i="24"/>
  <c r="M16" i="24"/>
  <c r="C20" i="24"/>
  <c r="I23" i="24"/>
  <c r="M23" i="24"/>
  <c r="C27" i="24"/>
  <c r="I30" i="24"/>
  <c r="M30" i="24"/>
  <c r="C31" i="24"/>
  <c r="I34" i="24"/>
  <c r="M34" i="24"/>
  <c r="I14" i="24"/>
  <c r="M14" i="24"/>
  <c r="C15" i="24"/>
  <c r="I21" i="24"/>
  <c r="M21" i="24"/>
  <c r="C22" i="24"/>
  <c r="I28" i="24"/>
  <c r="M28" i="24"/>
  <c r="C29" i="24"/>
  <c r="I32" i="24"/>
  <c r="M32" i="24"/>
  <c r="C33" i="24"/>
  <c r="D14" i="24"/>
  <c r="K15" i="24"/>
  <c r="O20" i="24"/>
  <c r="G22" i="24"/>
  <c r="O22" i="24"/>
  <c r="K27" i="24"/>
  <c r="K29" i="24"/>
  <c r="G31" i="24"/>
  <c r="G33" i="24"/>
  <c r="O33" i="24"/>
  <c r="G15" i="24"/>
  <c r="O15" i="24"/>
  <c r="G20" i="24"/>
  <c r="K20" i="24"/>
  <c r="K22" i="24"/>
  <c r="G27" i="24"/>
  <c r="O27" i="24"/>
  <c r="G29" i="24"/>
  <c r="O29" i="24"/>
  <c r="K31" i="24"/>
  <c r="O31" i="24"/>
  <c r="K33" i="24"/>
  <c r="C14" i="24"/>
  <c r="G14" i="24"/>
  <c r="K14" i="24"/>
  <c r="O14" i="24"/>
  <c r="D15" i="24"/>
  <c r="I15" i="24"/>
  <c r="M15" i="24"/>
  <c r="C16" i="24"/>
  <c r="G16" i="24"/>
  <c r="K16" i="24"/>
  <c r="O16" i="24"/>
  <c r="D20" i="24"/>
  <c r="I20" i="24"/>
  <c r="M20" i="24"/>
  <c r="C21" i="24"/>
  <c r="G21" i="24"/>
  <c r="K21" i="24"/>
  <c r="O21" i="24"/>
  <c r="D22" i="24"/>
  <c r="I22" i="24"/>
  <c r="M22" i="24"/>
  <c r="C23" i="24"/>
  <c r="G23" i="24"/>
  <c r="K23" i="24"/>
  <c r="O23" i="24"/>
  <c r="D27" i="24"/>
  <c r="I27" i="24"/>
  <c r="M27" i="24"/>
  <c r="C28" i="24"/>
  <c r="G28" i="24"/>
  <c r="K28" i="24"/>
  <c r="O28" i="24"/>
  <c r="D29" i="24"/>
  <c r="I29" i="24"/>
  <c r="M29" i="24"/>
  <c r="C30" i="24"/>
  <c r="G30" i="24"/>
  <c r="K30" i="24"/>
  <c r="O30" i="24"/>
  <c r="D31" i="24"/>
  <c r="I31" i="24"/>
  <c r="M31" i="24"/>
  <c r="C32" i="24"/>
  <c r="G32" i="24"/>
  <c r="K32" i="24"/>
  <c r="O32" i="24"/>
  <c r="D33" i="24"/>
  <c r="I33" i="24"/>
  <c r="M33" i="24"/>
  <c r="C34" i="24"/>
  <c r="G34" i="24"/>
  <c r="K34" i="24"/>
  <c r="O34" i="24"/>
  <c r="L11" i="29" l="1"/>
  <c r="J11" i="29"/>
  <c r="H11" i="29"/>
  <c r="G11" i="29"/>
  <c r="E11" i="29"/>
  <c r="D11" i="29"/>
  <c r="B11" i="29"/>
  <c r="K11" i="29" l="1"/>
  <c r="P11" i="25"/>
  <c r="R11" i="25"/>
  <c r="M11" i="25"/>
  <c r="J11" i="25"/>
  <c r="G11" i="25"/>
  <c r="D11" i="25"/>
  <c r="R11" i="21"/>
  <c r="P11" i="21"/>
  <c r="M11" i="21"/>
  <c r="J11" i="21"/>
  <c r="G11" i="21"/>
  <c r="D11" i="21"/>
  <c r="G65" i="28" l="1"/>
  <c r="F65" i="28"/>
  <c r="E65" i="28"/>
  <c r="C65" i="28"/>
  <c r="D65" i="28"/>
  <c r="A42" i="21" l="1"/>
  <c r="H47" i="28"/>
  <c r="I47" i="28"/>
  <c r="A111" i="24" l="1"/>
  <c r="A51" i="29"/>
  <c r="D9" i="26"/>
  <c r="D9" i="24"/>
  <c r="E106" i="26" l="1"/>
  <c r="E95" i="26"/>
  <c r="E97" i="26"/>
  <c r="E101" i="26"/>
  <c r="E105" i="26"/>
  <c r="E98" i="26"/>
  <c r="E102" i="26"/>
  <c r="E99" i="26"/>
  <c r="E103" i="26"/>
  <c r="E96" i="26"/>
  <c r="E100" i="26"/>
  <c r="E104" i="26"/>
  <c r="E81" i="26"/>
  <c r="E85" i="26"/>
  <c r="E89" i="26"/>
  <c r="E92" i="26"/>
  <c r="E84" i="26"/>
  <c r="E88" i="26"/>
  <c r="E83" i="26"/>
  <c r="E87" i="26"/>
  <c r="E91" i="26"/>
  <c r="E82" i="26"/>
  <c r="E86" i="26"/>
  <c r="E90" i="26"/>
  <c r="E71" i="26"/>
  <c r="E75" i="26"/>
  <c r="E79" i="26"/>
  <c r="E73" i="26"/>
  <c r="E77" i="26"/>
  <c r="E70" i="26"/>
  <c r="E78" i="26"/>
  <c r="E74" i="26"/>
  <c r="E80" i="26"/>
  <c r="E76" i="26"/>
  <c r="E72" i="26"/>
  <c r="E48" i="26"/>
  <c r="E50" i="26"/>
  <c r="E49" i="26"/>
  <c r="E36" i="26"/>
  <c r="E41" i="26"/>
  <c r="E47" i="26"/>
  <c r="E42" i="26"/>
  <c r="E39" i="26"/>
  <c r="E43" i="26"/>
  <c r="E40" i="26"/>
  <c r="E44" i="26"/>
  <c r="E37" i="26"/>
  <c r="E38" i="26"/>
  <c r="E27" i="26"/>
  <c r="E31" i="26"/>
  <c r="E30" i="26"/>
  <c r="E34" i="26"/>
  <c r="E29" i="26"/>
  <c r="E33" i="26"/>
  <c r="E28" i="26"/>
  <c r="E32" i="26"/>
  <c r="E20" i="26"/>
  <c r="E26" i="26"/>
  <c r="E23" i="26"/>
  <c r="E22" i="26"/>
  <c r="E21" i="26"/>
  <c r="E15" i="26"/>
  <c r="E14" i="26"/>
  <c r="E19" i="26"/>
  <c r="E16" i="26"/>
  <c r="E16" i="24"/>
  <c r="E30" i="24"/>
  <c r="E32" i="24"/>
  <c r="E28" i="24"/>
  <c r="E34" i="24"/>
  <c r="E21" i="24"/>
  <c r="E23" i="24"/>
  <c r="E33" i="24"/>
  <c r="E22" i="24"/>
  <c r="E31" i="24"/>
  <c r="E20" i="24"/>
  <c r="E29" i="24"/>
  <c r="E15" i="24"/>
  <c r="E27" i="24"/>
  <c r="E14" i="24"/>
  <c r="A106" i="16"/>
  <c r="A43" i="25"/>
  <c r="A108" i="28" s="1"/>
  <c r="A42" i="25"/>
  <c r="A104" i="16"/>
  <c r="A105" i="16"/>
  <c r="A52" i="16"/>
  <c r="A53" i="16"/>
  <c r="A52" i="15"/>
  <c r="A105" i="15" s="1"/>
  <c r="A52" i="24"/>
  <c r="I103" i="28"/>
  <c r="H103" i="28"/>
  <c r="I102" i="28"/>
  <c r="H102" i="28"/>
  <c r="I101" i="28"/>
  <c r="H101" i="28"/>
  <c r="I100" i="28"/>
  <c r="H100" i="28"/>
  <c r="I99" i="28"/>
  <c r="H99" i="28"/>
  <c r="I98" i="28"/>
  <c r="H98" i="28"/>
  <c r="I97" i="28"/>
  <c r="H97" i="28"/>
  <c r="I96" i="28"/>
  <c r="H96" i="28"/>
  <c r="I95" i="28"/>
  <c r="H95" i="28"/>
  <c r="I94" i="28"/>
  <c r="H94" i="28"/>
  <c r="I93" i="28"/>
  <c r="H93" i="28"/>
  <c r="I77" i="28"/>
  <c r="H77" i="28"/>
  <c r="I76" i="28"/>
  <c r="H76" i="28"/>
  <c r="I75" i="28"/>
  <c r="H75" i="28"/>
  <c r="I74" i="28"/>
  <c r="H74" i="28"/>
  <c r="I73" i="28"/>
  <c r="H73" i="28"/>
  <c r="I72" i="28"/>
  <c r="H72" i="28"/>
  <c r="I71" i="28"/>
  <c r="H71" i="28"/>
  <c r="I70" i="28"/>
  <c r="H70" i="28"/>
  <c r="I69" i="28"/>
  <c r="H69" i="28"/>
  <c r="I68" i="28"/>
  <c r="H68" i="28"/>
  <c r="I67" i="28"/>
  <c r="H67" i="28"/>
  <c r="I50" i="28"/>
  <c r="H50" i="28"/>
  <c r="I49" i="28"/>
  <c r="H49" i="28"/>
  <c r="I48" i="28"/>
  <c r="H48" i="28"/>
  <c r="I44" i="28"/>
  <c r="H44" i="28"/>
  <c r="I43" i="28"/>
  <c r="H43" i="28"/>
  <c r="I42" i="28"/>
  <c r="H42" i="28"/>
  <c r="I41" i="28"/>
  <c r="H41" i="28"/>
  <c r="I40" i="28"/>
  <c r="H40" i="28"/>
  <c r="I39" i="28"/>
  <c r="H39" i="28"/>
  <c r="I38" i="28"/>
  <c r="H38" i="28"/>
  <c r="I36" i="28"/>
  <c r="H36" i="28"/>
  <c r="I33" i="28"/>
  <c r="H33" i="28"/>
  <c r="I32" i="28"/>
  <c r="H32" i="28"/>
  <c r="I31" i="28"/>
  <c r="H31" i="28"/>
  <c r="I30" i="28"/>
  <c r="H30" i="28"/>
  <c r="I29" i="28"/>
  <c r="H29" i="28"/>
  <c r="I28" i="28"/>
  <c r="H28" i="28"/>
  <c r="I27" i="28"/>
  <c r="H27" i="28"/>
  <c r="I26" i="28"/>
  <c r="H26" i="28"/>
  <c r="I25" i="28"/>
  <c r="H25" i="28"/>
  <c r="I22" i="28"/>
  <c r="H22" i="28"/>
  <c r="I21" i="28"/>
  <c r="H21" i="28"/>
  <c r="I20" i="28"/>
  <c r="H20" i="28"/>
  <c r="I19" i="28"/>
  <c r="H19" i="28"/>
  <c r="I18" i="28"/>
  <c r="H18" i="28"/>
  <c r="I15" i="28"/>
  <c r="H15" i="28"/>
  <c r="I14" i="28"/>
  <c r="H14" i="28"/>
  <c r="I13" i="28"/>
  <c r="H13" i="28"/>
  <c r="I12" i="28"/>
  <c r="H12" i="28"/>
  <c r="I10" i="28"/>
  <c r="H10" i="28"/>
  <c r="I8" i="28"/>
  <c r="I65" i="28" s="1"/>
  <c r="H8" i="28"/>
  <c r="H65" i="28" s="1"/>
  <c r="B65" i="28"/>
  <c r="G66" i="27"/>
  <c r="F66" i="27"/>
  <c r="E66" i="27"/>
  <c r="D66" i="27"/>
  <c r="B66" i="27"/>
  <c r="A109" i="26"/>
  <c r="D93" i="26"/>
  <c r="D68" i="26"/>
  <c r="A53" i="26"/>
  <c r="D45" i="26"/>
  <c r="D24" i="26"/>
  <c r="D17" i="26"/>
  <c r="G13" i="26"/>
  <c r="R40" i="25"/>
  <c r="P40" i="25"/>
  <c r="N40" i="25"/>
  <c r="M40" i="25"/>
  <c r="K40" i="25"/>
  <c r="J40" i="25"/>
  <c r="H40" i="25"/>
  <c r="G40" i="25"/>
  <c r="E40" i="25"/>
  <c r="D40" i="25"/>
  <c r="B40" i="25"/>
  <c r="R39" i="25"/>
  <c r="P39" i="25"/>
  <c r="N39" i="25"/>
  <c r="M39" i="25"/>
  <c r="K39" i="25"/>
  <c r="J39" i="25"/>
  <c r="H39" i="25"/>
  <c r="G39" i="25"/>
  <c r="E39" i="25"/>
  <c r="D39" i="25"/>
  <c r="B39" i="25"/>
  <c r="R38" i="25"/>
  <c r="P38" i="25"/>
  <c r="N38" i="25"/>
  <c r="M38" i="25"/>
  <c r="K38" i="25"/>
  <c r="J38" i="25"/>
  <c r="H38" i="25"/>
  <c r="G38" i="25"/>
  <c r="E38" i="25"/>
  <c r="D38" i="25"/>
  <c r="B38" i="25"/>
  <c r="R37" i="25"/>
  <c r="P37" i="25"/>
  <c r="N37" i="25"/>
  <c r="M37" i="25"/>
  <c r="K37" i="25"/>
  <c r="J37" i="25"/>
  <c r="H37" i="25"/>
  <c r="G37" i="25"/>
  <c r="E37" i="25"/>
  <c r="D37" i="25"/>
  <c r="B37" i="25"/>
  <c r="R36" i="25"/>
  <c r="P36" i="25"/>
  <c r="N36" i="25"/>
  <c r="M36" i="25"/>
  <c r="K36" i="25"/>
  <c r="J36" i="25"/>
  <c r="H36" i="25"/>
  <c r="G36" i="25"/>
  <c r="E36" i="25"/>
  <c r="D36" i="25"/>
  <c r="B36" i="25"/>
  <c r="R33" i="25"/>
  <c r="P33" i="25"/>
  <c r="N33" i="25"/>
  <c r="M33" i="25"/>
  <c r="K33" i="25"/>
  <c r="J33" i="25"/>
  <c r="H33" i="25"/>
  <c r="G33" i="25"/>
  <c r="E33" i="25"/>
  <c r="D33" i="25"/>
  <c r="B33" i="25"/>
  <c r="R32" i="25"/>
  <c r="P32" i="25"/>
  <c r="N32" i="25"/>
  <c r="M32" i="25"/>
  <c r="K32" i="25"/>
  <c r="J32" i="25"/>
  <c r="H32" i="25"/>
  <c r="G32" i="25"/>
  <c r="E32" i="25"/>
  <c r="D32" i="25"/>
  <c r="B32" i="25"/>
  <c r="R31" i="25"/>
  <c r="P31" i="25"/>
  <c r="N31" i="25"/>
  <c r="M31" i="25"/>
  <c r="K31" i="25"/>
  <c r="J31" i="25"/>
  <c r="H31" i="25"/>
  <c r="G31" i="25"/>
  <c r="E31" i="25"/>
  <c r="D31" i="25"/>
  <c r="B31" i="25"/>
  <c r="R30" i="25"/>
  <c r="P30" i="25"/>
  <c r="N30" i="25"/>
  <c r="M30" i="25"/>
  <c r="K30" i="25"/>
  <c r="J30" i="25"/>
  <c r="H30" i="25"/>
  <c r="G30" i="25"/>
  <c r="E30" i="25"/>
  <c r="D30" i="25"/>
  <c r="B30" i="25"/>
  <c r="R29" i="25"/>
  <c r="P29" i="25"/>
  <c r="N29" i="25"/>
  <c r="M29" i="25"/>
  <c r="K29" i="25"/>
  <c r="J29" i="25"/>
  <c r="H29" i="25"/>
  <c r="G29" i="25"/>
  <c r="E29" i="25"/>
  <c r="D29" i="25"/>
  <c r="B29" i="25"/>
  <c r="R28" i="25"/>
  <c r="P28" i="25"/>
  <c r="N28" i="25"/>
  <c r="M28" i="25"/>
  <c r="K28" i="25"/>
  <c r="J28" i="25"/>
  <c r="H28" i="25"/>
  <c r="G28" i="25"/>
  <c r="E28" i="25"/>
  <c r="D28" i="25"/>
  <c r="B28" i="25"/>
  <c r="R27" i="25"/>
  <c r="P27" i="25"/>
  <c r="N27" i="25"/>
  <c r="M27" i="25"/>
  <c r="K27" i="25"/>
  <c r="J27" i="25"/>
  <c r="H27" i="25"/>
  <c r="G27" i="25"/>
  <c r="E27" i="25"/>
  <c r="D27" i="25"/>
  <c r="B27" i="25"/>
  <c r="R26" i="25"/>
  <c r="P26" i="25"/>
  <c r="N26" i="25"/>
  <c r="M26" i="25"/>
  <c r="K26" i="25"/>
  <c r="J26" i="25"/>
  <c r="H26" i="25"/>
  <c r="G26" i="25"/>
  <c r="E26" i="25"/>
  <c r="D26" i="25"/>
  <c r="B26" i="25"/>
  <c r="R25" i="25"/>
  <c r="P25" i="25"/>
  <c r="N25" i="25"/>
  <c r="M25" i="25"/>
  <c r="K25" i="25"/>
  <c r="J25" i="25"/>
  <c r="H25" i="25"/>
  <c r="G25" i="25"/>
  <c r="E25" i="25"/>
  <c r="D25" i="25"/>
  <c r="B25" i="25"/>
  <c r="R22" i="25"/>
  <c r="P22" i="25"/>
  <c r="N22" i="25"/>
  <c r="M22" i="25"/>
  <c r="K22" i="25"/>
  <c r="J22" i="25"/>
  <c r="H22" i="25"/>
  <c r="G22" i="25"/>
  <c r="E22" i="25"/>
  <c r="D22" i="25"/>
  <c r="B22" i="25"/>
  <c r="R21" i="25"/>
  <c r="P21" i="25"/>
  <c r="N21" i="25"/>
  <c r="M21" i="25"/>
  <c r="K21" i="25"/>
  <c r="J21" i="25"/>
  <c r="H21" i="25"/>
  <c r="G21" i="25"/>
  <c r="E21" i="25"/>
  <c r="D21" i="25"/>
  <c r="B21" i="25"/>
  <c r="R20" i="25"/>
  <c r="P20" i="25"/>
  <c r="N20" i="25"/>
  <c r="M20" i="25"/>
  <c r="K20" i="25"/>
  <c r="J20" i="25"/>
  <c r="H20" i="25"/>
  <c r="G20" i="25"/>
  <c r="E20" i="25"/>
  <c r="D20" i="25"/>
  <c r="B20" i="25"/>
  <c r="R19" i="25"/>
  <c r="P19" i="25"/>
  <c r="N19" i="25"/>
  <c r="M19" i="25"/>
  <c r="K19" i="25"/>
  <c r="J19" i="25"/>
  <c r="H19" i="25"/>
  <c r="G19" i="25"/>
  <c r="E19" i="25"/>
  <c r="D19" i="25"/>
  <c r="B19" i="25"/>
  <c r="R18" i="25"/>
  <c r="P18" i="25"/>
  <c r="N18" i="25"/>
  <c r="M18" i="25"/>
  <c r="K18" i="25"/>
  <c r="J18" i="25"/>
  <c r="H18" i="25"/>
  <c r="G18" i="25"/>
  <c r="E18" i="25"/>
  <c r="D18" i="25"/>
  <c r="B18" i="25"/>
  <c r="R15" i="25"/>
  <c r="P15" i="25"/>
  <c r="N15" i="25"/>
  <c r="M15" i="25"/>
  <c r="K15" i="25"/>
  <c r="J15" i="25"/>
  <c r="H15" i="25"/>
  <c r="G15" i="25"/>
  <c r="E15" i="25"/>
  <c r="D15" i="25"/>
  <c r="B15" i="25"/>
  <c r="R14" i="25"/>
  <c r="P14" i="25"/>
  <c r="N14" i="25"/>
  <c r="M14" i="25"/>
  <c r="K14" i="25"/>
  <c r="J14" i="25"/>
  <c r="H14" i="25"/>
  <c r="G14" i="25"/>
  <c r="E14" i="25"/>
  <c r="D14" i="25"/>
  <c r="B14" i="25"/>
  <c r="R13" i="25"/>
  <c r="P13" i="25"/>
  <c r="N13" i="25"/>
  <c r="M13" i="25"/>
  <c r="K13" i="25"/>
  <c r="J13" i="25"/>
  <c r="H13" i="25"/>
  <c r="G13" i="25"/>
  <c r="E13" i="25"/>
  <c r="D13" i="25"/>
  <c r="B13" i="25"/>
  <c r="R12" i="25"/>
  <c r="P12" i="25"/>
  <c r="N12" i="25"/>
  <c r="M12" i="25"/>
  <c r="K12" i="25"/>
  <c r="J12" i="25"/>
  <c r="H12" i="25"/>
  <c r="G12" i="25"/>
  <c r="E12" i="25"/>
  <c r="D12" i="25"/>
  <c r="B12" i="25"/>
  <c r="R8" i="25"/>
  <c r="L8" i="30" s="1"/>
  <c r="P8" i="25"/>
  <c r="J8" i="30" s="1"/>
  <c r="N8" i="25"/>
  <c r="H8" i="30" s="1"/>
  <c r="M8" i="25"/>
  <c r="G8" i="30" s="1"/>
  <c r="K8" i="25"/>
  <c r="E8" i="30" s="1"/>
  <c r="J8" i="25"/>
  <c r="D8" i="30" s="1"/>
  <c r="H8" i="25"/>
  <c r="B8" i="30" s="1"/>
  <c r="G8" i="25"/>
  <c r="E8" i="25"/>
  <c r="D8" i="25"/>
  <c r="B8" i="25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49" i="16"/>
  <c r="H49" i="16"/>
  <c r="I48" i="16"/>
  <c r="H48" i="16"/>
  <c r="I47" i="16"/>
  <c r="H47" i="16"/>
  <c r="I46" i="16"/>
  <c r="H46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2" i="16"/>
  <c r="H22" i="16"/>
  <c r="I21" i="16"/>
  <c r="H21" i="16"/>
  <c r="I20" i="16"/>
  <c r="H20" i="16"/>
  <c r="I19" i="16"/>
  <c r="H19" i="16"/>
  <c r="I18" i="16"/>
  <c r="H18" i="16"/>
  <c r="I15" i="16"/>
  <c r="H15" i="16"/>
  <c r="I14" i="16"/>
  <c r="H14" i="16"/>
  <c r="I13" i="16"/>
  <c r="H13" i="16"/>
  <c r="I12" i="16"/>
  <c r="H12" i="16"/>
  <c r="I10" i="16"/>
  <c r="H10" i="16"/>
  <c r="I8" i="16"/>
  <c r="I63" i="16" s="1"/>
  <c r="H8" i="16"/>
  <c r="H63" i="16" s="1"/>
  <c r="G63" i="16"/>
  <c r="F63" i="16"/>
  <c r="E63" i="16"/>
  <c r="D63" i="16"/>
  <c r="B63" i="16"/>
  <c r="G64" i="15"/>
  <c r="F64" i="15"/>
  <c r="E64" i="15"/>
  <c r="D64" i="15"/>
  <c r="B64" i="15"/>
  <c r="M50" i="24"/>
  <c r="G50" i="24"/>
  <c r="I49" i="24"/>
  <c r="M48" i="24"/>
  <c r="G48" i="24"/>
  <c r="M47" i="24"/>
  <c r="I47" i="24"/>
  <c r="G47" i="24"/>
  <c r="M44" i="24"/>
  <c r="G44" i="24"/>
  <c r="I43" i="24"/>
  <c r="M42" i="24"/>
  <c r="I42" i="24"/>
  <c r="G42" i="24"/>
  <c r="M41" i="24"/>
  <c r="I41" i="24"/>
  <c r="G41" i="24"/>
  <c r="G40" i="24"/>
  <c r="M39" i="24"/>
  <c r="I39" i="24"/>
  <c r="G38" i="24"/>
  <c r="M36" i="24"/>
  <c r="I36" i="24"/>
  <c r="G36" i="24"/>
  <c r="M26" i="24"/>
  <c r="I26" i="24"/>
  <c r="G26" i="24"/>
  <c r="M19" i="24"/>
  <c r="I19" i="24"/>
  <c r="G19" i="24"/>
  <c r="I13" i="24"/>
  <c r="G13" i="24"/>
  <c r="R40" i="21"/>
  <c r="P40" i="21"/>
  <c r="N40" i="21"/>
  <c r="M40" i="21"/>
  <c r="K40" i="21"/>
  <c r="J40" i="21"/>
  <c r="H40" i="21"/>
  <c r="G40" i="21"/>
  <c r="E40" i="21"/>
  <c r="D40" i="21"/>
  <c r="B40" i="21"/>
  <c r="R39" i="21"/>
  <c r="P39" i="21"/>
  <c r="N39" i="21"/>
  <c r="M39" i="21"/>
  <c r="K39" i="21"/>
  <c r="J39" i="21"/>
  <c r="H39" i="21"/>
  <c r="G39" i="21"/>
  <c r="E39" i="21"/>
  <c r="D39" i="21"/>
  <c r="B39" i="21"/>
  <c r="R38" i="21"/>
  <c r="P38" i="21"/>
  <c r="N38" i="21"/>
  <c r="M38" i="21"/>
  <c r="K38" i="21"/>
  <c r="J38" i="21"/>
  <c r="H38" i="21"/>
  <c r="G38" i="21"/>
  <c r="E38" i="21"/>
  <c r="D38" i="21"/>
  <c r="B38" i="21"/>
  <c r="R37" i="21"/>
  <c r="P37" i="21"/>
  <c r="N37" i="21"/>
  <c r="M37" i="21"/>
  <c r="K37" i="21"/>
  <c r="J37" i="21"/>
  <c r="H37" i="21"/>
  <c r="G37" i="21"/>
  <c r="E37" i="21"/>
  <c r="D37" i="21"/>
  <c r="B37" i="21"/>
  <c r="R36" i="21"/>
  <c r="P36" i="21"/>
  <c r="N36" i="21"/>
  <c r="M36" i="21"/>
  <c r="K36" i="21"/>
  <c r="J36" i="21"/>
  <c r="H36" i="21"/>
  <c r="G36" i="21"/>
  <c r="E36" i="21"/>
  <c r="D36" i="21"/>
  <c r="B36" i="21"/>
  <c r="R33" i="21"/>
  <c r="P33" i="21"/>
  <c r="N33" i="21"/>
  <c r="M33" i="21"/>
  <c r="K33" i="21"/>
  <c r="J33" i="21"/>
  <c r="H33" i="21"/>
  <c r="G33" i="21"/>
  <c r="E33" i="21"/>
  <c r="D33" i="21"/>
  <c r="B33" i="21"/>
  <c r="R32" i="21"/>
  <c r="P32" i="21"/>
  <c r="N32" i="21"/>
  <c r="M32" i="21"/>
  <c r="K32" i="21"/>
  <c r="J32" i="21"/>
  <c r="H32" i="21"/>
  <c r="G32" i="21"/>
  <c r="E32" i="21"/>
  <c r="D32" i="21"/>
  <c r="B32" i="21"/>
  <c r="R31" i="21"/>
  <c r="P31" i="21"/>
  <c r="N31" i="21"/>
  <c r="M31" i="21"/>
  <c r="K31" i="21"/>
  <c r="J31" i="21"/>
  <c r="H31" i="21"/>
  <c r="G31" i="21"/>
  <c r="E31" i="21"/>
  <c r="D31" i="21"/>
  <c r="B31" i="21"/>
  <c r="R30" i="21"/>
  <c r="P30" i="21"/>
  <c r="N30" i="21"/>
  <c r="M30" i="21"/>
  <c r="K30" i="21"/>
  <c r="J30" i="21"/>
  <c r="H30" i="21"/>
  <c r="G30" i="21"/>
  <c r="E30" i="21"/>
  <c r="D30" i="21"/>
  <c r="B30" i="21"/>
  <c r="R29" i="21"/>
  <c r="P29" i="21"/>
  <c r="N29" i="21"/>
  <c r="M29" i="21"/>
  <c r="K29" i="21"/>
  <c r="J29" i="21"/>
  <c r="H29" i="21"/>
  <c r="G29" i="21"/>
  <c r="E29" i="21"/>
  <c r="D29" i="21"/>
  <c r="B29" i="21"/>
  <c r="R28" i="21"/>
  <c r="P28" i="21"/>
  <c r="N28" i="21"/>
  <c r="M28" i="21"/>
  <c r="K28" i="21"/>
  <c r="J28" i="21"/>
  <c r="H28" i="21"/>
  <c r="G28" i="21"/>
  <c r="E28" i="21"/>
  <c r="D28" i="21"/>
  <c r="B28" i="21"/>
  <c r="R27" i="21"/>
  <c r="P27" i="21"/>
  <c r="N27" i="21"/>
  <c r="M27" i="21"/>
  <c r="K27" i="21"/>
  <c r="J27" i="21"/>
  <c r="H27" i="21"/>
  <c r="G27" i="21"/>
  <c r="E27" i="21"/>
  <c r="D27" i="21"/>
  <c r="B27" i="21"/>
  <c r="R26" i="21"/>
  <c r="P26" i="21"/>
  <c r="N26" i="21"/>
  <c r="M26" i="21"/>
  <c r="K26" i="21"/>
  <c r="J26" i="21"/>
  <c r="H26" i="21"/>
  <c r="G26" i="21"/>
  <c r="E26" i="21"/>
  <c r="D26" i="21"/>
  <c r="B26" i="21"/>
  <c r="R25" i="21"/>
  <c r="P25" i="21"/>
  <c r="N25" i="21"/>
  <c r="M25" i="21"/>
  <c r="K25" i="21"/>
  <c r="J25" i="21"/>
  <c r="H25" i="21"/>
  <c r="G25" i="21"/>
  <c r="E25" i="21"/>
  <c r="D25" i="21"/>
  <c r="B25" i="21"/>
  <c r="R22" i="21"/>
  <c r="P22" i="21"/>
  <c r="N22" i="21"/>
  <c r="M22" i="21"/>
  <c r="K22" i="21"/>
  <c r="J22" i="21"/>
  <c r="H22" i="21"/>
  <c r="G22" i="21"/>
  <c r="E22" i="21"/>
  <c r="D22" i="21"/>
  <c r="B22" i="21"/>
  <c r="R21" i="21"/>
  <c r="P21" i="21"/>
  <c r="N21" i="21"/>
  <c r="M21" i="21"/>
  <c r="K21" i="21"/>
  <c r="J21" i="21"/>
  <c r="H21" i="21"/>
  <c r="G21" i="21"/>
  <c r="E21" i="21"/>
  <c r="D21" i="21"/>
  <c r="B21" i="21"/>
  <c r="R20" i="21"/>
  <c r="P20" i="21"/>
  <c r="N20" i="21"/>
  <c r="M20" i="21"/>
  <c r="K20" i="21"/>
  <c r="J20" i="21"/>
  <c r="H20" i="21"/>
  <c r="G20" i="21"/>
  <c r="E20" i="21"/>
  <c r="D20" i="21"/>
  <c r="B20" i="21"/>
  <c r="R19" i="21"/>
  <c r="P19" i="21"/>
  <c r="N19" i="21"/>
  <c r="M19" i="21"/>
  <c r="K19" i="21"/>
  <c r="J19" i="21"/>
  <c r="H19" i="21"/>
  <c r="G19" i="21"/>
  <c r="E19" i="21"/>
  <c r="D19" i="21"/>
  <c r="B19" i="21"/>
  <c r="R18" i="21"/>
  <c r="P18" i="21"/>
  <c r="N18" i="21"/>
  <c r="M18" i="21"/>
  <c r="K18" i="21"/>
  <c r="J18" i="21"/>
  <c r="H18" i="21"/>
  <c r="G18" i="21"/>
  <c r="E18" i="21"/>
  <c r="D18" i="21"/>
  <c r="B18" i="21"/>
  <c r="R15" i="21"/>
  <c r="P15" i="21"/>
  <c r="N15" i="21"/>
  <c r="M15" i="21"/>
  <c r="K15" i="21"/>
  <c r="J15" i="21"/>
  <c r="H15" i="21"/>
  <c r="G15" i="21"/>
  <c r="E15" i="21"/>
  <c r="D15" i="21"/>
  <c r="B15" i="21"/>
  <c r="R14" i="21"/>
  <c r="P14" i="21"/>
  <c r="N14" i="21"/>
  <c r="M14" i="21"/>
  <c r="K14" i="21"/>
  <c r="J14" i="21"/>
  <c r="H14" i="21"/>
  <c r="G14" i="21"/>
  <c r="E14" i="21"/>
  <c r="D14" i="21"/>
  <c r="B14" i="21"/>
  <c r="R13" i="21"/>
  <c r="P13" i="21"/>
  <c r="N13" i="21"/>
  <c r="M13" i="21"/>
  <c r="K13" i="21"/>
  <c r="J13" i="21"/>
  <c r="H13" i="21"/>
  <c r="G13" i="21"/>
  <c r="E13" i="21"/>
  <c r="D13" i="21"/>
  <c r="B13" i="21"/>
  <c r="R12" i="21"/>
  <c r="P12" i="21"/>
  <c r="N12" i="21"/>
  <c r="M12" i="21"/>
  <c r="K12" i="21"/>
  <c r="J12" i="21"/>
  <c r="H12" i="21"/>
  <c r="G12" i="21"/>
  <c r="E12" i="21"/>
  <c r="D12" i="21"/>
  <c r="B12" i="21"/>
  <c r="R8" i="21"/>
  <c r="L8" i="29" s="1"/>
  <c r="P8" i="21"/>
  <c r="J8" i="29" s="1"/>
  <c r="N8" i="21"/>
  <c r="H8" i="29" s="1"/>
  <c r="M8" i="21"/>
  <c r="G8" i="29" s="1"/>
  <c r="K8" i="21"/>
  <c r="E8" i="29" s="1"/>
  <c r="J8" i="21"/>
  <c r="D8" i="29" s="1"/>
  <c r="H8" i="21"/>
  <c r="B8" i="29" s="1"/>
  <c r="G8" i="21"/>
  <c r="E8" i="21"/>
  <c r="D8" i="21"/>
  <c r="B8" i="21"/>
  <c r="D69" i="24"/>
  <c r="D45" i="24"/>
  <c r="D35" i="24"/>
  <c r="D24" i="24"/>
  <c r="D17" i="24"/>
  <c r="A53" i="15"/>
  <c r="A106" i="15"/>
  <c r="A53" i="24"/>
  <c r="A112" i="24"/>
  <c r="L68" i="24"/>
  <c r="H68" i="24"/>
  <c r="F68" i="24"/>
  <c r="F67" i="26"/>
  <c r="A107" i="27"/>
  <c r="A55" i="27"/>
  <c r="C34" i="30" l="1"/>
  <c r="C48" i="30"/>
  <c r="C44" i="30"/>
  <c r="C31" i="30"/>
  <c r="C17" i="30"/>
  <c r="C49" i="30"/>
  <c r="C47" i="30"/>
  <c r="C32" i="30"/>
  <c r="C20" i="30"/>
  <c r="C15" i="30"/>
  <c r="C27" i="30"/>
  <c r="C41" i="30"/>
  <c r="C42" i="30"/>
  <c r="C29" i="30"/>
  <c r="C12" i="30"/>
  <c r="C13" i="30"/>
  <c r="C39" i="30"/>
  <c r="C28" i="30"/>
  <c r="C25" i="30"/>
  <c r="C22" i="30"/>
  <c r="C18" i="30"/>
  <c r="C30" i="30"/>
  <c r="C37" i="30"/>
  <c r="C23" i="30"/>
  <c r="C38" i="30"/>
  <c r="C40" i="30"/>
  <c r="C16" i="30"/>
  <c r="C26" i="30"/>
  <c r="C43" i="30"/>
  <c r="C21" i="30"/>
  <c r="C45" i="30"/>
  <c r="C33" i="30"/>
  <c r="C24" i="30"/>
  <c r="C14" i="30"/>
  <c r="C46" i="30"/>
  <c r="C19" i="30"/>
  <c r="C11" i="30"/>
  <c r="F17" i="30"/>
  <c r="F15" i="30"/>
  <c r="F39" i="30"/>
  <c r="F30" i="30"/>
  <c r="F40" i="30"/>
  <c r="F27" i="30"/>
  <c r="F24" i="30"/>
  <c r="F29" i="30"/>
  <c r="F22" i="30"/>
  <c r="F34" i="30"/>
  <c r="F44" i="30"/>
  <c r="F32" i="30"/>
  <c r="F19" i="30"/>
  <c r="F25" i="30"/>
  <c r="F31" i="30"/>
  <c r="F47" i="30"/>
  <c r="F20" i="30"/>
  <c r="F38" i="30"/>
  <c r="F33" i="30"/>
  <c r="F41" i="30"/>
  <c r="F48" i="30"/>
  <c r="F12" i="30"/>
  <c r="F42" i="30"/>
  <c r="F45" i="30"/>
  <c r="F43" i="30"/>
  <c r="F49" i="30"/>
  <c r="F28" i="30"/>
  <c r="F46" i="30"/>
  <c r="F16" i="30"/>
  <c r="F23" i="30"/>
  <c r="F13" i="30"/>
  <c r="F14" i="30"/>
  <c r="F21" i="30"/>
  <c r="F18" i="30"/>
  <c r="F37" i="30"/>
  <c r="F26" i="30"/>
  <c r="F11" i="30"/>
  <c r="I44" i="30"/>
  <c r="I37" i="30"/>
  <c r="I28" i="30"/>
  <c r="I20" i="30"/>
  <c r="I12" i="30"/>
  <c r="I42" i="30"/>
  <c r="I34" i="30"/>
  <c r="I26" i="30"/>
  <c r="I18" i="30"/>
  <c r="I38" i="30"/>
  <c r="I22" i="30"/>
  <c r="I46" i="30"/>
  <c r="I30" i="30"/>
  <c r="I14" i="30"/>
  <c r="I41" i="30"/>
  <c r="I19" i="30"/>
  <c r="I43" i="30"/>
  <c r="I23" i="30"/>
  <c r="I13" i="30"/>
  <c r="I48" i="30"/>
  <c r="I15" i="30"/>
  <c r="I39" i="30"/>
  <c r="I17" i="30"/>
  <c r="I33" i="30"/>
  <c r="I32" i="30"/>
  <c r="I21" i="30"/>
  <c r="I45" i="30"/>
  <c r="I29" i="30"/>
  <c r="I24" i="30"/>
  <c r="I16" i="30"/>
  <c r="I40" i="30"/>
  <c r="I47" i="30"/>
  <c r="I25" i="30"/>
  <c r="I31" i="30"/>
  <c r="I49" i="30"/>
  <c r="I27" i="30"/>
  <c r="I11" i="30"/>
  <c r="A52" i="26"/>
  <c r="A106" i="27"/>
  <c r="A51" i="30"/>
  <c r="I87" i="24"/>
  <c r="I93" i="24"/>
  <c r="I79" i="24"/>
  <c r="I78" i="24"/>
  <c r="I72" i="24"/>
  <c r="I83" i="24"/>
  <c r="I100" i="24"/>
  <c r="I75" i="24"/>
  <c r="I92" i="24"/>
  <c r="I88" i="24"/>
  <c r="I82" i="24"/>
  <c r="I104" i="24"/>
  <c r="I107" i="24"/>
  <c r="I80" i="24"/>
  <c r="I85" i="24"/>
  <c r="I86" i="24"/>
  <c r="I74" i="24"/>
  <c r="I91" i="24"/>
  <c r="I77" i="24"/>
  <c r="I73" i="24"/>
  <c r="I90" i="24"/>
  <c r="I84" i="24"/>
  <c r="I76" i="24"/>
  <c r="I89" i="24"/>
  <c r="I81" i="24"/>
  <c r="I98" i="24"/>
  <c r="I102" i="24"/>
  <c r="I106" i="24"/>
  <c r="I97" i="24"/>
  <c r="I99" i="24"/>
  <c r="I101" i="24"/>
  <c r="I103" i="24"/>
  <c r="I105" i="24"/>
  <c r="G90" i="24"/>
  <c r="G82" i="24"/>
  <c r="G92" i="24"/>
  <c r="G84" i="24"/>
  <c r="G91" i="24"/>
  <c r="G87" i="24"/>
  <c r="G83" i="24"/>
  <c r="G97" i="24"/>
  <c r="G101" i="24"/>
  <c r="G105" i="24"/>
  <c r="G98" i="24"/>
  <c r="G100" i="24"/>
  <c r="G102" i="24"/>
  <c r="G104" i="24"/>
  <c r="G106" i="24"/>
  <c r="G107" i="24"/>
  <c r="G93" i="24"/>
  <c r="G86" i="24"/>
  <c r="G99" i="24"/>
  <c r="G103" i="24"/>
  <c r="G88" i="24"/>
  <c r="G89" i="24"/>
  <c r="G85" i="24"/>
  <c r="G81" i="24"/>
  <c r="M91" i="24"/>
  <c r="M83" i="24"/>
  <c r="M75" i="24"/>
  <c r="M87" i="24"/>
  <c r="M79" i="24"/>
  <c r="M77" i="24"/>
  <c r="M86" i="24"/>
  <c r="M72" i="24"/>
  <c r="M81" i="24"/>
  <c r="M89" i="24"/>
  <c r="M98" i="24"/>
  <c r="M102" i="24"/>
  <c r="M106" i="24"/>
  <c r="M76" i="24"/>
  <c r="M84" i="24"/>
  <c r="M92" i="24"/>
  <c r="M97" i="24"/>
  <c r="M99" i="24"/>
  <c r="M101" i="24"/>
  <c r="M103" i="24"/>
  <c r="M105" i="24"/>
  <c r="M73" i="24"/>
  <c r="M78" i="24"/>
  <c r="M93" i="24"/>
  <c r="M100" i="24"/>
  <c r="M85" i="24"/>
  <c r="M104" i="24"/>
  <c r="M107" i="24"/>
  <c r="M74" i="24"/>
  <c r="M82" i="24"/>
  <c r="M90" i="24"/>
  <c r="M80" i="24"/>
  <c r="M88" i="24"/>
  <c r="C13" i="29"/>
  <c r="C15" i="29"/>
  <c r="C17" i="29"/>
  <c r="C19" i="29"/>
  <c r="C21" i="29"/>
  <c r="C23" i="29"/>
  <c r="C25" i="29"/>
  <c r="C27" i="29"/>
  <c r="C29" i="29"/>
  <c r="C31" i="29"/>
  <c r="C33" i="29"/>
  <c r="C37" i="29"/>
  <c r="C14" i="29"/>
  <c r="C18" i="29"/>
  <c r="C22" i="29"/>
  <c r="C26" i="29"/>
  <c r="C30" i="29"/>
  <c r="C34" i="29"/>
  <c r="C38" i="29"/>
  <c r="C42" i="29"/>
  <c r="C46" i="29"/>
  <c r="C39" i="29"/>
  <c r="C41" i="29"/>
  <c r="C43" i="29"/>
  <c r="C45" i="29"/>
  <c r="C47" i="29"/>
  <c r="C49" i="29"/>
  <c r="C12" i="29"/>
  <c r="C16" i="29"/>
  <c r="C20" i="29"/>
  <c r="C24" i="29"/>
  <c r="C28" i="29"/>
  <c r="C32" i="29"/>
  <c r="C40" i="29"/>
  <c r="C44" i="29"/>
  <c r="C48" i="29"/>
  <c r="C11" i="29"/>
  <c r="F39" i="29"/>
  <c r="F41" i="29"/>
  <c r="F43" i="29"/>
  <c r="F45" i="29"/>
  <c r="F47" i="29"/>
  <c r="F49" i="29"/>
  <c r="F12" i="29"/>
  <c r="F14" i="29"/>
  <c r="F16" i="29"/>
  <c r="F18" i="29"/>
  <c r="F20" i="29"/>
  <c r="F22" i="29"/>
  <c r="F24" i="29"/>
  <c r="F26" i="29"/>
  <c r="F28" i="29"/>
  <c r="F30" i="29"/>
  <c r="F32" i="29"/>
  <c r="F34" i="29"/>
  <c r="F38" i="29"/>
  <c r="F40" i="29"/>
  <c r="F42" i="29"/>
  <c r="F44" i="29"/>
  <c r="F46" i="29"/>
  <c r="F48" i="29"/>
  <c r="F13" i="29"/>
  <c r="F15" i="29"/>
  <c r="F17" i="29"/>
  <c r="F19" i="29"/>
  <c r="F21" i="29"/>
  <c r="F23" i="29"/>
  <c r="F25" i="29"/>
  <c r="F27" i="29"/>
  <c r="F29" i="29"/>
  <c r="F31" i="29"/>
  <c r="F33" i="29"/>
  <c r="F37" i="29"/>
  <c r="F11" i="29"/>
  <c r="I37" i="29"/>
  <c r="I48" i="29"/>
  <c r="I46" i="29"/>
  <c r="I44" i="29"/>
  <c r="I42" i="29"/>
  <c r="I40" i="29"/>
  <c r="I38" i="29"/>
  <c r="I34" i="29"/>
  <c r="I32" i="29"/>
  <c r="I30" i="29"/>
  <c r="I28" i="29"/>
  <c r="I26" i="29"/>
  <c r="I24" i="29"/>
  <c r="I22" i="29"/>
  <c r="I20" i="29"/>
  <c r="I18" i="29"/>
  <c r="I16" i="29"/>
  <c r="I14" i="29"/>
  <c r="I12" i="29"/>
  <c r="I41" i="29"/>
  <c r="I45" i="29"/>
  <c r="I49" i="29"/>
  <c r="I15" i="29"/>
  <c r="I19" i="29"/>
  <c r="I23" i="29"/>
  <c r="I27" i="29"/>
  <c r="I31" i="29"/>
  <c r="I39" i="29"/>
  <c r="I43" i="29"/>
  <c r="I47" i="29"/>
  <c r="I13" i="29"/>
  <c r="I17" i="29"/>
  <c r="I21" i="29"/>
  <c r="I25" i="29"/>
  <c r="I29" i="29"/>
  <c r="I33" i="29"/>
  <c r="I11" i="29"/>
  <c r="F28" i="21"/>
  <c r="Q19" i="21"/>
  <c r="Q25" i="21"/>
  <c r="Q29" i="21"/>
  <c r="Q33" i="21"/>
  <c r="Q36" i="21"/>
  <c r="Q38" i="25"/>
  <c r="C19" i="25"/>
  <c r="A54" i="27"/>
  <c r="H11" i="21"/>
  <c r="I11" i="21" s="1"/>
  <c r="C19" i="21"/>
  <c r="O36" i="21"/>
  <c r="L12" i="26"/>
  <c r="M12" i="26" s="1"/>
  <c r="F38" i="21"/>
  <c r="F18" i="21"/>
  <c r="B12" i="24"/>
  <c r="C12" i="24" s="1"/>
  <c r="D80" i="24"/>
  <c r="F13" i="21"/>
  <c r="C14" i="21"/>
  <c r="F14" i="21"/>
  <c r="Q14" i="21"/>
  <c r="F20" i="21"/>
  <c r="C21" i="21"/>
  <c r="F21" i="21"/>
  <c r="Q21" i="21"/>
  <c r="F26" i="21"/>
  <c r="C27" i="21"/>
  <c r="F27" i="21"/>
  <c r="O27" i="21"/>
  <c r="F30" i="21"/>
  <c r="C31" i="21"/>
  <c r="F31" i="21"/>
  <c r="Q31" i="21"/>
  <c r="F40" i="21"/>
  <c r="O40" i="21"/>
  <c r="I15" i="25"/>
  <c r="I18" i="25"/>
  <c r="N12" i="26"/>
  <c r="F40" i="25"/>
  <c r="Q40" i="25"/>
  <c r="C12" i="21"/>
  <c r="O18" i="21"/>
  <c r="C33" i="21"/>
  <c r="Q30" i="21"/>
  <c r="D76" i="24"/>
  <c r="L18" i="21"/>
  <c r="C38" i="21"/>
  <c r="L28" i="21"/>
  <c r="F22" i="21"/>
  <c r="O29" i="21"/>
  <c r="F32" i="21"/>
  <c r="L15" i="21"/>
  <c r="C25" i="21"/>
  <c r="I37" i="25"/>
  <c r="F12" i="25"/>
  <c r="G75" i="24"/>
  <c r="H36" i="16"/>
  <c r="L18" i="25"/>
  <c r="L32" i="21"/>
  <c r="L38" i="21"/>
  <c r="G71" i="24"/>
  <c r="O28" i="21"/>
  <c r="Q40" i="21"/>
  <c r="D74" i="24"/>
  <c r="L22" i="21"/>
  <c r="G79" i="24"/>
  <c r="F12" i="26"/>
  <c r="G12" i="26" s="1"/>
  <c r="F15" i="21"/>
  <c r="L33" i="21"/>
  <c r="O38" i="21"/>
  <c r="L28" i="25"/>
  <c r="B11" i="21"/>
  <c r="C11" i="21" s="1"/>
  <c r="L29" i="21"/>
  <c r="L38" i="25"/>
  <c r="I38" i="25"/>
  <c r="C13" i="21"/>
  <c r="F19" i="21"/>
  <c r="C20" i="21"/>
  <c r="L21" i="21"/>
  <c r="F25" i="21"/>
  <c r="C26" i="21"/>
  <c r="L27" i="21"/>
  <c r="F29" i="21"/>
  <c r="C30" i="21"/>
  <c r="O30" i="21"/>
  <c r="L31" i="21"/>
  <c r="F33" i="21"/>
  <c r="F36" i="21"/>
  <c r="L40" i="21"/>
  <c r="N37" i="24"/>
  <c r="O37" i="24" s="1"/>
  <c r="Q36" i="25"/>
  <c r="L30" i="21"/>
  <c r="L14" i="21"/>
  <c r="I36" i="25"/>
  <c r="L13" i="21"/>
  <c r="O15" i="21"/>
  <c r="L19" i="21"/>
  <c r="Q27" i="21"/>
  <c r="O21" i="21"/>
  <c r="C39" i="25"/>
  <c r="O39" i="25"/>
  <c r="Q22" i="25"/>
  <c r="F27" i="25"/>
  <c r="C18" i="21"/>
  <c r="L25" i="21"/>
  <c r="C28" i="21"/>
  <c r="O19" i="21"/>
  <c r="C15" i="21"/>
  <c r="C22" i="21"/>
  <c r="L36" i="21"/>
  <c r="I31" i="21"/>
  <c r="I12" i="21"/>
  <c r="I36" i="21"/>
  <c r="I14" i="21"/>
  <c r="I20" i="21"/>
  <c r="I19" i="21"/>
  <c r="I40" i="21"/>
  <c r="I21" i="21"/>
  <c r="F12" i="21"/>
  <c r="E11" i="21"/>
  <c r="F11" i="21" s="1"/>
  <c r="O13" i="21"/>
  <c r="Q13" i="21"/>
  <c r="I15" i="21"/>
  <c r="I18" i="21"/>
  <c r="Q20" i="21"/>
  <c r="O20" i="21"/>
  <c r="I22" i="21"/>
  <c r="Q26" i="21"/>
  <c r="O26" i="21"/>
  <c r="I28" i="21"/>
  <c r="I32" i="21"/>
  <c r="I38" i="21"/>
  <c r="I25" i="21"/>
  <c r="I29" i="21"/>
  <c r="I33" i="21"/>
  <c r="I26" i="21"/>
  <c r="Q22" i="21"/>
  <c r="Q28" i="21"/>
  <c r="I30" i="21"/>
  <c r="K11" i="21"/>
  <c r="L11" i="21" s="1"/>
  <c r="I13" i="21"/>
  <c r="Q18" i="21"/>
  <c r="Q32" i="21"/>
  <c r="I27" i="21"/>
  <c r="Q15" i="21"/>
  <c r="Q38" i="21"/>
  <c r="O33" i="21"/>
  <c r="L20" i="21"/>
  <c r="D13" i="24"/>
  <c r="L12" i="21"/>
  <c r="B37" i="24"/>
  <c r="C37" i="24" s="1"/>
  <c r="J37" i="24"/>
  <c r="K37" i="24" s="1"/>
  <c r="D44" i="24"/>
  <c r="D73" i="24"/>
  <c r="D78" i="24"/>
  <c r="D96" i="24"/>
  <c r="C64" i="15"/>
  <c r="H12" i="26"/>
  <c r="I12" i="26" s="1"/>
  <c r="O31" i="21"/>
  <c r="O22" i="21"/>
  <c r="Q8" i="21"/>
  <c r="K8" i="29" s="1"/>
  <c r="C36" i="21"/>
  <c r="J12" i="26"/>
  <c r="K12" i="26" s="1"/>
  <c r="C40" i="21"/>
  <c r="C32" i="21"/>
  <c r="H37" i="24"/>
  <c r="I37" i="24" s="1"/>
  <c r="D43" i="24"/>
  <c r="D48" i="24"/>
  <c r="D72" i="24"/>
  <c r="D75" i="24"/>
  <c r="C29" i="21"/>
  <c r="O25" i="21"/>
  <c r="O14" i="21"/>
  <c r="L26" i="21"/>
  <c r="L37" i="24"/>
  <c r="M37" i="24" s="1"/>
  <c r="D50" i="24"/>
  <c r="O25" i="25"/>
  <c r="O32" i="21"/>
  <c r="O12" i="21"/>
  <c r="Q12" i="21"/>
  <c r="D19" i="24"/>
  <c r="N11" i="21"/>
  <c r="O11" i="21" s="1"/>
  <c r="N67" i="26"/>
  <c r="J12" i="24"/>
  <c r="K12" i="24" s="1"/>
  <c r="D40" i="24"/>
  <c r="D77" i="24"/>
  <c r="N12" i="24"/>
  <c r="O12" i="24" s="1"/>
  <c r="D39" i="24"/>
  <c r="D49" i="24"/>
  <c r="D71" i="24"/>
  <c r="D79" i="24"/>
  <c r="B12" i="26"/>
  <c r="C12" i="26" s="1"/>
  <c r="H37" i="28"/>
  <c r="I13" i="25"/>
  <c r="L14" i="25"/>
  <c r="O19" i="25"/>
  <c r="L21" i="25"/>
  <c r="F22" i="25"/>
  <c r="I28" i="25"/>
  <c r="C29" i="25"/>
  <c r="Q29" i="25"/>
  <c r="L31" i="25"/>
  <c r="L32" i="25"/>
  <c r="F33" i="25"/>
  <c r="Q37" i="25"/>
  <c r="I40" i="25"/>
  <c r="O29" i="25"/>
  <c r="I38" i="24"/>
  <c r="I44" i="24"/>
  <c r="I48" i="24"/>
  <c r="D42" i="24"/>
  <c r="O37" i="21"/>
  <c r="I39" i="21"/>
  <c r="G80" i="24"/>
  <c r="Q12" i="25"/>
  <c r="C13" i="25"/>
  <c r="F14" i="25"/>
  <c r="I14" i="25"/>
  <c r="Q14" i="25"/>
  <c r="Q18" i="25"/>
  <c r="L19" i="25"/>
  <c r="F20" i="25"/>
  <c r="O21" i="25"/>
  <c r="I22" i="25"/>
  <c r="C25" i="25"/>
  <c r="F25" i="25"/>
  <c r="L26" i="25"/>
  <c r="Q27" i="25"/>
  <c r="F29" i="25"/>
  <c r="L30" i="25"/>
  <c r="Q31" i="25"/>
  <c r="I32" i="25"/>
  <c r="I33" i="25"/>
  <c r="L33" i="25"/>
  <c r="C37" i="25"/>
  <c r="L37" i="25"/>
  <c r="L39" i="25"/>
  <c r="A53" i="28"/>
  <c r="O14" i="25"/>
  <c r="O38" i="25"/>
  <c r="Q8" i="25"/>
  <c r="K8" i="30" s="1"/>
  <c r="F38" i="25"/>
  <c r="O27" i="25"/>
  <c r="O31" i="25"/>
  <c r="D41" i="24"/>
  <c r="D47" i="24"/>
  <c r="D36" i="24"/>
  <c r="C39" i="21"/>
  <c r="F39" i="21"/>
  <c r="L39" i="21"/>
  <c r="I11" i="16"/>
  <c r="H11" i="16"/>
  <c r="I36" i="16"/>
  <c r="I37" i="28"/>
  <c r="M96" i="24"/>
  <c r="Q37" i="21"/>
  <c r="I71" i="24"/>
  <c r="L12" i="25"/>
  <c r="O12" i="25"/>
  <c r="F13" i="25"/>
  <c r="L13" i="25"/>
  <c r="O13" i="25"/>
  <c r="C14" i="25"/>
  <c r="C15" i="25"/>
  <c r="F15" i="25"/>
  <c r="L15" i="25"/>
  <c r="Q15" i="25"/>
  <c r="F18" i="25"/>
  <c r="O18" i="25"/>
  <c r="F19" i="25"/>
  <c r="I20" i="25"/>
  <c r="L20" i="25"/>
  <c r="Q20" i="25"/>
  <c r="C21" i="25"/>
  <c r="F21" i="25"/>
  <c r="L22" i="25"/>
  <c r="O22" i="25"/>
  <c r="L25" i="25"/>
  <c r="F26" i="25"/>
  <c r="I26" i="25"/>
  <c r="Q26" i="25"/>
  <c r="C27" i="25"/>
  <c r="L27" i="25"/>
  <c r="F28" i="25"/>
  <c r="Q28" i="25"/>
  <c r="L29" i="25"/>
  <c r="F30" i="25"/>
  <c r="I30" i="25"/>
  <c r="Q30" i="25"/>
  <c r="C31" i="25"/>
  <c r="F31" i="25"/>
  <c r="F32" i="25"/>
  <c r="Q32" i="25"/>
  <c r="C33" i="25"/>
  <c r="Q33" i="25"/>
  <c r="F37" i="25"/>
  <c r="O37" i="25"/>
  <c r="F39" i="25"/>
  <c r="I39" i="25"/>
  <c r="Q39" i="25"/>
  <c r="G72" i="24"/>
  <c r="G74" i="24"/>
  <c r="G96" i="24"/>
  <c r="G73" i="24"/>
  <c r="A107" i="28"/>
  <c r="A108" i="26"/>
  <c r="C66" i="27"/>
  <c r="O15" i="25"/>
  <c r="O40" i="25"/>
  <c r="O36" i="25"/>
  <c r="O33" i="25"/>
  <c r="C40" i="25"/>
  <c r="C36" i="25"/>
  <c r="L36" i="25"/>
  <c r="L40" i="25"/>
  <c r="F36" i="25"/>
  <c r="C38" i="25"/>
  <c r="O20" i="25"/>
  <c r="O26" i="25"/>
  <c r="O28" i="25"/>
  <c r="O30" i="25"/>
  <c r="L12" i="24"/>
  <c r="M12" i="24" s="1"/>
  <c r="H12" i="24"/>
  <c r="I12" i="24" s="1"/>
  <c r="I50" i="24"/>
  <c r="G43" i="24"/>
  <c r="D38" i="24"/>
  <c r="F37" i="21"/>
  <c r="I37" i="21"/>
  <c r="L37" i="21"/>
  <c r="Q39" i="21"/>
  <c r="G76" i="24"/>
  <c r="C12" i="25"/>
  <c r="I12" i="25"/>
  <c r="Q13" i="25"/>
  <c r="Q19" i="25"/>
  <c r="Q21" i="25"/>
  <c r="Q25" i="25"/>
  <c r="O32" i="25"/>
  <c r="I19" i="25"/>
  <c r="I21" i="25"/>
  <c r="I25" i="25"/>
  <c r="I27" i="25"/>
  <c r="I29" i="25"/>
  <c r="I31" i="25"/>
  <c r="C18" i="25"/>
  <c r="C20" i="25"/>
  <c r="C22" i="25"/>
  <c r="C26" i="25"/>
  <c r="C28" i="25"/>
  <c r="C30" i="25"/>
  <c r="C32" i="25"/>
  <c r="M38" i="24"/>
  <c r="G78" i="24"/>
  <c r="I96" i="24"/>
  <c r="F12" i="24"/>
  <c r="G12" i="24" s="1"/>
  <c r="D26" i="24"/>
  <c r="I40" i="24"/>
  <c r="G39" i="24"/>
  <c r="G49" i="24"/>
  <c r="O39" i="21"/>
  <c r="F37" i="24"/>
  <c r="C63" i="16"/>
  <c r="A54" i="28"/>
  <c r="C37" i="21"/>
  <c r="M49" i="24"/>
  <c r="M40" i="24"/>
  <c r="M13" i="24"/>
  <c r="B11" i="25"/>
  <c r="C11" i="25" s="1"/>
  <c r="E11" i="25"/>
  <c r="F11" i="25" s="1"/>
  <c r="H11" i="25"/>
  <c r="I11" i="25" s="1"/>
  <c r="K11" i="25"/>
  <c r="L11" i="25" s="1"/>
  <c r="N11" i="25"/>
  <c r="M43" i="24"/>
  <c r="I11" i="28"/>
  <c r="M9" i="24"/>
  <c r="M68" i="24" s="1"/>
  <c r="C48" i="24"/>
  <c r="I9" i="24"/>
  <c r="I68" i="24" s="1"/>
  <c r="C26" i="24"/>
  <c r="C38" i="24"/>
  <c r="C13" i="24"/>
  <c r="C41" i="24"/>
  <c r="C44" i="24"/>
  <c r="C43" i="24"/>
  <c r="C47" i="24"/>
  <c r="C40" i="24"/>
  <c r="C42" i="24"/>
  <c r="C39" i="24"/>
  <c r="B68" i="24"/>
  <c r="G9" i="24"/>
  <c r="G68" i="24" s="1"/>
  <c r="C50" i="24"/>
  <c r="C49" i="24"/>
  <c r="C19" i="24"/>
  <c r="C36" i="24"/>
  <c r="H11" i="28"/>
  <c r="C13" i="26"/>
  <c r="B67" i="26"/>
  <c r="G9" i="26"/>
  <c r="G67" i="26" s="1"/>
  <c r="O50" i="24"/>
  <c r="O49" i="24"/>
  <c r="O19" i="24"/>
  <c r="O13" i="24"/>
  <c r="O36" i="24"/>
  <c r="O48" i="24"/>
  <c r="O9" i="24"/>
  <c r="O68" i="24" s="1"/>
  <c r="O38" i="24"/>
  <c r="O39" i="24"/>
  <c r="N68" i="24"/>
  <c r="O40" i="24"/>
  <c r="O26" i="24"/>
  <c r="O41" i="24"/>
  <c r="O43" i="24"/>
  <c r="O44" i="24"/>
  <c r="O42" i="24"/>
  <c r="O47" i="24"/>
  <c r="G77" i="24"/>
  <c r="D13" i="26"/>
  <c r="E13" i="26" s="1"/>
  <c r="I13" i="26"/>
  <c r="I9" i="26"/>
  <c r="I67" i="26" s="1"/>
  <c r="H67" i="26"/>
  <c r="M9" i="26"/>
  <c r="M67" i="26" s="1"/>
  <c r="L67" i="26"/>
  <c r="M13" i="26"/>
  <c r="K44" i="24"/>
  <c r="K39" i="24"/>
  <c r="K40" i="24"/>
  <c r="K50" i="24"/>
  <c r="K26" i="24"/>
  <c r="J68" i="24"/>
  <c r="K41" i="24"/>
  <c r="K43" i="24"/>
  <c r="K48" i="24"/>
  <c r="K38" i="24"/>
  <c r="K9" i="24"/>
  <c r="K68" i="24" s="1"/>
  <c r="K49" i="24"/>
  <c r="K19" i="24"/>
  <c r="K47" i="24"/>
  <c r="K13" i="24"/>
  <c r="K36" i="24"/>
  <c r="K42" i="24"/>
  <c r="K13" i="26"/>
  <c r="K9" i="26"/>
  <c r="K67" i="26" s="1"/>
  <c r="J67" i="26"/>
  <c r="M71" i="24"/>
  <c r="O91" i="24" l="1"/>
  <c r="O83" i="24"/>
  <c r="O75" i="24"/>
  <c r="O87" i="24"/>
  <c r="O79" i="24"/>
  <c r="O72" i="24"/>
  <c r="O99" i="24"/>
  <c r="O73" i="24"/>
  <c r="O84" i="24"/>
  <c r="O89" i="24"/>
  <c r="O103" i="24"/>
  <c r="O78" i="24"/>
  <c r="O86" i="24"/>
  <c r="O93" i="24"/>
  <c r="O98" i="24"/>
  <c r="O100" i="24"/>
  <c r="O102" i="24"/>
  <c r="O104" i="24"/>
  <c r="O106" i="24"/>
  <c r="O107" i="24"/>
  <c r="O76" i="24"/>
  <c r="O81" i="24"/>
  <c r="O92" i="24"/>
  <c r="O77" i="24"/>
  <c r="O80" i="24"/>
  <c r="O85" i="24"/>
  <c r="O88" i="24"/>
  <c r="O97" i="24"/>
  <c r="O101" i="24"/>
  <c r="O105" i="24"/>
  <c r="O74" i="24"/>
  <c r="O82" i="24"/>
  <c r="O90" i="24"/>
  <c r="C84" i="24"/>
  <c r="C88" i="24"/>
  <c r="C92" i="24"/>
  <c r="C90" i="24"/>
  <c r="C82" i="24"/>
  <c r="C91" i="24"/>
  <c r="C87" i="24"/>
  <c r="C83" i="24"/>
  <c r="C97" i="24"/>
  <c r="C101" i="24"/>
  <c r="C105" i="24"/>
  <c r="C93" i="24"/>
  <c r="C86" i="24"/>
  <c r="C89" i="24"/>
  <c r="C85" i="24"/>
  <c r="C81" i="24"/>
  <c r="C99" i="24"/>
  <c r="C103" i="24"/>
  <c r="C98" i="24"/>
  <c r="C100" i="24"/>
  <c r="C102" i="24"/>
  <c r="C104" i="24"/>
  <c r="C106" i="24"/>
  <c r="C107" i="24"/>
  <c r="K91" i="24"/>
  <c r="K83" i="24"/>
  <c r="K75" i="24"/>
  <c r="K87" i="24"/>
  <c r="K79" i="24"/>
  <c r="K76" i="24"/>
  <c r="K81" i="24"/>
  <c r="K92" i="24"/>
  <c r="K77" i="24"/>
  <c r="K80" i="24"/>
  <c r="K85" i="24"/>
  <c r="K88" i="24"/>
  <c r="K97" i="24"/>
  <c r="K101" i="24"/>
  <c r="K105" i="24"/>
  <c r="K74" i="24"/>
  <c r="K82" i="24"/>
  <c r="K90" i="24"/>
  <c r="K72" i="24"/>
  <c r="K99" i="24"/>
  <c r="K73" i="24"/>
  <c r="K84" i="24"/>
  <c r="K89" i="24"/>
  <c r="K103" i="24"/>
  <c r="K78" i="24"/>
  <c r="K86" i="24"/>
  <c r="K93" i="24"/>
  <c r="K98" i="24"/>
  <c r="K100" i="24"/>
  <c r="K102" i="24"/>
  <c r="K104" i="24"/>
  <c r="K106" i="24"/>
  <c r="K107" i="24"/>
  <c r="N9" i="26"/>
  <c r="O12" i="26" s="1"/>
  <c r="O67" i="26"/>
  <c r="L8" i="21"/>
  <c r="F8" i="29" s="1"/>
  <c r="I8" i="25"/>
  <c r="C8" i="30" s="1"/>
  <c r="I8" i="21"/>
  <c r="C8" i="29" s="1"/>
  <c r="C8" i="21"/>
  <c r="F8" i="21"/>
  <c r="Q11" i="25"/>
  <c r="L8" i="25"/>
  <c r="F8" i="30" s="1"/>
  <c r="D12" i="24"/>
  <c r="E12" i="24" s="1"/>
  <c r="C8" i="25"/>
  <c r="Q11" i="21"/>
  <c r="O11" i="25"/>
  <c r="O8" i="25" s="1"/>
  <c r="I8" i="30" s="1"/>
  <c r="F8" i="25"/>
  <c r="G37" i="24"/>
  <c r="D37" i="24"/>
  <c r="E37" i="24" s="1"/>
  <c r="D12" i="26"/>
  <c r="E12" i="26" s="1"/>
  <c r="C80" i="24"/>
  <c r="C76" i="24"/>
  <c r="C77" i="24"/>
  <c r="C75" i="24"/>
  <c r="C71" i="24"/>
  <c r="C79" i="24"/>
  <c r="C73" i="24"/>
  <c r="C72" i="24"/>
  <c r="C96" i="24"/>
  <c r="C78" i="24"/>
  <c r="C74" i="24"/>
  <c r="O8" i="21"/>
  <c r="I8" i="29" s="1"/>
  <c r="O71" i="24"/>
  <c r="O96" i="24"/>
  <c r="E42" i="24"/>
  <c r="E49" i="24"/>
  <c r="E47" i="24"/>
  <c r="E38" i="24"/>
  <c r="E44" i="24"/>
  <c r="E9" i="24"/>
  <c r="E13" i="24"/>
  <c r="E41" i="24"/>
  <c r="E43" i="24"/>
  <c r="E40" i="24"/>
  <c r="E36" i="24"/>
  <c r="E26" i="24"/>
  <c r="E19" i="24"/>
  <c r="D68" i="24"/>
  <c r="E39" i="24"/>
  <c r="E48" i="24"/>
  <c r="E50" i="24"/>
  <c r="E9" i="26"/>
  <c r="D67" i="26"/>
  <c r="K71" i="24"/>
  <c r="K96" i="24"/>
  <c r="O106" i="26" l="1"/>
  <c r="O96" i="26"/>
  <c r="O97" i="26"/>
  <c r="O98" i="26"/>
  <c r="O99" i="26"/>
  <c r="O100" i="26"/>
  <c r="O101" i="26"/>
  <c r="O102" i="26"/>
  <c r="O103" i="26"/>
  <c r="O104" i="26"/>
  <c r="O105" i="26"/>
  <c r="O95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72" i="26"/>
  <c r="O76" i="26"/>
  <c r="O80" i="26"/>
  <c r="O73" i="26"/>
  <c r="O77" i="26"/>
  <c r="O70" i="26"/>
  <c r="O74" i="26"/>
  <c r="O78" i="26"/>
  <c r="O71" i="26"/>
  <c r="O75" i="26"/>
  <c r="O79" i="26"/>
  <c r="O38" i="26"/>
  <c r="O36" i="26"/>
  <c r="O19" i="26"/>
  <c r="O39" i="26"/>
  <c r="O43" i="26"/>
  <c r="O49" i="26"/>
  <c r="O26" i="26"/>
  <c r="O34" i="26"/>
  <c r="O41" i="26"/>
  <c r="O22" i="26"/>
  <c r="O28" i="26"/>
  <c r="O32" i="26"/>
  <c r="O20" i="26"/>
  <c r="O30" i="26"/>
  <c r="O47" i="26"/>
  <c r="O21" i="26"/>
  <c r="O23" i="26"/>
  <c r="O27" i="26"/>
  <c r="O29" i="26"/>
  <c r="O31" i="26"/>
  <c r="O33" i="26"/>
  <c r="O40" i="26"/>
  <c r="O42" i="26"/>
  <c r="O44" i="26"/>
  <c r="O48" i="26"/>
  <c r="O50" i="26"/>
  <c r="O37" i="26"/>
  <c r="O15" i="26"/>
  <c r="O16" i="26"/>
  <c r="O14" i="26"/>
  <c r="O9" i="26"/>
  <c r="C9" i="26" s="1"/>
  <c r="C67" i="26" s="1"/>
  <c r="E93" i="24"/>
  <c r="E90" i="24"/>
  <c r="E86" i="24"/>
  <c r="E82" i="24"/>
  <c r="E85" i="24"/>
  <c r="E98" i="24"/>
  <c r="E102" i="24"/>
  <c r="E106" i="24"/>
  <c r="E92" i="24"/>
  <c r="E88" i="24"/>
  <c r="E84" i="24"/>
  <c r="E100" i="24"/>
  <c r="E104" i="24"/>
  <c r="E107" i="24"/>
  <c r="E91" i="24"/>
  <c r="E87" i="24"/>
  <c r="E83" i="24"/>
  <c r="E101" i="24"/>
  <c r="E81" i="24"/>
  <c r="E99" i="24"/>
  <c r="E105" i="24"/>
  <c r="E97" i="24"/>
  <c r="E89" i="24"/>
  <c r="E103" i="24"/>
  <c r="O13" i="26"/>
  <c r="E76" i="24"/>
  <c r="E72" i="24"/>
  <c r="E96" i="24"/>
  <c r="E79" i="24"/>
  <c r="E74" i="24"/>
  <c r="E75" i="24"/>
  <c r="E73" i="24"/>
  <c r="E80" i="24"/>
  <c r="E78" i="24"/>
  <c r="E71" i="24"/>
  <c r="E77" i="24"/>
  <c r="E67" i="26"/>
  <c r="C9" i="24"/>
  <c r="C68" i="24" s="1"/>
  <c r="E68" i="24"/>
</calcChain>
</file>

<file path=xl/sharedStrings.xml><?xml version="1.0" encoding="utf-8"?>
<sst xmlns="http://schemas.openxmlformats.org/spreadsheetml/2006/main" count="937" uniqueCount="142">
  <si>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</si>
  <si>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</si>
  <si>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</si>
  <si>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</si>
  <si>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</si>
  <si>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</si>
  <si>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</si>
  <si>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</si>
  <si>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</si>
  <si>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</si>
  <si>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</si>
  <si>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</si>
  <si>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</si>
  <si>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</si>
  <si>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</si>
  <si>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</si>
  <si>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</si>
  <si>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</si>
  <si>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</si>
  <si>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</si>
  <si>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</si>
  <si>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</si>
  <si>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</si>
  <si>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</si>
  <si>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</si>
  <si>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</si>
  <si>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</si>
  <si>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</si>
  <si>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</si>
  <si>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</si>
  <si>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</si>
  <si>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</si>
  <si>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</si>
  <si>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</si>
  <si>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</si>
  <si>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</si>
  <si>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</si>
  <si>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</si>
  <si>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</si>
  <si>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</si>
  <si>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</si>
  <si>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</si>
  <si>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</si>
  <si>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</si>
  <si>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</si>
  <si>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</si>
  <si>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</si>
  <si>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</si>
  <si>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</si>
  <si>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</si>
  <si>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</si>
  <si>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</si>
  <si>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</si>
  <si>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</si>
  <si>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Industria manufacturera</t>
  </si>
  <si>
    <t xml:space="preserve"> Urbano</t>
  </si>
  <si>
    <t>Urbano</t>
  </si>
  <si>
    <t>Nivel educativo /2</t>
  </si>
  <si>
    <t>Total Nacional</t>
  </si>
  <si>
    <t xml:space="preserve">Total Nacional </t>
  </si>
  <si>
    <t>AEP= Años de Estudio Promedio</t>
  </si>
  <si>
    <t>TDA= Tasa de Desempleo Abierto</t>
  </si>
  <si>
    <t>MBT= Meses promedio en Busca de Trabajo</t>
  </si>
  <si>
    <t>nivel educativo, rango de edad, sexo, número de salarios mínimos, rama de actividad y ocupación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</si>
  <si>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</si>
  <si>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</si>
  <si>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</si>
  <si>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</si>
  <si>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</si>
  <si>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</si>
  <si>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</si>
  <si>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</si>
  <si>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</si>
  <si>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</si>
  <si>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</si>
  <si>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</si>
  <si>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</si>
  <si>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</si>
  <si>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</si>
  <si>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</si>
  <si>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</si>
  <si>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</si>
  <si>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</si>
  <si>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</si>
  <si>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</si>
  <si>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</si>
  <si>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</si>
  <si>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</si>
  <si>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</si>
  <si>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</si>
  <si>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</si>
  <si>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</si>
  <si>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</si>
  <si>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</si>
  <si>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(Promedio de salarios mínimos por rama)</t>
  </si>
  <si>
    <t>según dominio,  nivel educativo, rango de edad, rama de actividad y ocupación</t>
  </si>
  <si>
    <t>Cuadro No. 2. Personas ocupadas por categoría ocupacional, según dominio, nivel educativo, rango de edad, sexo,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</si>
  <si>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</si>
  <si>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</si>
  <si>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</si>
  <si>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</si>
  <si>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</si>
  <si>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</si>
  <si>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</si>
  <si>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</si>
  <si>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</si>
  <si>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</si>
  <si>
    <t xml:space="preserve">Rama de Actividad 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</si>
  <si>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</si>
  <si>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</si>
  <si>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</si>
  <si>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</si>
  <si>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</si>
  <si>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</si>
  <si>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</si>
  <si>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</si>
  <si>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</si>
  <si>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</si>
  <si>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</si>
  <si>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</si>
  <si>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</si>
  <si>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</si>
  <si>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</si>
  <si>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</si>
  <si>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</si>
  <si>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</si>
  <si>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</si>
  <si>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</si>
  <si>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</si>
  <si>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</si>
  <si>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 xml:space="preserve">Ocupación 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</si>
  <si>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</si>
  <si>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</si>
  <si>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</si>
  <si>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</si>
  <si>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</si>
  <si>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</si>
  <si>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</si>
  <si>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</si>
  <si>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</si>
  <si>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</si>
  <si>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Rama de actividad NO especificadas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</si>
</sst>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3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166" fontId="1" fillId="0" borderId="0" applyFont="0" applyFill="0" applyBorder="0" applyAlignment="0" applyProtection="0"/>
  </cellStyleXfs>
  <cellXfs count="385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2" fillId="0" borderId="0" xfId="14" applyFont="1" applyAlignment="1">
      <alignment horizontal="center"/>
    </xf>
    <xf numFmtId="0" fontId="5" fillId="0" borderId="0" xfId="14" applyFont="1" applyAlignment="1">
      <alignment horizontal="center"/>
    </xf>
    <xf numFmtId="0" fontId="3" fillId="0" borderId="0" xfId="14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4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0" xfId="7" applyNumberFormat="1" applyFont="1" applyFill="1" applyBorder="1"/>
    <xf numFmtId="0" fontId="3" fillId="0" borderId="0" xfId="12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4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4" fillId="0" borderId="0" xfId="7" applyNumberFormat="1" applyFont="1" applyBorder="1" applyAlignment="1">
      <alignment horizontal="left" indent="2"/>
    </xf>
    <xf numFmtId="170" fontId="4" fillId="0" borderId="0" xfId="7" applyNumberFormat="1" applyFont="1" applyBorder="1" applyAlignment="1">
      <alignment horizontal="left" indent="3"/>
    </xf>
    <xf numFmtId="170" fontId="3" fillId="0" borderId="0" xfId="14" applyNumberFormat="1" applyFont="1" applyFill="1" applyBorder="1" applyAlignment="1">
      <alignment horizontal="left" inden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7" applyNumberFormat="1" applyFont="1" applyFill="1" applyBorder="1" applyAlignment="1">
      <alignment horizontal="left" indent="2"/>
    </xf>
    <xf numFmtId="168" fontId="4" fillId="0" borderId="0" xfId="7" applyNumberFormat="1" applyFont="1" applyFill="1" applyBorder="1" applyAlignment="1">
      <alignment horizontal="left" indent="3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2" applyFill="1"/>
    <xf numFmtId="0" fontId="2" fillId="0" borderId="1" xfId="12" applyFont="1" applyFill="1" applyBorder="1" applyAlignment="1">
      <alignment horizontal="center" vertical="justify"/>
    </xf>
    <xf numFmtId="169" fontId="2" fillId="0" borderId="1" xfId="12" applyNumberFormat="1" applyFont="1" applyFill="1" applyBorder="1" applyAlignment="1">
      <alignment horizontal="center" vertical="justify"/>
    </xf>
    <xf numFmtId="168" fontId="2" fillId="0" borderId="0" xfId="7" applyNumberFormat="1" applyFont="1" applyFill="1" applyBorder="1" applyAlignment="1">
      <alignment horizontal="left"/>
    </xf>
    <xf numFmtId="168" fontId="2" fillId="0" borderId="0" xfId="7" applyNumberFormat="1" applyFont="1" applyFill="1" applyBorder="1" applyAlignment="1">
      <alignment horizontal="left" indent="1"/>
    </xf>
    <xf numFmtId="0" fontId="2" fillId="0" borderId="0" xfId="12" applyFont="1" applyFill="1"/>
    <xf numFmtId="169" fontId="1" fillId="0" borderId="0" xfId="12" applyNumberFormat="1" applyFill="1"/>
    <xf numFmtId="168" fontId="2" fillId="0" borderId="0" xfId="10" applyNumberFormat="1" applyFont="1" applyFill="1" applyBorder="1"/>
    <xf numFmtId="168" fontId="1" fillId="0" borderId="0" xfId="7" applyNumberFormat="1" applyFill="1"/>
    <xf numFmtId="169" fontId="1" fillId="0" borderId="0" xfId="7" applyNumberFormat="1" applyFill="1"/>
    <xf numFmtId="167" fontId="1" fillId="0" borderId="0" xfId="7" applyNumberFormat="1" applyFill="1"/>
    <xf numFmtId="168" fontId="2" fillId="0" borderId="0" xfId="7" applyNumberFormat="1" applyFont="1" applyFill="1" applyAlignment="1">
      <alignment horizontal="center"/>
    </xf>
    <xf numFmtId="167" fontId="1" fillId="0" borderId="0" xfId="12" applyNumberFormat="1" applyFill="1"/>
    <xf numFmtId="0" fontId="2" fillId="0" borderId="0" xfId="12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4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7" fontId="4" fillId="0" borderId="0" xfId="2" applyNumberFormat="1" applyFont="1"/>
    <xf numFmtId="168" fontId="9" fillId="2" borderId="0" xfId="2" applyNumberFormat="1" applyFont="1" applyFill="1" applyBorder="1" applyAlignment="1">
      <alignment horizontal="right"/>
    </xf>
    <xf numFmtId="167" fontId="9" fillId="2" borderId="0" xfId="2" applyNumberFormat="1" applyFont="1" applyFill="1" applyBorder="1" applyAlignment="1">
      <alignment horizontal="right"/>
    </xf>
    <xf numFmtId="167" fontId="2" fillId="0" borderId="0" xfId="2" applyNumberFormat="1" applyFont="1"/>
    <xf numFmtId="167" fontId="2" fillId="3" borderId="0" xfId="2" applyNumberFormat="1" applyFont="1" applyFill="1"/>
    <xf numFmtId="0" fontId="11" fillId="0" borderId="2" xfId="12" applyFont="1" applyFill="1" applyBorder="1"/>
    <xf numFmtId="168" fontId="11" fillId="0" borderId="2" xfId="12" applyNumberFormat="1" applyFont="1" applyFill="1" applyBorder="1"/>
    <xf numFmtId="169" fontId="11" fillId="0" borderId="2" xfId="12" applyNumberFormat="1" applyFont="1" applyFill="1" applyBorder="1"/>
    <xf numFmtId="168" fontId="11" fillId="0" borderId="0" xfId="2" applyNumberFormat="1" applyFont="1" applyFill="1"/>
    <xf numFmtId="168" fontId="11" fillId="0" borderId="0" xfId="7" applyNumberFormat="1" applyFont="1" applyFill="1" applyBorder="1" applyAlignment="1">
      <alignment horizontal="left" indent="2"/>
    </xf>
    <xf numFmtId="0" fontId="11" fillId="0" borderId="0" xfId="12" applyFont="1" applyFill="1"/>
    <xf numFmtId="169" fontId="11" fillId="0" borderId="0" xfId="7" applyNumberFormat="1" applyFont="1" applyFill="1" applyBorder="1"/>
    <xf numFmtId="168" fontId="11" fillId="0" borderId="0" xfId="7" applyNumberFormat="1" applyFont="1" applyFill="1" applyBorder="1"/>
    <xf numFmtId="167" fontId="11" fillId="0" borderId="0" xfId="7" applyNumberFormat="1" applyFont="1" applyFill="1" applyBorder="1"/>
    <xf numFmtId="168" fontId="11" fillId="0" borderId="0" xfId="7" applyNumberFormat="1" applyFont="1" applyFill="1"/>
    <xf numFmtId="169" fontId="11" fillId="0" borderId="0" xfId="7" applyNumberFormat="1" applyFont="1" applyFill="1"/>
    <xf numFmtId="167" fontId="11" fillId="0" borderId="0" xfId="7" applyNumberFormat="1" applyFont="1" applyFill="1"/>
    <xf numFmtId="169" fontId="11" fillId="0" borderId="0" xfId="12" applyNumberFormat="1" applyFont="1" applyFill="1"/>
    <xf numFmtId="168" fontId="11" fillId="0" borderId="2" xfId="7" applyNumberFormat="1" applyFont="1" applyFill="1" applyBorder="1"/>
    <xf numFmtId="169" fontId="11" fillId="0" borderId="2" xfId="7" applyNumberFormat="1" applyFont="1" applyFill="1" applyBorder="1"/>
    <xf numFmtId="167" fontId="11" fillId="0" borderId="0" xfId="12" applyNumberFormat="1" applyFont="1" applyFill="1"/>
    <xf numFmtId="0" fontId="11" fillId="0" borderId="0" xfId="14" applyFont="1"/>
    <xf numFmtId="0" fontId="11" fillId="0" borderId="2" xfId="14" applyFont="1" applyBorder="1"/>
    <xf numFmtId="168" fontId="11" fillId="0" borderId="0" xfId="2" applyNumberFormat="1" applyFont="1" applyBorder="1"/>
    <xf numFmtId="168" fontId="11" fillId="0" borderId="0" xfId="2" applyNumberFormat="1" applyFont="1"/>
    <xf numFmtId="0" fontId="11" fillId="0" borderId="0" xfId="14" applyFont="1" applyBorder="1"/>
    <xf numFmtId="167" fontId="11" fillId="0" borderId="2" xfId="2" applyNumberFormat="1" applyFont="1" applyBorder="1"/>
    <xf numFmtId="170" fontId="11" fillId="0" borderId="0" xfId="14" applyNumberFormat="1" applyFont="1" applyBorder="1"/>
    <xf numFmtId="167" fontId="11" fillId="0" borderId="0" xfId="2" applyNumberFormat="1" applyFont="1"/>
    <xf numFmtId="170" fontId="11" fillId="0" borderId="0" xfId="2" applyNumberFormat="1" applyFont="1" applyBorder="1" applyAlignment="1">
      <alignment horizontal="left" indent="2"/>
    </xf>
    <xf numFmtId="170" fontId="11" fillId="0" borderId="0" xfId="2" applyNumberFormat="1" applyFont="1" applyBorder="1" applyAlignment="1">
      <alignment horizontal="left" indent="3"/>
    </xf>
    <xf numFmtId="170" fontId="11" fillId="0" borderId="0" xfId="14" applyNumberFormat="1" applyFont="1" applyAlignment="1">
      <alignment horizontal="left" indent="1"/>
    </xf>
    <xf numFmtId="170" fontId="11" fillId="0" borderId="0" xfId="14" applyNumberFormat="1" applyFont="1"/>
    <xf numFmtId="167" fontId="2" fillId="0" borderId="1" xfId="5" applyNumberFormat="1" applyFont="1" applyBorder="1" applyAlignment="1">
      <alignment horizontal="center"/>
    </xf>
    <xf numFmtId="169" fontId="2" fillId="0" borderId="1" xfId="5" applyNumberFormat="1" applyFont="1" applyBorder="1" applyAlignment="1">
      <alignment horizontal="center"/>
    </xf>
    <xf numFmtId="167" fontId="2" fillId="0" borderId="1" xfId="5" applyNumberFormat="1" applyFont="1" applyFill="1" applyBorder="1" applyAlignment="1">
      <alignment horizontal="center"/>
    </xf>
    <xf numFmtId="169" fontId="2" fillId="0" borderId="1" xfId="5" applyNumberFormat="1" applyFont="1" applyFill="1" applyBorder="1" applyAlignment="1">
      <alignment horizontal="center"/>
    </xf>
    <xf numFmtId="167" fontId="0" fillId="0" borderId="2" xfId="5" applyNumberFormat="1" applyFont="1" applyBorder="1"/>
    <xf numFmtId="169" fontId="0" fillId="0" borderId="2" xfId="5" applyNumberFormat="1" applyFont="1" applyBorder="1"/>
    <xf numFmtId="169" fontId="0" fillId="0" borderId="2" xfId="5" applyNumberFormat="1" applyFont="1" applyFill="1" applyBorder="1"/>
    <xf numFmtId="167" fontId="2" fillId="0" borderId="0" xfId="5" applyNumberFormat="1" applyFont="1" applyFill="1" applyBorder="1" applyAlignment="1">
      <alignment horizontal="left" indent="1"/>
    </xf>
    <xf numFmtId="168" fontId="2" fillId="0" borderId="0" xfId="5" applyNumberFormat="1" applyFont="1" applyFill="1" applyBorder="1" applyAlignment="1">
      <alignment horizontal="right"/>
    </xf>
    <xf numFmtId="167" fontId="2" fillId="0" borderId="0" xfId="5" applyNumberFormat="1" applyFont="1" applyFill="1" applyBorder="1" applyAlignment="1">
      <alignment horizontal="right"/>
    </xf>
    <xf numFmtId="168" fontId="2" fillId="0" borderId="0" xfId="5" applyNumberFormat="1" applyFont="1" applyFill="1" applyBorder="1"/>
    <xf numFmtId="167" fontId="2" fillId="0" borderId="0" xfId="5" applyNumberFormat="1" applyFont="1" applyFill="1" applyBorder="1"/>
    <xf numFmtId="168" fontId="0" fillId="0" borderId="0" xfId="5" applyNumberFormat="1" applyFont="1"/>
    <xf numFmtId="168" fontId="0" fillId="0" borderId="0" xfId="5" applyNumberFormat="1" applyFont="1" applyFill="1"/>
    <xf numFmtId="167" fontId="0" fillId="0" borderId="0" xfId="5" applyNumberFormat="1" applyFont="1" applyFill="1"/>
    <xf numFmtId="168" fontId="0" fillId="0" borderId="0" xfId="5" applyNumberFormat="1" applyFont="1" applyFill="1" applyBorder="1" applyAlignment="1">
      <alignment horizontal="left" indent="2"/>
    </xf>
    <xf numFmtId="168" fontId="4" fillId="0" borderId="0" xfId="5" applyNumberFormat="1" applyFont="1" applyFill="1" applyBorder="1" applyAlignment="1">
      <alignment horizontal="right"/>
    </xf>
    <xf numFmtId="167" fontId="0" fillId="0" borderId="0" xfId="5" applyNumberFormat="1" applyFont="1" applyFill="1" applyBorder="1" applyAlignment="1">
      <alignment horizontal="right"/>
    </xf>
    <xf numFmtId="167" fontId="4" fillId="0" borderId="0" xfId="5" applyNumberFormat="1" applyFont="1" applyFill="1" applyBorder="1" applyAlignment="1">
      <alignment horizontal="right"/>
    </xf>
    <xf numFmtId="168" fontId="0" fillId="0" borderId="0" xfId="5" applyNumberFormat="1" applyFont="1" applyBorder="1" applyAlignment="1">
      <alignment horizontal="left" indent="2"/>
    </xf>
    <xf numFmtId="168" fontId="4" fillId="0" borderId="0" xfId="5" applyNumberFormat="1" applyFont="1" applyFill="1" applyBorder="1"/>
    <xf numFmtId="167" fontId="0" fillId="0" borderId="0" xfId="5" applyNumberFormat="1" applyFont="1" applyFill="1" applyBorder="1"/>
    <xf numFmtId="168" fontId="0" fillId="0" borderId="0" xfId="5" applyNumberFormat="1" applyFont="1" applyFill="1" applyBorder="1" applyAlignment="1">
      <alignment horizontal="left" indent="3"/>
    </xf>
    <xf numFmtId="168" fontId="4" fillId="0" borderId="0" xfId="5" applyNumberFormat="1" applyFont="1"/>
    <xf numFmtId="168" fontId="0" fillId="0" borderId="0" xfId="5" applyNumberFormat="1" applyFont="1" applyFill="1" applyBorder="1"/>
    <xf numFmtId="167" fontId="0" fillId="0" borderId="0" xfId="5" applyNumberFormat="1" applyFont="1" applyFill="1" applyAlignment="1">
      <alignment horizontal="right"/>
    </xf>
    <xf numFmtId="168" fontId="0" fillId="0" borderId="0" xfId="5" applyNumberFormat="1" applyFont="1" applyFill="1" applyBorder="1" applyAlignment="1">
      <alignment horizontal="left" indent="1"/>
    </xf>
    <xf numFmtId="0" fontId="3" fillId="0" borderId="0" xfId="15" applyFont="1" applyFill="1" applyBorder="1" applyAlignment="1">
      <alignment horizontal="left" indent="1"/>
    </xf>
    <xf numFmtId="168" fontId="9" fillId="2" borderId="0" xfId="5" applyNumberFormat="1" applyFont="1" applyFill="1" applyBorder="1" applyAlignment="1">
      <alignment horizontal="right"/>
    </xf>
    <xf numFmtId="167" fontId="9" fillId="2" borderId="0" xfId="5" applyNumberFormat="1" applyFont="1" applyFill="1" applyBorder="1" applyAlignment="1">
      <alignment horizontal="right"/>
    </xf>
    <xf numFmtId="169" fontId="0" fillId="0" borderId="0" xfId="5" applyNumberFormat="1" applyFont="1" applyBorder="1"/>
    <xf numFmtId="0" fontId="2" fillId="0" borderId="0" xfId="13" applyFont="1" applyFill="1" applyAlignment="1">
      <alignment horizontal="center"/>
    </xf>
    <xf numFmtId="0" fontId="1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0" fontId="11" fillId="0" borderId="2" xfId="13" applyFont="1" applyFill="1" applyBorder="1"/>
    <xf numFmtId="168" fontId="11" fillId="0" borderId="2" xfId="13" applyNumberFormat="1" applyFont="1" applyFill="1" applyBorder="1"/>
    <xf numFmtId="169" fontId="11" fillId="0" borderId="2" xfId="13" applyNumberFormat="1" applyFont="1" applyFill="1" applyBorder="1"/>
    <xf numFmtId="168" fontId="2" fillId="0" borderId="0" xfId="5" applyNumberFormat="1" applyFont="1" applyFill="1" applyBorder="1" applyAlignment="1">
      <alignment horizontal="left" indent="1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/>
    <xf numFmtId="168" fontId="2" fillId="0" borderId="0" xfId="5" applyNumberFormat="1" applyFont="1" applyFill="1"/>
    <xf numFmtId="168" fontId="11" fillId="0" borderId="0" xfId="5" applyNumberFormat="1" applyFont="1" applyFill="1"/>
    <xf numFmtId="0" fontId="2" fillId="0" borderId="0" xfId="13" applyFont="1" applyFill="1"/>
    <xf numFmtId="168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1"/>
    </xf>
    <xf numFmtId="167" fontId="4" fillId="0" borderId="0" xfId="5" applyNumberFormat="1" applyFont="1" applyFill="1" applyBorder="1"/>
    <xf numFmtId="168" fontId="11" fillId="0" borderId="0" xfId="9" applyNumberFormat="1" applyFont="1" applyFill="1" applyBorder="1" applyAlignment="1">
      <alignment horizontal="left" indent="2"/>
    </xf>
    <xf numFmtId="168" fontId="4" fillId="0" borderId="0" xfId="5" applyNumberFormat="1" applyFont="1" applyFill="1"/>
    <xf numFmtId="0" fontId="11" fillId="0" borderId="0" xfId="13" applyFont="1" applyFill="1"/>
    <xf numFmtId="167" fontId="4" fillId="0" borderId="0" xfId="5" applyNumberFormat="1" applyFont="1" applyFill="1"/>
    <xf numFmtId="167" fontId="2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9" fontId="11" fillId="0" borderId="0" xfId="9" applyNumberFormat="1" applyFont="1" applyFill="1" applyBorder="1"/>
    <xf numFmtId="168" fontId="11" fillId="0" borderId="0" xfId="9" applyNumberFormat="1" applyFont="1" applyFill="1" applyBorder="1"/>
    <xf numFmtId="167" fontId="11" fillId="0" borderId="0" xfId="9" applyNumberFormat="1" applyFont="1" applyFill="1" applyBorder="1"/>
    <xf numFmtId="168" fontId="11" fillId="0" borderId="0" xfId="9" applyNumberFormat="1" applyFont="1" applyFill="1"/>
    <xf numFmtId="169" fontId="11" fillId="0" borderId="0" xfId="9" applyNumberFormat="1" applyFont="1" applyFill="1"/>
    <xf numFmtId="167" fontId="11" fillId="0" borderId="0" xfId="9" applyNumberFormat="1" applyFont="1" applyFill="1"/>
    <xf numFmtId="169" fontId="11" fillId="0" borderId="0" xfId="13" applyNumberFormat="1" applyFont="1" applyFill="1"/>
    <xf numFmtId="0" fontId="3" fillId="0" borderId="0" xfId="13" applyFont="1" applyFill="1" applyBorder="1" applyAlignment="1">
      <alignment horizontal="left" indent="1"/>
    </xf>
    <xf numFmtId="168" fontId="2" fillId="0" borderId="0" xfId="9" applyNumberFormat="1" applyFont="1" applyFill="1" applyAlignment="1">
      <alignment horizontal="center"/>
    </xf>
    <xf numFmtId="168" fontId="11" fillId="0" borderId="2" xfId="9" applyNumberFormat="1" applyFont="1" applyFill="1" applyBorder="1"/>
    <xf numFmtId="169" fontId="11" fillId="0" borderId="2" xfId="9" applyNumberFormat="1" applyFont="1" applyFill="1" applyBorder="1"/>
    <xf numFmtId="167" fontId="11" fillId="0" borderId="0" xfId="13" applyNumberFormat="1" applyFont="1" applyFill="1"/>
    <xf numFmtId="167" fontId="11" fillId="0" borderId="0" xfId="9" applyNumberFormat="1" applyFill="1"/>
    <xf numFmtId="169" fontId="11" fillId="0" borderId="0" xfId="9" applyNumberFormat="1" applyFill="1"/>
    <xf numFmtId="167" fontId="11" fillId="0" borderId="0" xfId="13" applyNumberFormat="1" applyFill="1"/>
    <xf numFmtId="169" fontId="11" fillId="0" borderId="0" xfId="13" applyNumberFormat="1" applyFill="1"/>
    <xf numFmtId="168" fontId="11" fillId="0" borderId="0" xfId="9" applyNumberFormat="1" applyFill="1"/>
    <xf numFmtId="0" fontId="2" fillId="0" borderId="0" xfId="15" applyFont="1" applyAlignment="1">
      <alignment horizontal="center"/>
    </xf>
    <xf numFmtId="0" fontId="11" fillId="0" borderId="0" xfId="15" applyFont="1"/>
    <xf numFmtId="0" fontId="5" fillId="0" borderId="0" xfId="15" applyFont="1" applyAlignment="1">
      <alignment horizontal="center"/>
    </xf>
    <xf numFmtId="168" fontId="2" fillId="0" borderId="0" xfId="5" applyNumberFormat="1" applyFont="1" applyBorder="1" applyAlignment="1">
      <alignment horizontal="center"/>
    </xf>
    <xf numFmtId="168" fontId="2" fillId="0" borderId="0" xfId="5" applyNumberFormat="1" applyFont="1" applyBorder="1" applyAlignment="1">
      <alignment horizontal="center" vertical="center" wrapText="1"/>
    </xf>
    <xf numFmtId="0" fontId="11" fillId="0" borderId="2" xfId="15" applyFont="1" applyBorder="1"/>
    <xf numFmtId="168" fontId="11" fillId="0" borderId="0" xfId="5" applyNumberFormat="1" applyFont="1" applyBorder="1"/>
    <xf numFmtId="169" fontId="2" fillId="0" borderId="0" xfId="5" applyNumberFormat="1" applyFont="1" applyFill="1" applyBorder="1" applyAlignment="1">
      <alignment horizontal="center"/>
    </xf>
    <xf numFmtId="169" fontId="0" fillId="0" borderId="0" xfId="5" applyNumberFormat="1" applyFont="1" applyFill="1" applyBorder="1" applyAlignment="1">
      <alignment horizontal="center"/>
    </xf>
    <xf numFmtId="168" fontId="11" fillId="0" borderId="0" xfId="5" applyNumberFormat="1" applyFont="1"/>
    <xf numFmtId="168" fontId="2" fillId="0" borderId="1" xfId="5" applyNumberFormat="1" applyFont="1" applyBorder="1" applyAlignment="1">
      <alignment horizontal="center" vertical="center" wrapText="1"/>
    </xf>
    <xf numFmtId="0" fontId="11" fillId="0" borderId="0" xfId="15" applyFont="1" applyBorder="1"/>
    <xf numFmtId="168" fontId="2" fillId="0" borderId="0" xfId="5" applyNumberFormat="1" applyFont="1" applyBorder="1" applyAlignment="1">
      <alignment horizontal="left" vertical="justify"/>
    </xf>
    <xf numFmtId="168" fontId="2" fillId="0" borderId="0" xfId="5" applyNumberFormat="1" applyFont="1" applyBorder="1" applyAlignment="1">
      <alignment horizontal="right" vertical="justify"/>
    </xf>
    <xf numFmtId="168" fontId="2" fillId="0" borderId="0" xfId="5" applyNumberFormat="1" applyFont="1" applyBorder="1"/>
    <xf numFmtId="168" fontId="2" fillId="0" borderId="0" xfId="5" applyNumberFormat="1" applyFont="1" applyBorder="1" applyAlignment="1">
      <alignment horizontal="right"/>
    </xf>
    <xf numFmtId="170" fontId="2" fillId="0" borderId="2" xfId="5" applyNumberFormat="1" applyFont="1" applyBorder="1" applyAlignment="1">
      <alignment horizontal="center" vertical="center" wrapText="1"/>
    </xf>
    <xf numFmtId="170" fontId="2" fillId="0" borderId="1" xfId="5" applyNumberFormat="1" applyFont="1" applyBorder="1" applyAlignment="1">
      <alignment horizontal="center"/>
    </xf>
    <xf numFmtId="167" fontId="11" fillId="0" borderId="2" xfId="5" applyNumberFormat="1" applyFont="1" applyBorder="1"/>
    <xf numFmtId="167" fontId="2" fillId="0" borderId="2" xfId="5" applyNumberFormat="1" applyFont="1" applyBorder="1" applyAlignment="1">
      <alignment horizontal="center" vertical="center" wrapText="1"/>
    </xf>
    <xf numFmtId="170" fontId="2" fillId="0" borderId="0" xfId="15" applyNumberFormat="1" applyFont="1" applyBorder="1"/>
    <xf numFmtId="167" fontId="2" fillId="0" borderId="0" xfId="5" applyNumberFormat="1" applyFont="1" applyBorder="1" applyAlignment="1">
      <alignment horizontal="right"/>
    </xf>
    <xf numFmtId="0" fontId="2" fillId="0" borderId="0" xfId="15" applyFont="1" applyBorder="1"/>
    <xf numFmtId="170" fontId="11" fillId="0" borderId="0" xfId="15" applyNumberFormat="1" applyFont="1" applyBorder="1"/>
    <xf numFmtId="170" fontId="2" fillId="0" borderId="0" xfId="15" applyNumberFormat="1" applyFont="1" applyBorder="1" applyAlignment="1">
      <alignment horizontal="left" indent="1"/>
    </xf>
    <xf numFmtId="170" fontId="11" fillId="0" borderId="0" xfId="5" applyNumberFormat="1" applyFont="1" applyBorder="1" applyAlignment="1">
      <alignment horizontal="left" indent="2"/>
    </xf>
    <xf numFmtId="167" fontId="4" fillId="0" borderId="0" xfId="5" applyNumberFormat="1" applyFont="1" applyBorder="1" applyAlignment="1">
      <alignment horizontal="right"/>
    </xf>
    <xf numFmtId="170" fontId="11" fillId="0" borderId="0" xfId="5" applyNumberFormat="1" applyFont="1" applyBorder="1" applyAlignment="1">
      <alignment horizontal="left" indent="3"/>
    </xf>
    <xf numFmtId="170" fontId="11" fillId="0" borderId="0" xfId="15" applyNumberFormat="1" applyFont="1" applyAlignment="1">
      <alignment horizontal="left" indent="1"/>
    </xf>
    <xf numFmtId="170" fontId="11" fillId="0" borderId="0" xfId="15" applyNumberFormat="1" applyFont="1" applyBorder="1" applyAlignment="1">
      <alignment horizontal="left" indent="1"/>
    </xf>
    <xf numFmtId="170" fontId="4" fillId="0" borderId="0" xfId="9" applyNumberFormat="1" applyFont="1" applyBorder="1" applyAlignment="1">
      <alignment horizontal="left" indent="2"/>
    </xf>
    <xf numFmtId="170" fontId="4" fillId="0" borderId="0" xfId="9" applyNumberFormat="1" applyFont="1" applyBorder="1" applyAlignment="1">
      <alignment horizontal="left" indent="3"/>
    </xf>
    <xf numFmtId="170" fontId="0" fillId="0" borderId="0" xfId="5" applyNumberFormat="1" applyFont="1" applyBorder="1" applyAlignment="1">
      <alignment horizontal="left" indent="2"/>
    </xf>
    <xf numFmtId="170" fontId="11" fillId="0" borderId="0" xfId="15" applyNumberFormat="1" applyFont="1"/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/>
    </xf>
    <xf numFmtId="170" fontId="2" fillId="0" borderId="0" xfId="5" applyNumberFormat="1" applyFont="1" applyBorder="1" applyAlignment="1">
      <alignment horizontal="left" vertical="justify"/>
    </xf>
    <xf numFmtId="170" fontId="2" fillId="0" borderId="0" xfId="5" applyNumberFormat="1" applyFont="1" applyBorder="1"/>
    <xf numFmtId="170" fontId="2" fillId="0" borderId="0" xfId="5" applyNumberFormat="1" applyFont="1" applyBorder="1" applyAlignment="1">
      <alignment horizontal="left" indent="1"/>
    </xf>
    <xf numFmtId="0" fontId="12" fillId="0" borderId="0" xfId="0" applyFont="1" applyAlignment="1"/>
    <xf numFmtId="168" fontId="0" fillId="0" borderId="0" xfId="6" applyNumberFormat="1" applyFont="1" applyFill="1" applyBorder="1" applyAlignment="1">
      <alignment horizontal="left" indent="2"/>
    </xf>
    <xf numFmtId="168" fontId="0" fillId="0" borderId="0" xfId="6" applyNumberFormat="1" applyFont="1" applyFill="1" applyBorder="1" applyAlignment="1">
      <alignment horizontal="left" indent="1"/>
    </xf>
    <xf numFmtId="167" fontId="2" fillId="0" borderId="0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7" applyNumberFormat="1" applyFont="1" applyFill="1" applyBorder="1" applyAlignment="1">
      <alignment horizontal="left" indent="2"/>
    </xf>
    <xf numFmtId="168" fontId="4" fillId="0" borderId="1" xfId="7" applyNumberFormat="1" applyFont="1" applyFill="1" applyBorder="1" applyAlignment="1">
      <alignment horizontal="left" indent="1"/>
    </xf>
    <xf numFmtId="168" fontId="2" fillId="0" borderId="0" xfId="8" applyNumberFormat="1" applyFont="1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2"/>
    </xf>
    <xf numFmtId="168" fontId="11" fillId="0" borderId="0" xfId="8" applyNumberForma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1"/>
    </xf>
    <xf numFmtId="167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3"/>
    </xf>
    <xf numFmtId="169" fontId="11" fillId="0" borderId="1" xfId="7" applyNumberFormat="1" applyFont="1" applyFill="1" applyBorder="1"/>
    <xf numFmtId="167" fontId="11" fillId="0" borderId="1" xfId="7" applyNumberFormat="1" applyFont="1" applyFill="1" applyBorder="1"/>
    <xf numFmtId="0" fontId="11" fillId="0" borderId="1" xfId="14" applyFont="1" applyBorder="1"/>
    <xf numFmtId="168" fontId="11" fillId="0" borderId="1" xfId="2" applyNumberFormat="1" applyFont="1" applyBorder="1" applyAlignment="1">
      <alignment horizontal="left" indent="2"/>
    </xf>
    <xf numFmtId="170" fontId="0" fillId="0" borderId="1" xfId="2" applyNumberFormat="1" applyFont="1" applyBorder="1" applyAlignment="1">
      <alignment horizontal="left" indent="2"/>
    </xf>
    <xf numFmtId="170" fontId="11" fillId="0" borderId="1" xfId="14" applyNumberFormat="1" applyFont="1" applyBorder="1"/>
    <xf numFmtId="170" fontId="4" fillId="0" borderId="1" xfId="14" applyNumberFormat="1" applyFont="1" applyBorder="1"/>
    <xf numFmtId="168" fontId="0" fillId="0" borderId="1" xfId="5" applyNumberFormat="1" applyFont="1" applyFill="1" applyBorder="1" applyAlignment="1">
      <alignment horizontal="left" indent="2"/>
    </xf>
    <xf numFmtId="168" fontId="0" fillId="0" borderId="1" xfId="5" applyNumberFormat="1" applyFont="1" applyFill="1" applyBorder="1"/>
    <xf numFmtId="169" fontId="0" fillId="0" borderId="1" xfId="5" applyNumberFormat="1" applyFont="1" applyFill="1" applyBorder="1"/>
    <xf numFmtId="167" fontId="0" fillId="0" borderId="1" xfId="5" applyNumberFormat="1" applyFont="1" applyFill="1" applyBorder="1"/>
    <xf numFmtId="168" fontId="0" fillId="0" borderId="1" xfId="5" applyNumberFormat="1" applyFont="1" applyFill="1" applyBorder="1" applyAlignment="1">
      <alignment horizontal="left" indent="1"/>
    </xf>
    <xf numFmtId="168" fontId="4" fillId="0" borderId="1" xfId="5" applyNumberFormat="1" applyFont="1" applyFill="1" applyBorder="1"/>
    <xf numFmtId="168" fontId="4" fillId="0" borderId="1" xfId="9" applyNumberFormat="1" applyFont="1" applyFill="1" applyBorder="1" applyAlignment="1">
      <alignment horizontal="left" indent="2"/>
    </xf>
    <xf numFmtId="168" fontId="4" fillId="0" borderId="1" xfId="9" applyNumberFormat="1" applyFont="1" applyFill="1" applyBorder="1" applyAlignment="1">
      <alignment horizontal="left" indent="1"/>
    </xf>
    <xf numFmtId="169" fontId="11" fillId="0" borderId="1" xfId="9" applyNumberFormat="1" applyFont="1" applyFill="1" applyBorder="1"/>
    <xf numFmtId="167" fontId="11" fillId="0" borderId="1" xfId="9" applyNumberFormat="1" applyFont="1" applyFill="1" applyBorder="1"/>
    <xf numFmtId="0" fontId="11" fillId="0" borderId="1" xfId="15" applyFont="1" applyBorder="1"/>
    <xf numFmtId="165" fontId="0" fillId="0" borderId="1" xfId="3" applyFont="1" applyFill="1" applyBorder="1" applyAlignment="1">
      <alignment horizontal="right"/>
    </xf>
    <xf numFmtId="170" fontId="0" fillId="0" borderId="1" xfId="5" applyNumberFormat="1" applyFont="1" applyBorder="1" applyAlignment="1">
      <alignment horizontal="left" indent="2"/>
    </xf>
    <xf numFmtId="170" fontId="11" fillId="0" borderId="1" xfId="15" applyNumberFormat="1" applyFont="1" applyBorder="1"/>
    <xf numFmtId="170" fontId="4" fillId="0" borderId="1" xfId="15" applyNumberFormat="1" applyFont="1" applyBorder="1"/>
    <xf numFmtId="0" fontId="2" fillId="0" borderId="0" xfId="14" applyFont="1" applyAlignment="1"/>
    <xf numFmtId="170" fontId="2" fillId="0" borderId="0" xfId="14" applyNumberFormat="1" applyFont="1" applyAlignment="1"/>
    <xf numFmtId="0" fontId="2" fillId="0" borderId="0" xfId="15" applyFont="1" applyAlignment="1"/>
    <xf numFmtId="170" fontId="2" fillId="0" borderId="0" xfId="15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0" fontId="11" fillId="0" borderId="0" xfId="14" applyFont="1" applyFill="1"/>
    <xf numFmtId="167" fontId="11" fillId="0" borderId="0" xfId="2" applyNumberFormat="1" applyFont="1" applyFill="1" applyBorder="1" applyAlignment="1">
      <alignment horizontal="right"/>
    </xf>
    <xf numFmtId="167" fontId="2" fillId="0" borderId="0" xfId="2" applyNumberFormat="1" applyFont="1" applyFill="1"/>
    <xf numFmtId="168" fontId="2" fillId="0" borderId="0" xfId="5" applyNumberFormat="1" applyFont="1" applyFill="1" applyBorder="1" applyAlignment="1">
      <alignment horizontal="right" vertical="justify"/>
    </xf>
    <xf numFmtId="167" fontId="11" fillId="0" borderId="0" xfId="5" applyNumberFormat="1" applyFont="1" applyFill="1" applyBorder="1" applyAlignment="1">
      <alignment horizontal="right"/>
    </xf>
    <xf numFmtId="0" fontId="11" fillId="0" borderId="0" xfId="15" applyFont="1" applyFill="1"/>
    <xf numFmtId="167" fontId="2" fillId="0" borderId="0" xfId="5" applyNumberFormat="1" applyFont="1" applyFill="1"/>
    <xf numFmtId="167" fontId="11" fillId="0" borderId="0" xfId="5" applyNumberFormat="1" applyFont="1" applyFill="1"/>
    <xf numFmtId="167" fontId="1" fillId="0" borderId="0" xfId="5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6" applyFont="1" applyFill="1" applyBorder="1" applyAlignment="1">
      <alignment horizontal="left" indent="1"/>
    </xf>
    <xf numFmtId="168" fontId="1" fillId="0" borderId="0" xfId="5" applyNumberFormat="1" applyFont="1" applyFill="1" applyBorder="1" applyAlignment="1">
      <alignment horizontal="right"/>
    </xf>
    <xf numFmtId="168" fontId="1" fillId="0" borderId="0" xfId="2" applyNumberFormat="1" applyFont="1" applyFill="1" applyBorder="1" applyAlignment="1">
      <alignment horizontal="right"/>
    </xf>
    <xf numFmtId="0" fontId="0" fillId="0" borderId="0" xfId="0"/>
    <xf numFmtId="168" fontId="0" fillId="0" borderId="1" xfId="2" applyNumberFormat="1" applyFont="1" applyBorder="1" applyAlignment="1">
      <alignment horizontal="left" indent="2"/>
    </xf>
    <xf numFmtId="169" fontId="0" fillId="0" borderId="1" xfId="0" applyNumberFormat="1" applyFill="1" applyBorder="1"/>
    <xf numFmtId="168" fontId="1" fillId="0" borderId="0" xfId="17" applyNumberFormat="1" applyFont="1" applyFill="1" applyBorder="1" applyAlignment="1">
      <alignment horizontal="left" indent="2"/>
    </xf>
    <xf numFmtId="168" fontId="11" fillId="0" borderId="1" xfId="2" applyNumberFormat="1" applyFont="1" applyBorder="1"/>
    <xf numFmtId="168" fontId="1" fillId="0" borderId="1" xfId="5" applyNumberFormat="1" applyFont="1" applyFill="1" applyBorder="1" applyAlignment="1">
      <alignment horizontal="right"/>
    </xf>
    <xf numFmtId="168" fontId="0" fillId="0" borderId="1" xfId="5" applyNumberFormat="1" applyFont="1" applyBorder="1" applyAlignment="1">
      <alignment horizontal="left" indent="2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6" fillId="0" borderId="0" xfId="2" applyNumberFormat="1" applyFont="1" applyFill="1" applyBorder="1" applyAlignment="1">
      <alignment horizontal="center"/>
    </xf>
    <xf numFmtId="0" fontId="2" fillId="0" borderId="0" xfId="12" applyFont="1" applyFill="1" applyAlignment="1">
      <alignment horizontal="center"/>
    </xf>
    <xf numFmtId="168" fontId="2" fillId="0" borderId="2" xfId="7" applyNumberFormat="1" applyFont="1" applyFill="1" applyBorder="1" applyAlignment="1">
      <alignment horizontal="center" vertical="center"/>
    </xf>
    <xf numFmtId="168" fontId="2" fillId="0" borderId="0" xfId="7" applyNumberFormat="1" applyFont="1" applyFill="1" applyBorder="1" applyAlignment="1">
      <alignment horizontal="center" vertical="center"/>
    </xf>
    <xf numFmtId="168" fontId="2" fillId="0" borderId="1" xfId="7" applyNumberFormat="1" applyFont="1" applyFill="1" applyBorder="1" applyAlignment="1">
      <alignment horizontal="center" vertical="center"/>
    </xf>
    <xf numFmtId="0" fontId="7" fillId="0" borderId="2" xfId="12" applyFont="1" applyFill="1" applyBorder="1" applyAlignment="1">
      <alignment horizontal="center"/>
    </xf>
    <xf numFmtId="0" fontId="7" fillId="0" borderId="0" xfId="12" applyFont="1" applyFill="1" applyBorder="1" applyAlignment="1">
      <alignment horizontal="center"/>
    </xf>
    <xf numFmtId="168" fontId="6" fillId="0" borderId="0" xfId="7" applyNumberFormat="1" applyFont="1" applyFill="1" applyBorder="1" applyAlignment="1">
      <alignment horizontal="center"/>
    </xf>
    <xf numFmtId="168" fontId="6" fillId="0" borderId="2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 wrapText="1"/>
    </xf>
    <xf numFmtId="0" fontId="2" fillId="0" borderId="3" xfId="12" applyFont="1" applyFill="1" applyBorder="1" applyAlignment="1">
      <alignment horizontal="center"/>
    </xf>
    <xf numFmtId="0" fontId="2" fillId="0" borderId="1" xfId="12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0" fontId="2" fillId="0" borderId="0" xfId="14" applyFont="1" applyBorder="1" applyAlignment="1">
      <alignment horizontal="center" vertical="center" wrapText="1"/>
    </xf>
    <xf numFmtId="170" fontId="2" fillId="0" borderId="2" xfId="2" applyNumberFormat="1" applyFont="1" applyBorder="1" applyAlignment="1">
      <alignment horizontal="center" vertical="center" wrapText="1"/>
    </xf>
    <xf numFmtId="170" fontId="11" fillId="0" borderId="1" xfId="14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170" fontId="2" fillId="0" borderId="0" xfId="14" applyNumberFormat="1" applyFont="1" applyAlignment="1">
      <alignment horizontal="center"/>
    </xf>
    <xf numFmtId="167" fontId="2" fillId="0" borderId="2" xfId="5" applyNumberFormat="1" applyFont="1" applyBorder="1" applyAlignment="1">
      <alignment horizontal="center" vertical="center"/>
    </xf>
    <xf numFmtId="167" fontId="2" fillId="0" borderId="0" xfId="5" applyNumberFormat="1" applyFont="1" applyBorder="1" applyAlignment="1">
      <alignment horizontal="center" vertical="center"/>
    </xf>
    <xf numFmtId="167" fontId="2" fillId="0" borderId="1" xfId="5" applyNumberFormat="1" applyFont="1" applyBorder="1" applyAlignment="1">
      <alignment horizontal="center" vertical="center"/>
    </xf>
    <xf numFmtId="167" fontId="6" fillId="0" borderId="2" xfId="5" applyNumberFormat="1" applyFont="1" applyBorder="1" applyAlignment="1">
      <alignment horizontal="center"/>
    </xf>
    <xf numFmtId="167" fontId="6" fillId="0" borderId="2" xfId="5" applyNumberFormat="1" applyFont="1" applyBorder="1" applyAlignment="1">
      <alignment horizontal="center" wrapText="1"/>
    </xf>
    <xf numFmtId="167" fontId="2" fillId="0" borderId="3" xfId="5" applyNumberFormat="1" applyFont="1" applyBorder="1" applyAlignment="1">
      <alignment horizontal="center"/>
    </xf>
    <xf numFmtId="167" fontId="6" fillId="0" borderId="2" xfId="5" applyNumberFormat="1" applyFont="1" applyFill="1" applyBorder="1" applyAlignment="1">
      <alignment horizontal="center"/>
    </xf>
    <xf numFmtId="167" fontId="2" fillId="0" borderId="2" xfId="5" applyNumberFormat="1" applyFont="1" applyFill="1" applyBorder="1" applyAlignment="1">
      <alignment horizontal="center" vertical="center"/>
    </xf>
    <xf numFmtId="167" fontId="2" fillId="0" borderId="0" xfId="5" applyNumberFormat="1" applyFont="1" applyFill="1" applyBorder="1" applyAlignment="1">
      <alignment horizontal="center" vertical="center"/>
    </xf>
    <xf numFmtId="167" fontId="2" fillId="0" borderId="1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168" fontId="2" fillId="0" borderId="2" xfId="9" applyNumberFormat="1" applyFont="1" applyFill="1" applyBorder="1" applyAlignment="1">
      <alignment horizontal="center" vertical="center"/>
    </xf>
    <xf numFmtId="168" fontId="2" fillId="0" borderId="0" xfId="9" applyNumberFormat="1" applyFont="1" applyFill="1" applyBorder="1" applyAlignment="1">
      <alignment horizontal="center" vertical="center"/>
    </xf>
    <xf numFmtId="168" fontId="2" fillId="0" borderId="1" xfId="9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0" fontId="2" fillId="0" borderId="3" xfId="13" applyFont="1" applyFill="1" applyBorder="1" applyAlignment="1">
      <alignment horizontal="center"/>
    </xf>
    <xf numFmtId="168" fontId="6" fillId="0" borderId="2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2" xfId="5" applyNumberFormat="1" applyFont="1" applyBorder="1" applyAlignment="1">
      <alignment horizontal="center" vertical="center" wrapText="1"/>
    </xf>
    <xf numFmtId="168" fontId="2" fillId="0" borderId="0" xfId="5" applyNumberFormat="1" applyFont="1" applyBorder="1" applyAlignment="1">
      <alignment horizontal="center" vertical="center" wrapText="1"/>
    </xf>
    <xf numFmtId="168" fontId="2" fillId="0" borderId="3" xfId="5" applyNumberFormat="1" applyFont="1" applyBorder="1" applyAlignment="1">
      <alignment horizontal="center"/>
    </xf>
    <xf numFmtId="0" fontId="2" fillId="0" borderId="0" xfId="15" applyFont="1" applyBorder="1" applyAlignment="1">
      <alignment horizontal="center" vertical="center" wrapText="1"/>
    </xf>
    <xf numFmtId="168" fontId="2" fillId="0" borderId="1" xfId="5" applyNumberFormat="1" applyFont="1" applyBorder="1" applyAlignment="1">
      <alignment horizontal="center" vertical="center" wrapText="1"/>
    </xf>
    <xf numFmtId="170" fontId="2" fillId="0" borderId="2" xfId="5" applyNumberFormat="1" applyFont="1" applyBorder="1" applyAlignment="1">
      <alignment horizontal="center" vertical="center" wrapText="1"/>
    </xf>
    <xf numFmtId="170" fontId="11" fillId="0" borderId="1" xfId="15" applyNumberFormat="1" applyFont="1" applyBorder="1" applyAlignment="1">
      <alignment horizontal="center" vertical="center" wrapText="1"/>
    </xf>
    <xf numFmtId="170" fontId="2" fillId="0" borderId="3" xfId="5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0" fontId="2" fillId="0" borderId="0" xfId="15" applyNumberFormat="1" applyFont="1" applyAlignment="1">
      <alignment horizontal="center"/>
    </xf>
    <xf numFmtId="168" fontId="0" fillId="0" borderId="0" xfId="2" applyNumberFormat="1" applyFont="1" applyBorder="1" applyAlignment="1">
      <alignment horizontal="left" wrapText="1" indent="2"/>
    </xf>
  </cellXfs>
  <cellStyles count="18">
    <cellStyle name="Euro" xfId="1"/>
    <cellStyle name="Millares" xfId="2" builtinId="3"/>
    <cellStyle name="Millares [0] 2" xfId="3"/>
    <cellStyle name="Millares 2" xfId="4"/>
    <cellStyle name="Millares 3" xfId="5"/>
    <cellStyle name="Millares 6" xfId="6"/>
    <cellStyle name="Millares_05. Mercado Laboral" xfId="7"/>
    <cellStyle name="Millares_05. Mercado Laboral 10" xfId="8"/>
    <cellStyle name="Millares_05. Mercado Laboral 15" xfId="17"/>
    <cellStyle name="Millares_05. Mercado Laboral 2" xfId="9"/>
    <cellStyle name="Millares_cruces de mercado laboral" xfId="10"/>
    <cellStyle name="Normal" xfId="0" builtinId="0"/>
    <cellStyle name="Normal 2" xfId="11"/>
    <cellStyle name="Normal_05. Mercado Laboral" xfId="12"/>
    <cellStyle name="Normal_05. Mercado Laboral 2" xfId="13"/>
    <cellStyle name="Normal_Mercado Laboral" xfId="14"/>
    <cellStyle name="Normal_Mercado Laboral 17" xfId="16"/>
    <cellStyle name="Normal_Mercado Laboral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9</xdr:col>
      <xdr:colOff>666750</xdr:colOff>
      <xdr:row>12</xdr:row>
      <xdr:rowOff>76200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14375" y="0"/>
          <a:ext cx="7524750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 Laboral por Género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parche%20urba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C5Y6M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Lab"/>
    </sheetNames>
    <sheetDataSet>
      <sheetData sheetId="0">
        <row r="48">
          <cell r="N48">
            <v>4132728.710611477</v>
          </cell>
          <cell r="O48">
            <v>6.7056597053738871</v>
          </cell>
          <cell r="P48">
            <v>3199735.3356332006</v>
          </cell>
          <cell r="Q48">
            <v>7.3688224211304902</v>
          </cell>
          <cell r="R48">
            <v>2368797.4720803881</v>
          </cell>
          <cell r="S48">
            <v>7.5012967992460631</v>
          </cell>
          <cell r="T48">
            <v>2246940.5478480123</v>
          </cell>
          <cell r="U48">
            <v>7.4055650820276897</v>
          </cell>
          <cell r="V48">
            <v>121856.92423239638</v>
          </cell>
          <cell r="W48">
            <v>9.1582846508420523</v>
          </cell>
          <cell r="X48">
            <v>3.5297058502667711</v>
          </cell>
          <cell r="Y48">
            <v>4581912.7821347369</v>
          </cell>
          <cell r="Z48">
            <v>7.0604319650881679</v>
          </cell>
          <cell r="AA48">
            <v>3661946.5641104998</v>
          </cell>
          <cell r="AB48">
            <v>7.6776791439170697</v>
          </cell>
          <cell r="AC48">
            <v>1576038.0391697988</v>
          </cell>
          <cell r="AD48">
            <v>8.6302282412251845</v>
          </cell>
          <cell r="AE48">
            <v>1406846.4751102827</v>
          </cell>
          <cell r="AF48">
            <v>8.5342226668622629</v>
          </cell>
          <cell r="AG48">
            <v>169191.56405956979</v>
          </cell>
          <cell r="AH48">
            <v>9.3902252184725974</v>
          </cell>
          <cell r="AI48">
            <v>4.2238441361448311</v>
          </cell>
        </row>
        <row r="49">
          <cell r="N49">
            <v>571327.02089610614</v>
          </cell>
          <cell r="O49">
            <v>9.1061091890979586</v>
          </cell>
          <cell r="P49">
            <v>462248.56430312141</v>
          </cell>
          <cell r="Q49">
            <v>9.797919830641094</v>
          </cell>
          <cell r="R49">
            <v>307877.08765065344</v>
          </cell>
          <cell r="S49">
            <v>10.223747757692836</v>
          </cell>
          <cell r="T49">
            <v>273098.15053624264</v>
          </cell>
          <cell r="U49">
            <v>10.152761548648431</v>
          </cell>
          <cell r="V49">
            <v>34778.937114413682</v>
          </cell>
          <cell r="W49">
            <v>10.773687386843697</v>
          </cell>
          <cell r="X49">
            <v>4.1170896101451362</v>
          </cell>
          <cell r="Y49">
            <v>664696.20061821211</v>
          </cell>
          <cell r="Z49">
            <v>9.2640893100725137</v>
          </cell>
          <cell r="AA49">
            <v>561307.7183249112</v>
          </cell>
          <cell r="AB49">
            <v>9.8548548934856566</v>
          </cell>
          <cell r="AC49">
            <v>271325.18752981728</v>
          </cell>
          <cell r="AD49">
            <v>10.905122598781819</v>
          </cell>
          <cell r="AE49">
            <v>238442.90851530057</v>
          </cell>
          <cell r="AF49">
            <v>10.794225113626258</v>
          </cell>
          <cell r="AG49">
            <v>32882.279014516775</v>
          </cell>
          <cell r="AH49">
            <v>11.690220820189271</v>
          </cell>
          <cell r="AI49">
            <v>5.9227600794482118</v>
          </cell>
        </row>
        <row r="50">
          <cell r="N50">
            <v>339773.66680955642</v>
          </cell>
          <cell r="O50">
            <v>8.3777439687024611</v>
          </cell>
          <cell r="P50">
            <v>274692.23147808958</v>
          </cell>
          <cell r="Q50">
            <v>9.0144424275905557</v>
          </cell>
          <cell r="R50">
            <v>191271.90972020646</v>
          </cell>
          <cell r="S50">
            <v>9.4114548307554386</v>
          </cell>
          <cell r="T50">
            <v>178469.67924070929</v>
          </cell>
          <cell r="U50">
            <v>9.3568853640951701</v>
          </cell>
          <cell r="V50">
            <v>12802.230479497412</v>
          </cell>
          <cell r="W50">
            <v>10.168333333333333</v>
          </cell>
          <cell r="X50">
            <v>3.7225374190781744</v>
          </cell>
          <cell r="Y50">
            <v>384108.07911315653</v>
          </cell>
          <cell r="Z50">
            <v>8.4289189016194079</v>
          </cell>
          <cell r="AA50">
            <v>315671.71843095188</v>
          </cell>
          <cell r="AB50">
            <v>8.9986851211072576</v>
          </cell>
          <cell r="AC50">
            <v>141771.32402375812</v>
          </cell>
          <cell r="AD50">
            <v>9.902830331466637</v>
          </cell>
          <cell r="AE50">
            <v>128310.4578925825</v>
          </cell>
          <cell r="AF50">
            <v>9.8502431661915164</v>
          </cell>
          <cell r="AG50">
            <v>13460.866131175739</v>
          </cell>
          <cell r="AH50">
            <v>10.38975155279503</v>
          </cell>
          <cell r="AI50">
            <v>2.5301583009325581</v>
          </cell>
        </row>
        <row r="51">
          <cell r="N51">
            <v>1261541.4213004245</v>
          </cell>
          <cell r="O51">
            <v>7.0315704452872589</v>
          </cell>
          <cell r="P51">
            <v>978864.2999410443</v>
          </cell>
          <cell r="Q51">
            <v>7.7317342591131322</v>
          </cell>
          <cell r="R51">
            <v>686439.69163823302</v>
          </cell>
          <cell r="S51">
            <v>8.1044086142744227</v>
          </cell>
          <cell r="T51">
            <v>643478.54548016633</v>
          </cell>
          <cell r="U51">
            <v>8.0841059602649104</v>
          </cell>
          <cell r="V51">
            <v>42961.146158066731</v>
          </cell>
          <cell r="W51">
            <v>8.4033687943262425</v>
          </cell>
          <cell r="X51">
            <v>3.7618138846029465</v>
          </cell>
          <cell r="Y51">
            <v>1494398.0538378425</v>
          </cell>
          <cell r="Z51">
            <v>7.44413358463893</v>
          </cell>
          <cell r="AA51">
            <v>1202370.5653734747</v>
          </cell>
          <cell r="AB51">
            <v>8.1010005231493487</v>
          </cell>
          <cell r="AC51">
            <v>580444.79657933663</v>
          </cell>
          <cell r="AD51">
            <v>8.9841889388727161</v>
          </cell>
          <cell r="AE51">
            <v>521490.55147335061</v>
          </cell>
          <cell r="AF51">
            <v>8.9100199955565529</v>
          </cell>
          <cell r="AG51">
            <v>58954.245105985618</v>
          </cell>
          <cell r="AH51">
            <v>9.6050836949783047</v>
          </cell>
          <cell r="AI51">
            <v>3.8520482262110232</v>
          </cell>
        </row>
        <row r="52">
          <cell r="N52">
            <v>1960086.6016058112</v>
          </cell>
          <cell r="O52">
            <v>5.3525586926500006</v>
          </cell>
          <cell r="P52">
            <v>1483930.2399113209</v>
          </cell>
          <cell r="Q52">
            <v>5.9259161786959744</v>
          </cell>
          <cell r="R52">
            <v>1183208.7830716074</v>
          </cell>
          <cell r="S52">
            <v>5.9732664764384831</v>
          </cell>
          <cell r="T52">
            <v>1151894.1725911975</v>
          </cell>
          <cell r="U52">
            <v>5.91531372157388</v>
          </cell>
          <cell r="V52">
            <v>31314.610480418451</v>
          </cell>
          <cell r="W52">
            <v>7.9076190476190478</v>
          </cell>
          <cell r="X52">
            <v>2.5581220386212582</v>
          </cell>
          <cell r="Y52">
            <v>2038710.4485660589</v>
          </cell>
          <cell r="Z52">
            <v>5.6507384408063741</v>
          </cell>
          <cell r="AA52">
            <v>1582596.5619815493</v>
          </cell>
          <cell r="AB52">
            <v>6.2016405208653751</v>
          </cell>
          <cell r="AC52">
            <v>582496.73103700404</v>
          </cell>
          <cell r="AD52">
            <v>6.7570393769402521</v>
          </cell>
          <cell r="AE52">
            <v>518602.55722910864</v>
          </cell>
          <cell r="AF52">
            <v>6.6331772822471251</v>
          </cell>
          <cell r="AG52">
            <v>63894.173807891806</v>
          </cell>
          <cell r="AH52">
            <v>7.7023977433004198</v>
          </cell>
          <cell r="AI52">
            <v>3.936382818269121</v>
          </cell>
        </row>
        <row r="54">
          <cell r="N54">
            <v>849336.24858472752</v>
          </cell>
          <cell r="O54">
            <v>0</v>
          </cell>
          <cell r="P54">
            <v>276694.30669109925</v>
          </cell>
          <cell r="Q54">
            <v>0</v>
          </cell>
          <cell r="R54">
            <v>216844.6438599386</v>
          </cell>
          <cell r="S54">
            <v>0</v>
          </cell>
          <cell r="T54">
            <v>212378.11918388959</v>
          </cell>
          <cell r="U54">
            <v>0</v>
          </cell>
          <cell r="V54">
            <v>4466.5246760490891</v>
          </cell>
          <cell r="W54">
            <v>0</v>
          </cell>
          <cell r="X54">
            <v>1.2042912770815155</v>
          </cell>
          <cell r="Y54">
            <v>905246.50700274936</v>
          </cell>
          <cell r="Z54">
            <v>0</v>
          </cell>
          <cell r="AA54">
            <v>344097.79442093999</v>
          </cell>
          <cell r="AB54">
            <v>0</v>
          </cell>
          <cell r="AC54">
            <v>109390.02822925217</v>
          </cell>
          <cell r="AD54">
            <v>0</v>
          </cell>
          <cell r="AE54">
            <v>104433.04142466828</v>
          </cell>
          <cell r="AF54">
            <v>0</v>
          </cell>
          <cell r="AG54">
            <v>4956.9868045838721</v>
          </cell>
          <cell r="AH54">
            <v>0</v>
          </cell>
          <cell r="AI54">
            <v>2.5311445214509671</v>
          </cell>
        </row>
        <row r="55">
          <cell r="N55">
            <v>2107277.6187463133</v>
          </cell>
          <cell r="O55">
            <v>4.2052212050988667</v>
          </cell>
          <cell r="P55">
            <v>1747173.5758485177</v>
          </cell>
          <cell r="Q55">
            <v>4.7913805796472619</v>
          </cell>
          <cell r="R55">
            <v>1296360.291587278</v>
          </cell>
          <cell r="S55">
            <v>4.8220519028489433</v>
          </cell>
          <cell r="T55">
            <v>1251422.4864315167</v>
          </cell>
          <cell r="U55">
            <v>4.8059059273504836</v>
          </cell>
          <cell r="V55">
            <v>44937.805155766648</v>
          </cell>
          <cell r="W55">
            <v>5.2716830482525276</v>
          </cell>
          <cell r="X55">
            <v>2.4529532703040675</v>
          </cell>
          <cell r="Y55">
            <v>2242439.5601059454</v>
          </cell>
          <cell r="Z55">
            <v>4.3354408687370913</v>
          </cell>
          <cell r="AA55">
            <v>1883622.0546633468</v>
          </cell>
          <cell r="AB55">
            <v>4.8998729097536051</v>
          </cell>
          <cell r="AC55">
            <v>717099.17420547036</v>
          </cell>
          <cell r="AD55">
            <v>5.0243516825930223</v>
          </cell>
          <cell r="AE55">
            <v>657932.48311739322</v>
          </cell>
          <cell r="AF55">
            <v>4.9808521593905422</v>
          </cell>
          <cell r="AG55">
            <v>59166.691088071144</v>
          </cell>
          <cell r="AH55">
            <v>5.5080655558671721</v>
          </cell>
          <cell r="AI55">
            <v>3.3411769005091663</v>
          </cell>
        </row>
        <row r="56">
          <cell r="N56">
            <v>864894.41141405597</v>
          </cell>
          <cell r="O56">
            <v>9.9489002273184131</v>
          </cell>
          <cell r="P56">
            <v>864647.02122711285</v>
          </cell>
          <cell r="Q56">
            <v>9.9497439577200897</v>
          </cell>
          <cell r="R56">
            <v>625077.85883388622</v>
          </cell>
          <cell r="S56">
            <v>10.301647550204526</v>
          </cell>
          <cell r="T56">
            <v>572926.5821305865</v>
          </cell>
          <cell r="U56">
            <v>10.305089712383591</v>
          </cell>
          <cell r="V56">
            <v>52151.276703291966</v>
          </cell>
          <cell r="W56">
            <v>10.26383244121708</v>
          </cell>
          <cell r="X56">
            <v>4.4318589592705084</v>
          </cell>
          <cell r="Y56">
            <v>1075506.1845432457</v>
          </cell>
          <cell r="Z56">
            <v>10.139122264471323</v>
          </cell>
          <cell r="AA56">
            <v>1075506.1845432457</v>
          </cell>
          <cell r="AB56">
            <v>10.139122264471323</v>
          </cell>
          <cell r="AC56">
            <v>518713.53199100681</v>
          </cell>
          <cell r="AD56">
            <v>10.619944958133967</v>
          </cell>
          <cell r="AE56">
            <v>433495.49094756093</v>
          </cell>
          <cell r="AF56">
            <v>10.564151896809259</v>
          </cell>
          <cell r="AG56">
            <v>85218.041043445191</v>
          </cell>
          <cell r="AH56">
            <v>10.903758575699808</v>
          </cell>
          <cell r="AI56">
            <v>4.3915132567248811</v>
          </cell>
        </row>
        <row r="57">
          <cell r="N57">
            <v>293783.38942778099</v>
          </cell>
          <cell r="O57">
            <v>15.101227457773087</v>
          </cell>
          <cell r="P57">
            <v>293783.38942778099</v>
          </cell>
          <cell r="Q57">
            <v>15.101227457773087</v>
          </cell>
          <cell r="R57">
            <v>216066.56050213607</v>
          </cell>
          <cell r="S57">
            <v>15.47490196855367</v>
          </cell>
          <cell r="T57">
            <v>196407.36147246772</v>
          </cell>
          <cell r="U57">
            <v>15.511458746154153</v>
          </cell>
          <cell r="V57">
            <v>19659.199029668245</v>
          </cell>
          <cell r="W57">
            <v>15.109677514515138</v>
          </cell>
          <cell r="X57">
            <v>4.4808387081203325</v>
          </cell>
          <cell r="Y57">
            <v>347409.59258397651</v>
          </cell>
          <cell r="Z57">
            <v>15.11857842354766</v>
          </cell>
          <cell r="AA57">
            <v>347409.59258397651</v>
          </cell>
          <cell r="AB57">
            <v>15.11857842354766</v>
          </cell>
          <cell r="AC57">
            <v>226025.26795655166</v>
          </cell>
          <cell r="AD57">
            <v>15.50414163435655</v>
          </cell>
          <cell r="AE57">
            <v>206456.52346576046</v>
          </cell>
          <cell r="AF57">
            <v>15.595819407999246</v>
          </cell>
          <cell r="AG57">
            <v>19568.744490791065</v>
          </cell>
          <cell r="AH57">
            <v>14.53691175232397</v>
          </cell>
          <cell r="AI57">
            <v>5.7109717614758306</v>
          </cell>
        </row>
        <row r="58">
          <cell r="N58">
            <v>17437.042439024808</v>
          </cell>
          <cell r="O58">
            <v>0</v>
          </cell>
          <cell r="P58">
            <v>17437.042439024808</v>
          </cell>
          <cell r="Q58">
            <v>0</v>
          </cell>
          <cell r="R58">
            <v>14448.117297460505</v>
          </cell>
          <cell r="S58">
            <v>0</v>
          </cell>
          <cell r="T58">
            <v>13805.998629839965</v>
          </cell>
          <cell r="U58">
            <v>0</v>
          </cell>
          <cell r="V58">
            <v>642.11866762053853</v>
          </cell>
          <cell r="W58">
            <v>0</v>
          </cell>
          <cell r="X58">
            <v>0.33204862240942595</v>
          </cell>
          <cell r="Y58">
            <v>11310.93789931599</v>
          </cell>
          <cell r="Z58">
            <v>0</v>
          </cell>
          <cell r="AA58">
            <v>11310.93789931599</v>
          </cell>
          <cell r="AB58">
            <v>0</v>
          </cell>
          <cell r="AC58">
            <v>4810.0367876413438</v>
          </cell>
          <cell r="AD58">
            <v>0</v>
          </cell>
          <cell r="AE58">
            <v>4528.9361549625428</v>
          </cell>
          <cell r="AF58">
            <v>0</v>
          </cell>
          <cell r="AG58">
            <v>281.10063267880111</v>
          </cell>
          <cell r="AH58">
            <v>0</v>
          </cell>
          <cell r="AI58">
            <v>2</v>
          </cell>
        </row>
        <row r="60">
          <cell r="N60">
            <v>180785.53637881475</v>
          </cell>
          <cell r="O60">
            <v>3.8226260516692352</v>
          </cell>
          <cell r="P60">
            <v>180785.53637881475</v>
          </cell>
          <cell r="Q60">
            <v>3.8226260516692352</v>
          </cell>
          <cell r="R60">
            <v>14566.215654658165</v>
          </cell>
          <cell r="S60">
            <v>3.8806062510756592</v>
          </cell>
          <cell r="T60">
            <v>14566.215654658165</v>
          </cell>
          <cell r="U60">
            <v>3.8806062510756592</v>
          </cell>
          <cell r="V60">
            <v>0</v>
          </cell>
          <cell r="W60">
            <v>0</v>
          </cell>
          <cell r="X60">
            <v>0</v>
          </cell>
          <cell r="Y60">
            <v>180453.51308732352</v>
          </cell>
          <cell r="Z60">
            <v>3.9412638811935614</v>
          </cell>
          <cell r="AA60">
            <v>180453.51308732352</v>
          </cell>
          <cell r="AB60">
            <v>3.9412638811935614</v>
          </cell>
          <cell r="AC60">
            <v>7007.8593215735036</v>
          </cell>
          <cell r="AD60">
            <v>4.4655450513970623</v>
          </cell>
          <cell r="AE60">
            <v>7007.8593215735036</v>
          </cell>
          <cell r="AF60">
            <v>4.4655450513970623</v>
          </cell>
          <cell r="AG60">
            <v>0</v>
          </cell>
          <cell r="AH60">
            <v>0</v>
          </cell>
          <cell r="AI60">
            <v>0</v>
          </cell>
        </row>
        <row r="61">
          <cell r="N61">
            <v>274820.6041013223</v>
          </cell>
          <cell r="O61">
            <v>5.7364602872545891</v>
          </cell>
          <cell r="P61">
            <v>274820.6041013223</v>
          </cell>
          <cell r="Q61">
            <v>5.7364602872545891</v>
          </cell>
          <cell r="R61">
            <v>84984.698998562089</v>
          </cell>
          <cell r="S61">
            <v>5.347846158940432</v>
          </cell>
          <cell r="T61">
            <v>81671.612171089044</v>
          </cell>
          <cell r="U61">
            <v>5.3891263695639804</v>
          </cell>
          <cell r="V61">
            <v>3313.0868274730096</v>
          </cell>
          <cell r="W61">
            <v>4.2535593392399482</v>
          </cell>
          <cell r="X61">
            <v>0.23094688221709006</v>
          </cell>
          <cell r="Y61">
            <v>276222.12550655467</v>
          </cell>
          <cell r="Z61">
            <v>6.0189395050315557</v>
          </cell>
          <cell r="AA61">
            <v>276222.12550655467</v>
          </cell>
          <cell r="AB61">
            <v>6.0189395050315557</v>
          </cell>
          <cell r="AC61">
            <v>32004.622136127335</v>
          </cell>
          <cell r="AD61">
            <v>5.975590328296768</v>
          </cell>
          <cell r="AE61">
            <v>26043.35176916793</v>
          </cell>
          <cell r="AF61">
            <v>6.0096717355118683</v>
          </cell>
          <cell r="AG61">
            <v>5961.270366959403</v>
          </cell>
          <cell r="AH61">
            <v>5.8303679653088611</v>
          </cell>
          <cell r="AI61">
            <v>0.23094688221709006</v>
          </cell>
        </row>
        <row r="62">
          <cell r="N62">
            <v>427581.81114788714</v>
          </cell>
          <cell r="O62">
            <v>7.5883465005526043</v>
          </cell>
          <cell r="P62">
            <v>427581.81114788714</v>
          </cell>
          <cell r="Q62">
            <v>7.5883465005526043</v>
          </cell>
          <cell r="R62">
            <v>250699.22500669828</v>
          </cell>
          <cell r="S62">
            <v>6.8564027117083723</v>
          </cell>
          <cell r="T62">
            <v>224438.12868893292</v>
          </cell>
          <cell r="U62">
            <v>6.7328651419260259</v>
          </cell>
          <cell r="V62">
            <v>26261.09631776559</v>
          </cell>
          <cell r="W62">
            <v>7.9237787389919889</v>
          </cell>
          <cell r="X62">
            <v>2.4725108218760501</v>
          </cell>
          <cell r="Y62">
            <v>427129.07406058448</v>
          </cell>
          <cell r="Z62">
            <v>8.1524287375200881</v>
          </cell>
          <cell r="AA62">
            <v>427129.07406058448</v>
          </cell>
          <cell r="AB62">
            <v>8.1524287375200881</v>
          </cell>
          <cell r="AC62">
            <v>114774.36309617123</v>
          </cell>
          <cell r="AD62">
            <v>7.875730338867954</v>
          </cell>
          <cell r="AE62">
            <v>84571.638344000196</v>
          </cell>
          <cell r="AF62">
            <v>7.9502849552619974</v>
          </cell>
          <cell r="AG62">
            <v>30202.724752170929</v>
          </cell>
          <cell r="AH62">
            <v>7.6645268996408245</v>
          </cell>
          <cell r="AI62">
            <v>2.1436589297201638</v>
          </cell>
        </row>
        <row r="63">
          <cell r="N63">
            <v>502245.63639639993</v>
          </cell>
          <cell r="O63">
            <v>9.1845014295083374</v>
          </cell>
          <cell r="P63">
            <v>502245.63639639993</v>
          </cell>
          <cell r="Q63">
            <v>9.1845014295083374</v>
          </cell>
          <cell r="R63">
            <v>416503.90417527664</v>
          </cell>
          <cell r="S63">
            <v>8.7131904564955853</v>
          </cell>
          <cell r="T63">
            <v>378769.84483305522</v>
          </cell>
          <cell r="U63">
            <v>8.5418472306744704</v>
          </cell>
          <cell r="V63">
            <v>37734.059342223583</v>
          </cell>
          <cell r="W63">
            <v>10.385681548505898</v>
          </cell>
          <cell r="X63">
            <v>3.4563187229501979</v>
          </cell>
          <cell r="Y63">
            <v>554442.02077752736</v>
          </cell>
          <cell r="Z63">
            <v>9.3225709050984751</v>
          </cell>
          <cell r="AA63">
            <v>554442.02077752736</v>
          </cell>
          <cell r="AB63">
            <v>9.3225709050984751</v>
          </cell>
          <cell r="AC63">
            <v>278854.49148404453</v>
          </cell>
          <cell r="AD63">
            <v>9.8088036804143091</v>
          </cell>
          <cell r="AE63">
            <v>203945.53297705163</v>
          </cell>
          <cell r="AF63">
            <v>9.5994405227553692</v>
          </cell>
          <cell r="AG63">
            <v>74908.958506993222</v>
          </cell>
          <cell r="AH63">
            <v>10.370692461893173</v>
          </cell>
          <cell r="AI63">
            <v>3.6397545044264383</v>
          </cell>
        </row>
        <row r="64">
          <cell r="N64">
            <v>296565.68969964638</v>
          </cell>
          <cell r="O64">
            <v>8.6707075432797236</v>
          </cell>
          <cell r="P64">
            <v>296565.68969964638</v>
          </cell>
          <cell r="Q64">
            <v>8.6707075432797236</v>
          </cell>
          <cell r="R64">
            <v>276209.0997625133</v>
          </cell>
          <cell r="S64">
            <v>8.5340257875559349</v>
          </cell>
          <cell r="T64">
            <v>260314.04013020228</v>
          </cell>
          <cell r="U64">
            <v>8.3587323328732968</v>
          </cell>
          <cell r="V64">
            <v>15895.059632311904</v>
          </cell>
          <cell r="W64">
            <v>11.204257477158201</v>
          </cell>
          <cell r="X64">
            <v>4.2460066518904034</v>
          </cell>
          <cell r="Y64">
            <v>362778.13055931852</v>
          </cell>
          <cell r="Z64">
            <v>9.4542601586451092</v>
          </cell>
          <cell r="AA64">
            <v>362778.13055931852</v>
          </cell>
          <cell r="AB64">
            <v>9.4542601586451092</v>
          </cell>
          <cell r="AC64">
            <v>203635.85841382013</v>
          </cell>
          <cell r="AD64">
            <v>10.190644147188667</v>
          </cell>
          <cell r="AE64">
            <v>183135.94151579385</v>
          </cell>
          <cell r="AF64">
            <v>10.15489916098252</v>
          </cell>
          <cell r="AG64">
            <v>20499.916898026138</v>
          </cell>
          <cell r="AH64">
            <v>10.502916537548522</v>
          </cell>
          <cell r="AI64">
            <v>5.904744715293643</v>
          </cell>
        </row>
        <row r="65">
          <cell r="N65">
            <v>309793.39965027489</v>
          </cell>
          <cell r="O65">
            <v>7.9638043534013159</v>
          </cell>
          <cell r="P65">
            <v>309793.39965027489</v>
          </cell>
          <cell r="Q65">
            <v>7.9638043534013159</v>
          </cell>
          <cell r="R65">
            <v>293967.01240132429</v>
          </cell>
          <cell r="S65">
            <v>7.885352327267964</v>
          </cell>
          <cell r="T65">
            <v>284594.49486417597</v>
          </cell>
          <cell r="U65">
            <v>7.8308831902691098</v>
          </cell>
          <cell r="V65">
            <v>9372.5175371487421</v>
          </cell>
          <cell r="W65">
            <v>9.5180567301632077</v>
          </cell>
          <cell r="X65">
            <v>4.0413045143913529</v>
          </cell>
          <cell r="Y65">
            <v>379986.04964928352</v>
          </cell>
          <cell r="Z65">
            <v>8.2908447477651759</v>
          </cell>
          <cell r="AA65">
            <v>379986.04964928352</v>
          </cell>
          <cell r="AB65">
            <v>8.2908447477651759</v>
          </cell>
          <cell r="AC65">
            <v>222450.89028820363</v>
          </cell>
          <cell r="AD65">
            <v>9.0009654096039728</v>
          </cell>
          <cell r="AE65">
            <v>207243.31811178441</v>
          </cell>
          <cell r="AF65">
            <v>8.9989789920417582</v>
          </cell>
          <cell r="AG65">
            <v>15207.572176418947</v>
          </cell>
          <cell r="AH65">
            <v>9.0298862206697823</v>
          </cell>
          <cell r="AI65">
            <v>4.665333771600789</v>
          </cell>
        </row>
        <row r="66">
          <cell r="N66">
            <v>365717.55344794469</v>
          </cell>
          <cell r="O66">
            <v>7.1708890267923966</v>
          </cell>
          <cell r="P66">
            <v>365717.55344794469</v>
          </cell>
          <cell r="Q66">
            <v>7.1708890267923966</v>
          </cell>
          <cell r="R66">
            <v>354201.92882361723</v>
          </cell>
          <cell r="S66">
            <v>7.2017819092906112</v>
          </cell>
          <cell r="T66">
            <v>343654.67280687991</v>
          </cell>
          <cell r="U66">
            <v>7.2045775506042862</v>
          </cell>
          <cell r="V66">
            <v>10547.25601673812</v>
          </cell>
          <cell r="W66">
            <v>7.1176405476566211</v>
          </cell>
          <cell r="X66">
            <v>3.3365725388821215</v>
          </cell>
          <cell r="Y66">
            <v>478643.31606562622</v>
          </cell>
          <cell r="Z66">
            <v>7.561554600284639</v>
          </cell>
          <cell r="AA66">
            <v>478643.31606562622</v>
          </cell>
          <cell r="AB66">
            <v>7.561554600284639</v>
          </cell>
          <cell r="AC66">
            <v>297191.54188860062</v>
          </cell>
          <cell r="AD66">
            <v>8.3051744121432556</v>
          </cell>
          <cell r="AE66">
            <v>283109.30296347151</v>
          </cell>
          <cell r="AF66">
            <v>8.2841048819780845</v>
          </cell>
          <cell r="AG66">
            <v>14082.238925129963</v>
          </cell>
          <cell r="AH66">
            <v>8.7251183589092864</v>
          </cell>
          <cell r="AI66">
            <v>6.7244606935168871</v>
          </cell>
        </row>
        <row r="67">
          <cell r="N67">
            <v>466664.90015273239</v>
          </cell>
          <cell r="O67">
            <v>7.3365665618952756</v>
          </cell>
          <cell r="P67">
            <v>466664.90015273239</v>
          </cell>
          <cell r="Q67">
            <v>7.3365665618952756</v>
          </cell>
          <cell r="R67">
            <v>432946.00449886778</v>
          </cell>
          <cell r="S67">
            <v>7.3091764395194918</v>
          </cell>
          <cell r="T67">
            <v>418958.41244921129</v>
          </cell>
          <cell r="U67">
            <v>7.2887770484403589</v>
          </cell>
          <cell r="V67">
            <v>13987.592049656836</v>
          </cell>
          <cell r="W67">
            <v>7.8978983327337149</v>
          </cell>
          <cell r="X67">
            <v>2.9853909753686771</v>
          </cell>
          <cell r="Y67">
            <v>561511.32298398984</v>
          </cell>
          <cell r="Z67">
            <v>7.2017646154038939</v>
          </cell>
          <cell r="AA67">
            <v>561511.32298398984</v>
          </cell>
          <cell r="AB67">
            <v>7.2017646154038939</v>
          </cell>
          <cell r="AC67">
            <v>297455.89852661302</v>
          </cell>
          <cell r="AD67">
            <v>7.9603344918776582</v>
          </cell>
          <cell r="AE67">
            <v>290387.2753797507</v>
          </cell>
          <cell r="AF67">
            <v>7.9644642949762927</v>
          </cell>
          <cell r="AG67">
            <v>7068.6231468627357</v>
          </cell>
          <cell r="AH67">
            <v>7.7820790319939555</v>
          </cell>
          <cell r="AI67">
            <v>3.430329878977509</v>
          </cell>
        </row>
        <row r="68">
          <cell r="N68">
            <v>375560.20465857134</v>
          </cell>
          <cell r="O68">
            <v>6.0672863520480567</v>
          </cell>
          <cell r="P68">
            <v>375560.20465857134</v>
          </cell>
          <cell r="Q68">
            <v>6.0672863520480567</v>
          </cell>
          <cell r="R68">
            <v>237714.97470901284</v>
          </cell>
          <cell r="S68">
            <v>5.8686161794786811</v>
          </cell>
          <cell r="T68">
            <v>232968.71819993432</v>
          </cell>
          <cell r="U68">
            <v>5.7843549046102858</v>
          </cell>
          <cell r="V68">
            <v>4746.2565090785338</v>
          </cell>
          <cell r="W68">
            <v>9.2776566383596712</v>
          </cell>
          <cell r="X68">
            <v>5.592132558055396</v>
          </cell>
          <cell r="Y68">
            <v>440781.01142072276</v>
          </cell>
          <cell r="Z68">
            <v>5.8487562610564927</v>
          </cell>
          <cell r="AA68">
            <v>440781.01142072276</v>
          </cell>
          <cell r="AB68">
            <v>5.8487562610564927</v>
          </cell>
          <cell r="AC68">
            <v>119048.12056552774</v>
          </cell>
          <cell r="AD68">
            <v>5.9214335872486394</v>
          </cell>
          <cell r="AE68">
            <v>117787.86127851928</v>
          </cell>
          <cell r="AF68">
            <v>5.8814604377314881</v>
          </cell>
          <cell r="AG68">
            <v>1260.2592870084686</v>
          </cell>
          <cell r="AH68">
            <v>8.5824163984944892</v>
          </cell>
          <cell r="AI68">
            <v>8.1708197148365702</v>
          </cell>
        </row>
        <row r="73">
          <cell r="N73">
            <v>928292.5361679343</v>
          </cell>
          <cell r="O73">
            <v>5.344834190716397</v>
          </cell>
          <cell r="P73">
            <v>924300.90718389524</v>
          </cell>
          <cell r="Q73">
            <v>5.3580546519412238</v>
          </cell>
          <cell r="R73">
            <v>928292.5361679343</v>
          </cell>
          <cell r="S73">
            <v>5.344834190716397</v>
          </cell>
          <cell r="T73">
            <v>928292.5361679343</v>
          </cell>
          <cell r="U73">
            <v>5.344834190716397</v>
          </cell>
          <cell r="V73">
            <v>0</v>
          </cell>
          <cell r="W73">
            <v>0</v>
          </cell>
          <cell r="X73">
            <v>0</v>
          </cell>
          <cell r="Y73">
            <v>119775.60678310483</v>
          </cell>
          <cell r="Z73">
            <v>5.3576389003116525</v>
          </cell>
          <cell r="AA73">
            <v>119494.50615042602</v>
          </cell>
          <cell r="AB73">
            <v>5.3576389003116525</v>
          </cell>
          <cell r="AC73">
            <v>119775.60678310483</v>
          </cell>
          <cell r="AD73">
            <v>5.3576389003116525</v>
          </cell>
          <cell r="AE73">
            <v>119775.60678310483</v>
          </cell>
          <cell r="AF73">
            <v>5.3576389003116525</v>
          </cell>
          <cell r="AG73">
            <v>0</v>
          </cell>
          <cell r="AH73">
            <v>0</v>
          </cell>
          <cell r="AI73">
            <v>0</v>
          </cell>
        </row>
        <row r="74">
          <cell r="N74">
            <v>268049.68388051854</v>
          </cell>
          <cell r="O74">
            <v>8.4205647656249685</v>
          </cell>
          <cell r="P74">
            <v>267688.66584557685</v>
          </cell>
          <cell r="Q74">
            <v>8.4295324124384621</v>
          </cell>
          <cell r="R74">
            <v>268049.68388051854</v>
          </cell>
          <cell r="S74">
            <v>8.4205647656249685</v>
          </cell>
          <cell r="T74">
            <v>268049.68388051854</v>
          </cell>
          <cell r="U74">
            <v>8.4205647656249685</v>
          </cell>
          <cell r="V74">
            <v>0</v>
          </cell>
          <cell r="W74">
            <v>0</v>
          </cell>
          <cell r="X74">
            <v>0</v>
          </cell>
          <cell r="Y74">
            <v>272803.54074236279</v>
          </cell>
          <cell r="Z74">
            <v>7.4205819436263525</v>
          </cell>
          <cell r="AA74">
            <v>272466.21998314833</v>
          </cell>
          <cell r="AB74">
            <v>7.427765036656921</v>
          </cell>
          <cell r="AC74">
            <v>272803.54074236279</v>
          </cell>
          <cell r="AD74">
            <v>7.4205819436263525</v>
          </cell>
          <cell r="AE74">
            <v>272803.54074236279</v>
          </cell>
          <cell r="AF74">
            <v>7.4205819436263525</v>
          </cell>
          <cell r="AG74">
            <v>0</v>
          </cell>
          <cell r="AH74">
            <v>0</v>
          </cell>
          <cell r="AI74">
            <v>0</v>
          </cell>
        </row>
        <row r="75">
          <cell r="N75">
            <v>1050350.9376129576</v>
          </cell>
          <cell r="O75">
            <v>8.7187770156642639</v>
          </cell>
          <cell r="P75">
            <v>1047699.1765818011</v>
          </cell>
          <cell r="Q75">
            <v>8.7332119831624304</v>
          </cell>
          <cell r="R75">
            <v>1050350.9376129576</v>
          </cell>
          <cell r="S75">
            <v>8.7187770156642639</v>
          </cell>
          <cell r="T75">
            <v>1050350.9376129576</v>
          </cell>
          <cell r="U75">
            <v>8.7187770156642639</v>
          </cell>
          <cell r="V75">
            <v>0</v>
          </cell>
          <cell r="W75">
            <v>0</v>
          </cell>
          <cell r="X75">
            <v>0</v>
          </cell>
          <cell r="Y75">
            <v>1014267.3275849159</v>
          </cell>
          <cell r="Z75">
            <v>9.1442458789478707</v>
          </cell>
          <cell r="AA75">
            <v>1011271.3555275833</v>
          </cell>
          <cell r="AB75">
            <v>9.1647447773420936</v>
          </cell>
          <cell r="AC75">
            <v>1014267.3275849159</v>
          </cell>
          <cell r="AD75">
            <v>9.1442458789478707</v>
          </cell>
          <cell r="AE75">
            <v>1014267.3275849159</v>
          </cell>
          <cell r="AF75">
            <v>9.1442458789478707</v>
          </cell>
          <cell r="AG75">
            <v>0</v>
          </cell>
          <cell r="AH75">
            <v>0</v>
          </cell>
          <cell r="AI75">
            <v>0</v>
          </cell>
        </row>
        <row r="76">
          <cell r="N76">
            <v>247.39018694307251</v>
          </cell>
          <cell r="O76">
            <v>12</v>
          </cell>
          <cell r="P76">
            <v>247.39018694307251</v>
          </cell>
          <cell r="Q76">
            <v>12</v>
          </cell>
          <cell r="R76">
            <v>247.39018694307251</v>
          </cell>
          <cell r="S76">
            <v>12</v>
          </cell>
          <cell r="T76">
            <v>247.39018694307251</v>
          </cell>
          <cell r="U76">
            <v>12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N77">
            <v>39958.594055325062</v>
          </cell>
          <cell r="O77">
            <v>10.073513052707545</v>
          </cell>
          <cell r="P77">
            <v>39958.594055325062</v>
          </cell>
          <cell r="Q77">
            <v>10.073513052707545</v>
          </cell>
          <cell r="R77">
            <v>39958.594055325062</v>
          </cell>
          <cell r="S77">
            <v>10.073513052707545</v>
          </cell>
          <cell r="T77">
            <v>0</v>
          </cell>
          <cell r="U77">
            <v>0</v>
          </cell>
          <cell r="V77">
            <v>39958.594055325062</v>
          </cell>
          <cell r="W77">
            <v>10.073513052707545</v>
          </cell>
          <cell r="X77">
            <v>4.8901722731315882</v>
          </cell>
          <cell r="Y77">
            <v>113940.91122816144</v>
          </cell>
          <cell r="Z77">
            <v>9.1666538609871555</v>
          </cell>
          <cell r="AA77">
            <v>113940.91122816144</v>
          </cell>
          <cell r="AB77">
            <v>9.1666538609871555</v>
          </cell>
          <cell r="AC77">
            <v>113940.91122816144</v>
          </cell>
          <cell r="AD77">
            <v>9.1666538609871555</v>
          </cell>
          <cell r="AE77">
            <v>0</v>
          </cell>
          <cell r="AF77">
            <v>0</v>
          </cell>
          <cell r="AG77">
            <v>113940.91122816144</v>
          </cell>
          <cell r="AH77">
            <v>9.1666538609871555</v>
          </cell>
          <cell r="AI77">
            <v>4.3165400803931551</v>
          </cell>
        </row>
        <row r="79">
          <cell r="R79">
            <v>931309.67394610913</v>
          </cell>
          <cell r="S79">
            <v>5.3496656730335159</v>
          </cell>
          <cell r="T79">
            <v>920713.28529266629</v>
          </cell>
          <cell r="U79">
            <v>5.3371020215842062</v>
          </cell>
          <cell r="V79">
            <v>10596.388653443229</v>
          </cell>
          <cell r="W79">
            <v>6.377963498726924</v>
          </cell>
          <cell r="X79">
            <v>0.7394214149661934</v>
          </cell>
          <cell r="AC79">
            <v>120569.84645997666</v>
          </cell>
          <cell r="AD79">
            <v>5.4100011797814069</v>
          </cell>
          <cell r="AE79">
            <v>119494.50615042602</v>
          </cell>
          <cell r="AF79">
            <v>5.355692755541102</v>
          </cell>
          <cell r="AG79">
            <v>1075.3403095506235</v>
          </cell>
          <cell r="AH79">
            <v>10.095838300834988</v>
          </cell>
          <cell r="AI79">
            <v>3.3227844443724242</v>
          </cell>
        </row>
        <row r="80">
          <cell r="R80">
            <v>8107.7416948900245</v>
          </cell>
          <cell r="S80">
            <v>6.4884556281613683</v>
          </cell>
          <cell r="T80">
            <v>7579.2508752681515</v>
          </cell>
          <cell r="U80">
            <v>6.2725168196981302</v>
          </cell>
          <cell r="V80">
            <v>528.49081962187358</v>
          </cell>
          <cell r="W80">
            <v>12</v>
          </cell>
          <cell r="X80">
            <v>6.095893066096731</v>
          </cell>
          <cell r="AC80">
            <v>281.10063267880111</v>
          </cell>
          <cell r="AD80">
            <v>6</v>
          </cell>
          <cell r="AE80">
            <v>281.10063267880111</v>
          </cell>
          <cell r="AF80">
            <v>6</v>
          </cell>
          <cell r="AG80">
            <v>0</v>
          </cell>
          <cell r="AH80">
            <v>0</v>
          </cell>
          <cell r="AI80">
            <v>0</v>
          </cell>
        </row>
        <row r="81">
          <cell r="R81">
            <v>279511.1856514627</v>
          </cell>
          <cell r="S81">
            <v>8.4374850964498851</v>
          </cell>
          <cell r="T81">
            <v>268049.68388051854</v>
          </cell>
          <cell r="U81">
            <v>8.4205647656249685</v>
          </cell>
          <cell r="V81">
            <v>11461.501770944593</v>
          </cell>
          <cell r="W81">
            <v>8.8196027628019529</v>
          </cell>
          <cell r="X81">
            <v>4.6444937321061541</v>
          </cell>
          <cell r="AC81">
            <v>283098.2398023642</v>
          </cell>
          <cell r="AD81">
            <v>7.5062442248353056</v>
          </cell>
          <cell r="AE81">
            <v>272803.54074236279</v>
          </cell>
          <cell r="AF81">
            <v>7.4205819436263525</v>
          </cell>
          <cell r="AG81">
            <v>10294.699060002089</v>
          </cell>
          <cell r="AH81">
            <v>9.7324831297050753</v>
          </cell>
          <cell r="AI81">
            <v>4.1910351914463044</v>
          </cell>
        </row>
        <row r="82">
          <cell r="R82">
            <v>10167.237383453987</v>
          </cell>
          <cell r="S82">
            <v>10.894470777058299</v>
          </cell>
          <cell r="T82">
            <v>9151.4874420340857</v>
          </cell>
          <cell r="U82">
            <v>11.332387616646999</v>
          </cell>
          <cell r="V82">
            <v>1015.7499414199017</v>
          </cell>
          <cell r="W82">
            <v>7.0702108887908182</v>
          </cell>
          <cell r="X82">
            <v>2.47477823881911</v>
          </cell>
          <cell r="AC82">
            <v>2614.8794793927086</v>
          </cell>
          <cell r="AD82">
            <v>8.5758177311260297</v>
          </cell>
          <cell r="AE82">
            <v>2614.8794793927086</v>
          </cell>
          <cell r="AF82">
            <v>8.5758177311260297</v>
          </cell>
          <cell r="AG82">
            <v>0</v>
          </cell>
          <cell r="AH82">
            <v>0</v>
          </cell>
          <cell r="AI82">
            <v>0</v>
          </cell>
        </row>
        <row r="83">
          <cell r="R83">
            <v>15565.529269441708</v>
          </cell>
          <cell r="S83">
            <v>6.995154042177413</v>
          </cell>
          <cell r="T83">
            <v>14926.149138392397</v>
          </cell>
          <cell r="U83">
            <v>6.8878560617348148</v>
          </cell>
          <cell r="V83">
            <v>639.38013104931201</v>
          </cell>
          <cell r="W83">
            <v>9.0980856114061126</v>
          </cell>
          <cell r="X83">
            <v>2.6121746603299378</v>
          </cell>
          <cell r="AC83">
            <v>3544.7924040243684</v>
          </cell>
          <cell r="AD83">
            <v>7.508579015817574</v>
          </cell>
          <cell r="AE83">
            <v>3544.7924040243684</v>
          </cell>
          <cell r="AF83">
            <v>7.508579015817574</v>
          </cell>
          <cell r="AG83">
            <v>0</v>
          </cell>
          <cell r="AH83">
            <v>0</v>
          </cell>
          <cell r="AI83">
            <v>0</v>
          </cell>
        </row>
        <row r="84">
          <cell r="R84">
            <v>208385.1944241561</v>
          </cell>
          <cell r="S84">
            <v>6.6073674842852963</v>
          </cell>
          <cell r="T84">
            <v>191780.31694206398</v>
          </cell>
          <cell r="U84">
            <v>6.5701381684774205</v>
          </cell>
          <cell r="V84">
            <v>16604.877482092161</v>
          </cell>
          <cell r="W84">
            <v>7.0473398605896547</v>
          </cell>
          <cell r="X84">
            <v>1.644354310669728</v>
          </cell>
          <cell r="AC84">
            <v>3201.1094664861876</v>
          </cell>
          <cell r="AD84">
            <v>9.7143080203682146</v>
          </cell>
          <cell r="AE84">
            <v>3201.1094664861876</v>
          </cell>
          <cell r="AF84">
            <v>9.7143080203682146</v>
          </cell>
          <cell r="AG84">
            <v>0</v>
          </cell>
          <cell r="AH84">
            <v>0</v>
          </cell>
          <cell r="AI84">
            <v>0</v>
          </cell>
        </row>
        <row r="85">
          <cell r="R85">
            <v>372026.05428695749</v>
          </cell>
          <cell r="S85">
            <v>8.2746182256239535</v>
          </cell>
          <cell r="T85">
            <v>353122.46507294092</v>
          </cell>
          <cell r="U85">
            <v>8.2060084121875203</v>
          </cell>
          <cell r="V85">
            <v>18903.589214016636</v>
          </cell>
          <cell r="W85">
            <v>9.5237963973725197</v>
          </cell>
          <cell r="X85">
            <v>4.4524321273980805</v>
          </cell>
          <cell r="AC85">
            <v>415764.78203273588</v>
          </cell>
          <cell r="AD85">
            <v>8.0239555527039066</v>
          </cell>
          <cell r="AE85">
            <v>403000.11474749999</v>
          </cell>
          <cell r="AF85">
            <v>7.9396392535698519</v>
          </cell>
          <cell r="AG85">
            <v>12764.667285236566</v>
          </cell>
          <cell r="AH85">
            <v>10.527783790566613</v>
          </cell>
          <cell r="AI85">
            <v>4.2633614559624515</v>
          </cell>
        </row>
        <row r="86">
          <cell r="R86">
            <v>104165.43756900224</v>
          </cell>
          <cell r="S86">
            <v>7.5871117654687978</v>
          </cell>
          <cell r="T86">
            <v>100152.62129646263</v>
          </cell>
          <cell r="U86">
            <v>7.5501345412348506</v>
          </cell>
          <cell r="V86">
            <v>4012.8162725396264</v>
          </cell>
          <cell r="W86">
            <v>8.4842077368252955</v>
          </cell>
          <cell r="X86">
            <v>3.6893739895488542</v>
          </cell>
          <cell r="AC86">
            <v>5189.0833910044967</v>
          </cell>
          <cell r="AD86">
            <v>11.7802805790558</v>
          </cell>
          <cell r="AE86">
            <v>4755.8617490744109</v>
          </cell>
          <cell r="AF86">
            <v>11.760265865986419</v>
          </cell>
          <cell r="AG86">
            <v>433.2216419300849</v>
          </cell>
          <cell r="AH86">
            <v>12</v>
          </cell>
          <cell r="AI86">
            <v>7.9346095923959252</v>
          </cell>
        </row>
        <row r="87">
          <cell r="R87">
            <v>39123.064634754868</v>
          </cell>
          <cell r="S87">
            <v>8.3047844690715831</v>
          </cell>
          <cell r="T87">
            <v>36474.545404502518</v>
          </cell>
          <cell r="U87">
            <v>8.0822954107768563</v>
          </cell>
          <cell r="V87">
            <v>2648.5192302523337</v>
          </cell>
          <cell r="W87">
            <v>11.183882084246086</v>
          </cell>
          <cell r="X87">
            <v>4.3990468319068956</v>
          </cell>
          <cell r="AC87">
            <v>139419.07933639456</v>
          </cell>
          <cell r="AD87">
            <v>7.9525010630129609</v>
          </cell>
          <cell r="AE87">
            <v>132338.55223256504</v>
          </cell>
          <cell r="AF87">
            <v>7.953389444123701</v>
          </cell>
          <cell r="AG87">
            <v>7080.5271038296451</v>
          </cell>
          <cell r="AH87">
            <v>7.9345936402626753</v>
          </cell>
          <cell r="AI87">
            <v>3.003167590030801</v>
          </cell>
        </row>
        <row r="88">
          <cell r="R88">
            <v>23657.252020158539</v>
          </cell>
          <cell r="S88">
            <v>12.084386287643214</v>
          </cell>
          <cell r="T88">
            <v>23657.252020158539</v>
          </cell>
          <cell r="U88">
            <v>12.084386287643214</v>
          </cell>
          <cell r="V88">
            <v>0</v>
          </cell>
          <cell r="W88">
            <v>0</v>
          </cell>
          <cell r="X88">
            <v>0</v>
          </cell>
          <cell r="AC88">
            <v>12106.978650222705</v>
          </cell>
          <cell r="AD88">
            <v>13.606799400115191</v>
          </cell>
          <cell r="AE88">
            <v>10818.749686199075</v>
          </cell>
          <cell r="AF88">
            <v>13.231295395528411</v>
          </cell>
          <cell r="AG88">
            <v>1288.2289640236327</v>
          </cell>
          <cell r="AH88">
            <v>16.760341158019056</v>
          </cell>
          <cell r="AI88">
            <v>4.0833850171642014</v>
          </cell>
        </row>
        <row r="89">
          <cell r="R89">
            <v>27998.797228582425</v>
          </cell>
          <cell r="S89">
            <v>12.848280999698584</v>
          </cell>
          <cell r="T89">
            <v>26370.145164540529</v>
          </cell>
          <cell r="U89">
            <v>12.681368791678494</v>
          </cell>
          <cell r="V89">
            <v>1628.6520640418942</v>
          </cell>
          <cell r="W89">
            <v>15.455696202531644</v>
          </cell>
          <cell r="X89">
            <v>5.5106382978723403</v>
          </cell>
          <cell r="AC89">
            <v>24697.028062015885</v>
          </cell>
          <cell r="AD89">
            <v>13.99903458177978</v>
          </cell>
          <cell r="AE89">
            <v>23727.601805189333</v>
          </cell>
          <cell r="AF89">
            <v>14.26328939702247</v>
          </cell>
          <cell r="AG89">
            <v>969.42625682654739</v>
          </cell>
          <cell r="AH89">
            <v>7.5311542380928289</v>
          </cell>
          <cell r="AI89">
            <v>0.72945705056649923</v>
          </cell>
        </row>
        <row r="90">
          <cell r="R90">
            <v>5660.1881228743914</v>
          </cell>
          <cell r="S90">
            <v>11.855189895082377</v>
          </cell>
          <cell r="T90">
            <v>5413.1997534950187</v>
          </cell>
          <cell r="U90">
            <v>12.174659545815693</v>
          </cell>
          <cell r="V90">
            <v>246.98836937937116</v>
          </cell>
          <cell r="W90">
            <v>6</v>
          </cell>
          <cell r="X90">
            <v>0.16666666666666666</v>
          </cell>
          <cell r="AC90">
            <v>3065.4917665004346</v>
          </cell>
          <cell r="AD90">
            <v>14.188353270455409</v>
          </cell>
          <cell r="AE90">
            <v>3065.4917665004346</v>
          </cell>
          <cell r="AF90">
            <v>14.188353270455409</v>
          </cell>
          <cell r="AG90">
            <v>0</v>
          </cell>
          <cell r="AH90">
            <v>0</v>
          </cell>
          <cell r="AI90">
            <v>0</v>
          </cell>
        </row>
        <row r="91">
          <cell r="R91">
            <v>21807.753949776637</v>
          </cell>
          <cell r="S91">
            <v>14.4299719396087</v>
          </cell>
          <cell r="T91">
            <v>20005.300730849056</v>
          </cell>
          <cell r="U91">
            <v>14.593103182125695</v>
          </cell>
          <cell r="V91">
            <v>1802.4532189275717</v>
          </cell>
          <cell r="W91">
            <v>12.385556516686499</v>
          </cell>
          <cell r="X91">
            <v>4.2092347904132561</v>
          </cell>
          <cell r="AC91">
            <v>15495.580811469947</v>
          </cell>
          <cell r="AD91">
            <v>14.986581594368781</v>
          </cell>
          <cell r="AE91">
            <v>14733.698491247134</v>
          </cell>
          <cell r="AF91">
            <v>15.182995222876876</v>
          </cell>
          <cell r="AG91">
            <v>761.88232022281227</v>
          </cell>
          <cell r="AH91">
            <v>11.18822703855786</v>
          </cell>
          <cell r="AI91">
            <v>10.258203030863807</v>
          </cell>
        </row>
        <row r="92">
          <cell r="R92">
            <v>50181.956309187139</v>
          </cell>
          <cell r="S92">
            <v>7.384050270275905</v>
          </cell>
          <cell r="T92">
            <v>46852.017649686619</v>
          </cell>
          <cell r="U92">
            <v>7.3763412353042321</v>
          </cell>
          <cell r="V92">
            <v>3329.9386595005453</v>
          </cell>
          <cell r="W92">
            <v>7.4840121247742877</v>
          </cell>
          <cell r="X92">
            <v>3.1913760537704245</v>
          </cell>
          <cell r="AC92">
            <v>23071.816036542608</v>
          </cell>
          <cell r="AD92">
            <v>9.9714019212983214</v>
          </cell>
          <cell r="AE92">
            <v>20754.30144278672</v>
          </cell>
          <cell r="AF92">
            <v>9.8790196129743375</v>
          </cell>
          <cell r="AG92">
            <v>2317.5145937558887</v>
          </cell>
          <cell r="AH92">
            <v>10.709648980759527</v>
          </cell>
          <cell r="AI92">
            <v>4.5062705243698531</v>
          </cell>
        </row>
        <row r="93">
          <cell r="R93">
            <v>61107.599623469614</v>
          </cell>
          <cell r="S93">
            <v>10.86644549945183</v>
          </cell>
          <cell r="T93">
            <v>58870.304598227522</v>
          </cell>
          <cell r="U93">
            <v>10.789981887165593</v>
          </cell>
          <cell r="V93">
            <v>2237.2950252420933</v>
          </cell>
          <cell r="W93">
            <v>12.824644961621718</v>
          </cell>
          <cell r="X93">
            <v>2.5264016871447605</v>
          </cell>
          <cell r="AC93">
            <v>46380.977082148071</v>
          </cell>
          <cell r="AD93">
            <v>11.897826736871554</v>
          </cell>
          <cell r="AE93">
            <v>44226.903377812137</v>
          </cell>
          <cell r="AF93">
            <v>11.989309091303255</v>
          </cell>
          <cell r="AG93">
            <v>2154.07370433594</v>
          </cell>
          <cell r="AH93">
            <v>10.051370593320486</v>
          </cell>
          <cell r="AI93">
            <v>7.1347716047177352</v>
          </cell>
        </row>
        <row r="94">
          <cell r="R94">
            <v>51690.704457795735</v>
          </cell>
          <cell r="S94">
            <v>13.998522416907184</v>
          </cell>
          <cell r="T94">
            <v>51048.585790175195</v>
          </cell>
          <cell r="U94">
            <v>14.024126366649018</v>
          </cell>
          <cell r="V94">
            <v>642.11866762053853</v>
          </cell>
          <cell r="W94">
            <v>12</v>
          </cell>
          <cell r="X94">
            <v>11.114267239792055</v>
          </cell>
          <cell r="AC94">
            <v>84214.741900395675</v>
          </cell>
          <cell r="AD94">
            <v>14.362155617897468</v>
          </cell>
          <cell r="AE94">
            <v>82000.324648754846</v>
          </cell>
          <cell r="AF94">
            <v>14.395842248321413</v>
          </cell>
          <cell r="AG94">
            <v>2214.4172516408335</v>
          </cell>
          <cell r="AH94">
            <v>13.128735523395459</v>
          </cell>
          <cell r="AI94">
            <v>6.4831018614630516</v>
          </cell>
        </row>
        <row r="95">
          <cell r="R95">
            <v>22305.700884028411</v>
          </cell>
          <cell r="S95">
            <v>11.124941865712751</v>
          </cell>
          <cell r="T95">
            <v>22099.542394909186</v>
          </cell>
          <cell r="U95">
            <v>11.116594729939242</v>
          </cell>
          <cell r="V95">
            <v>206.15848911922711</v>
          </cell>
          <cell r="W95">
            <v>12</v>
          </cell>
          <cell r="X95">
            <v>5</v>
          </cell>
          <cell r="AC95">
            <v>49305.002084369728</v>
          </cell>
          <cell r="AD95">
            <v>12.123800347388226</v>
          </cell>
          <cell r="AE95">
            <v>46800.445731080355</v>
          </cell>
          <cell r="AF95">
            <v>12.060835945066826</v>
          </cell>
          <cell r="AG95">
            <v>2504.5563532893602</v>
          </cell>
          <cell r="AH95">
            <v>13.277151174804761</v>
          </cell>
          <cell r="AI95">
            <v>3.652670253411975</v>
          </cell>
        </row>
        <row r="96">
          <cell r="R96">
            <v>16927.007933849654</v>
          </cell>
          <cell r="S96">
            <v>9.6381127204740853</v>
          </cell>
          <cell r="T96">
            <v>16027.431833813171</v>
          </cell>
          <cell r="U96">
            <v>9.4143248343331294</v>
          </cell>
          <cell r="V96">
            <v>899.57610003648233</v>
          </cell>
          <cell r="W96">
            <v>13.625262990709052</v>
          </cell>
          <cell r="X96">
            <v>0.19016771035796615</v>
          </cell>
          <cell r="AC96">
            <v>9248.3028661244953</v>
          </cell>
          <cell r="AD96">
            <v>9.9385994886632929</v>
          </cell>
          <cell r="AE96">
            <v>8720.2138640663234</v>
          </cell>
          <cell r="AF96">
            <v>9.9270574023193703</v>
          </cell>
          <cell r="AG96">
            <v>528.08900205817224</v>
          </cell>
          <cell r="AH96">
            <v>10.129191341484034</v>
          </cell>
          <cell r="AI96">
            <v>2.5968935061130249</v>
          </cell>
        </row>
        <row r="97">
          <cell r="R97">
            <v>65270.181680951784</v>
          </cell>
          <cell r="S97">
            <v>8.7073645107476185</v>
          </cell>
          <cell r="T97">
            <v>62613.450242946848</v>
          </cell>
          <cell r="U97">
            <v>8.6741369135881463</v>
          </cell>
          <cell r="V97">
            <v>2656.7314380049629</v>
          </cell>
          <cell r="W97">
            <v>9.4464397579695785</v>
          </cell>
          <cell r="X97">
            <v>5.2341143783756614</v>
          </cell>
          <cell r="AC97">
            <v>117294.11646967013</v>
          </cell>
          <cell r="AD97">
            <v>7.2897984588986411</v>
          </cell>
          <cell r="AE97">
            <v>113913.81362475517</v>
          </cell>
          <cell r="AF97">
            <v>7.2462831983040008</v>
          </cell>
          <cell r="AG97">
            <v>3380.3028449149642</v>
          </cell>
          <cell r="AH97">
            <v>8.7878581995429883</v>
          </cell>
          <cell r="AI97">
            <v>5.1867778618613016</v>
          </cell>
        </row>
        <row r="98">
          <cell r="R98">
            <v>8263.9228977272742</v>
          </cell>
          <cell r="S98">
            <v>6.2465185788406368</v>
          </cell>
          <cell r="T98">
            <v>7982.8222650484731</v>
          </cell>
          <cell r="U98">
            <v>6.2169297366589342</v>
          </cell>
          <cell r="V98">
            <v>281.10063267880111</v>
          </cell>
          <cell r="W98">
            <v>7</v>
          </cell>
          <cell r="X98">
            <v>2.5385681293302538</v>
          </cell>
          <cell r="AC98">
            <v>101263.66378313064</v>
          </cell>
          <cell r="AD98">
            <v>6.8783621008500546</v>
          </cell>
          <cell r="AE98">
            <v>93779.957643339163</v>
          </cell>
          <cell r="AF98">
            <v>6.8501396210916576</v>
          </cell>
          <cell r="AG98">
            <v>7483.7061397914786</v>
          </cell>
          <cell r="AH98">
            <v>7.2038589016078705</v>
          </cell>
          <cell r="AI98">
            <v>3.2746830873663946</v>
          </cell>
        </row>
        <row r="99">
          <cell r="R99">
            <v>1873.0897997232855</v>
          </cell>
          <cell r="S99">
            <v>10.679219296114766</v>
          </cell>
          <cell r="T99">
            <v>1873.0897997232855</v>
          </cell>
          <cell r="U99">
            <v>10.679219296114766</v>
          </cell>
          <cell r="V99">
            <v>0</v>
          </cell>
          <cell r="W99">
            <v>0</v>
          </cell>
          <cell r="X99">
            <v>0</v>
          </cell>
          <cell r="AC99">
            <v>1456.6853786245756</v>
          </cell>
          <cell r="AD99">
            <v>8.6833198224874888</v>
          </cell>
          <cell r="AE99">
            <v>1456.6853786245756</v>
          </cell>
          <cell r="AF99">
            <v>8.6833198224874888</v>
          </cell>
          <cell r="AG99">
            <v>0</v>
          </cell>
          <cell r="AH99">
            <v>0</v>
          </cell>
          <cell r="AI99">
            <v>0</v>
          </cell>
        </row>
        <row r="100">
          <cell r="R100">
            <v>1930.2100729451827</v>
          </cell>
          <cell r="S100">
            <v>9.5250269656005706</v>
          </cell>
          <cell r="T100">
            <v>1930.2100729451827</v>
          </cell>
          <cell r="U100">
            <v>9.5250269656005706</v>
          </cell>
          <cell r="V100">
            <v>0</v>
          </cell>
          <cell r="W100">
            <v>0</v>
          </cell>
          <cell r="X100">
            <v>0</v>
          </cell>
          <cell r="AC100">
            <v>813.83004547058454</v>
          </cell>
          <cell r="AD100">
            <v>12.696511119546399</v>
          </cell>
          <cell r="AE100">
            <v>813.83004547058454</v>
          </cell>
          <cell r="AF100">
            <v>12.696511119546399</v>
          </cell>
          <cell r="AG100">
            <v>0</v>
          </cell>
          <cell r="AH100">
            <v>0</v>
          </cell>
          <cell r="AI100">
            <v>0</v>
          </cell>
        </row>
        <row r="101">
          <cell r="R101">
            <v>39958.594055325062</v>
          </cell>
          <cell r="S101">
            <v>10.073513052707545</v>
          </cell>
          <cell r="T101">
            <v>0</v>
          </cell>
          <cell r="U101">
            <v>0</v>
          </cell>
          <cell r="V101">
            <v>39958.594055325062</v>
          </cell>
          <cell r="W101">
            <v>10.073513052707545</v>
          </cell>
          <cell r="X101">
            <v>4.8901722731315882</v>
          </cell>
          <cell r="AC101">
            <v>113940.91122816144</v>
          </cell>
          <cell r="AD101">
            <v>9.1666538609871555</v>
          </cell>
          <cell r="AE101">
            <v>0</v>
          </cell>
          <cell r="AF101">
            <v>0</v>
          </cell>
          <cell r="AG101">
            <v>113940.91122816144</v>
          </cell>
          <cell r="AH101">
            <v>9.1666538609871555</v>
          </cell>
          <cell r="AI101">
            <v>4.3165400803931551</v>
          </cell>
        </row>
        <row r="102">
          <cell r="R102">
            <v>247.39018694307251</v>
          </cell>
          <cell r="S102">
            <v>12</v>
          </cell>
          <cell r="T102">
            <v>247.39018694307251</v>
          </cell>
          <cell r="U102">
            <v>12</v>
          </cell>
          <cell r="V102">
            <v>0</v>
          </cell>
          <cell r="W102">
            <v>0</v>
          </cell>
          <cell r="X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4">
          <cell r="R104">
            <v>58984.178842885362</v>
          </cell>
          <cell r="S104">
            <v>13.081764397934432</v>
          </cell>
          <cell r="T104">
            <v>54335.331766902964</v>
          </cell>
          <cell r="U104">
            <v>12.982026373211633</v>
          </cell>
          <cell r="V104">
            <v>4648.8470759824231</v>
          </cell>
          <cell r="W104">
            <v>14.208388259326782</v>
          </cell>
          <cell r="X104">
            <v>4.3979606771632351</v>
          </cell>
          <cell r="AC104">
            <v>48522.606467355843</v>
          </cell>
          <cell r="AD104">
            <v>13.036579386509882</v>
          </cell>
          <cell r="AE104">
            <v>48110.289489117393</v>
          </cell>
          <cell r="AF104">
            <v>13.010497123620556</v>
          </cell>
          <cell r="AG104">
            <v>412.31697823845423</v>
          </cell>
          <cell r="AH104">
            <v>16</v>
          </cell>
          <cell r="AI104">
            <v>9.898849013471299</v>
          </cell>
        </row>
        <row r="105">
          <cell r="R105">
            <v>77220.378071375453</v>
          </cell>
          <cell r="S105">
            <v>15.690452097977159</v>
          </cell>
          <cell r="T105">
            <v>74737.313023574708</v>
          </cell>
          <cell r="U105">
            <v>15.745502500821864</v>
          </cell>
          <cell r="V105">
            <v>2483.0650478007292</v>
          </cell>
          <cell r="W105">
            <v>14.033500262131298</v>
          </cell>
          <cell r="X105">
            <v>5.417164322105414</v>
          </cell>
          <cell r="AC105">
            <v>85805.415801563693</v>
          </cell>
          <cell r="AD105">
            <v>15.635921979129581</v>
          </cell>
          <cell r="AE105">
            <v>83246.738914263886</v>
          </cell>
          <cell r="AF105">
            <v>15.701833994137926</v>
          </cell>
          <cell r="AG105">
            <v>2558.676887299805</v>
          </cell>
          <cell r="AH105">
            <v>13.491469769494032</v>
          </cell>
          <cell r="AI105">
            <v>2.4121462991531217</v>
          </cell>
        </row>
        <row r="106">
          <cell r="R106">
            <v>145299.81081558228</v>
          </cell>
          <cell r="S106">
            <v>10.983140453687557</v>
          </cell>
          <cell r="T106">
            <v>139697.27512541183</v>
          </cell>
          <cell r="U106">
            <v>10.978964948856508</v>
          </cell>
          <cell r="V106">
            <v>5602.5356901705372</v>
          </cell>
          <cell r="W106">
            <v>11.085334339351942</v>
          </cell>
          <cell r="X106">
            <v>4.7891798807913579</v>
          </cell>
          <cell r="AC106">
            <v>108634.7801332714</v>
          </cell>
          <cell r="AD106">
            <v>12.610841010302421</v>
          </cell>
          <cell r="AE106">
            <v>102923.49115944911</v>
          </cell>
          <cell r="AF106">
            <v>12.587357446913529</v>
          </cell>
          <cell r="AG106">
            <v>5711.288973822263</v>
          </cell>
          <cell r="AH106">
            <v>13.024989950033483</v>
          </cell>
          <cell r="AI106">
            <v>6.9943278055071598</v>
          </cell>
        </row>
        <row r="107">
          <cell r="R107">
            <v>56286.01817747231</v>
          </cell>
          <cell r="S107">
            <v>11.477381586179545</v>
          </cell>
          <cell r="T107">
            <v>51117.273393195923</v>
          </cell>
          <cell r="U107">
            <v>11.381381949917158</v>
          </cell>
          <cell r="V107">
            <v>5168.7447842764141</v>
          </cell>
          <cell r="W107">
            <v>12.417738124734054</v>
          </cell>
          <cell r="X107">
            <v>6.5952770793800282</v>
          </cell>
          <cell r="AC107">
            <v>58414.308370363462</v>
          </cell>
          <cell r="AD107">
            <v>12.881440101439104</v>
          </cell>
          <cell r="AE107">
            <v>55434.77501162012</v>
          </cell>
          <cell r="AF107">
            <v>12.921771301918787</v>
          </cell>
          <cell r="AG107">
            <v>2979.5333587433438</v>
          </cell>
          <cell r="AH107">
            <v>12.1310705786483</v>
          </cell>
          <cell r="AI107">
            <v>4.8876230737658863</v>
          </cell>
        </row>
        <row r="108">
          <cell r="R108">
            <v>352112.36198565143</v>
          </cell>
          <cell r="S108">
            <v>7.6687136544927954</v>
          </cell>
          <cell r="T108">
            <v>336194.41930906655</v>
          </cell>
          <cell r="U108">
            <v>7.6226075266141056</v>
          </cell>
          <cell r="V108">
            <v>15917.942676585351</v>
          </cell>
          <cell r="W108">
            <v>8.5777624340062211</v>
          </cell>
          <cell r="X108">
            <v>4.992598369968082</v>
          </cell>
          <cell r="AC108">
            <v>557440.05139465025</v>
          </cell>
          <cell r="AD108">
            <v>7.7737930770392918</v>
          </cell>
          <cell r="AE108">
            <v>536801.4415545034</v>
          </cell>
          <cell r="AF108">
            <v>7.6901804233844278</v>
          </cell>
          <cell r="AG108">
            <v>20638.609840143286</v>
          </cell>
          <cell r="AH108">
            <v>9.8815414533700636</v>
          </cell>
          <cell r="AI108">
            <v>4.1327708455117138</v>
          </cell>
        </row>
        <row r="109">
          <cell r="R109">
            <v>443230.08206896181</v>
          </cell>
          <cell r="S109">
            <v>4.9180485724471259</v>
          </cell>
          <cell r="T109">
            <v>442948.98143628304</v>
          </cell>
          <cell r="U109">
            <v>4.9171813906991648</v>
          </cell>
          <cell r="V109">
            <v>281.10063267880111</v>
          </cell>
          <cell r="W109">
            <v>6</v>
          </cell>
          <cell r="X109">
            <v>0.46189376443418012</v>
          </cell>
          <cell r="AC109">
            <v>70829.141004992183</v>
          </cell>
          <cell r="AD109">
            <v>5.0444407645077547</v>
          </cell>
          <cell r="AE109">
            <v>70829.141004992183</v>
          </cell>
          <cell r="AF109">
            <v>5.0444407645077547</v>
          </cell>
          <cell r="AG109">
            <v>0</v>
          </cell>
          <cell r="AH109">
            <v>0</v>
          </cell>
          <cell r="AI109">
            <v>0</v>
          </cell>
        </row>
        <row r="110">
          <cell r="R110">
            <v>364176.16640478582</v>
          </cell>
          <cell r="S110">
            <v>7.3554682812703236</v>
          </cell>
          <cell r="T110">
            <v>344226.57153795171</v>
          </cell>
          <cell r="U110">
            <v>7.3590598170818282</v>
          </cell>
          <cell r="V110">
            <v>19949.594866835232</v>
          </cell>
          <cell r="W110">
            <v>7.2900093776537114</v>
          </cell>
          <cell r="X110">
            <v>2.3508354414185164</v>
          </cell>
          <cell r="AC110">
            <v>221160.01694397014</v>
          </cell>
          <cell r="AD110">
            <v>6.771699813515152</v>
          </cell>
          <cell r="AE110">
            <v>215126.01803225989</v>
          </cell>
          <cell r="AF110">
            <v>6.6844217444346148</v>
          </cell>
          <cell r="AG110">
            <v>6033.9989117101777</v>
          </cell>
          <cell r="AH110">
            <v>9.8634141743554249</v>
          </cell>
          <cell r="AI110">
            <v>2.6855532997383293</v>
          </cell>
        </row>
        <row r="111">
          <cell r="R111">
            <v>161342.4696641624</v>
          </cell>
          <cell r="S111">
            <v>7.5258234645328184</v>
          </cell>
          <cell r="T111">
            <v>154340.24013282717</v>
          </cell>
          <cell r="U111">
            <v>7.4972245937575011</v>
          </cell>
          <cell r="V111">
            <v>7002.2295313353052</v>
          </cell>
          <cell r="W111">
            <v>8.1528916947204628</v>
          </cell>
          <cell r="X111">
            <v>2.1320134055450088</v>
          </cell>
          <cell r="AC111">
            <v>27545.653861159662</v>
          </cell>
          <cell r="AD111">
            <v>7.9379569394563045</v>
          </cell>
          <cell r="AE111">
            <v>25194.873855988779</v>
          </cell>
          <cell r="AF111">
            <v>7.7953819530281576</v>
          </cell>
          <cell r="AG111">
            <v>2350.7800051708778</v>
          </cell>
          <cell r="AH111">
            <v>9.444132187185204</v>
          </cell>
          <cell r="AI111">
            <v>5.805717444927212</v>
          </cell>
        </row>
        <row r="112">
          <cell r="R112">
            <v>667963.23714276555</v>
          </cell>
          <cell r="S112">
            <v>5.9977058196418662</v>
          </cell>
          <cell r="T112">
            <v>647118.96727135824</v>
          </cell>
          <cell r="U112">
            <v>5.9757322925576926</v>
          </cell>
          <cell r="V112">
            <v>20844.269871406497</v>
          </cell>
          <cell r="W112">
            <v>6.6444572362950423</v>
          </cell>
          <cell r="X112">
            <v>1.9909271778582782</v>
          </cell>
          <cell r="AC112">
            <v>282320.84767080634</v>
          </cell>
          <cell r="AD112">
            <v>6.5538904756062744</v>
          </cell>
          <cell r="AE112">
            <v>267755.39979452692</v>
          </cell>
          <cell r="AF112">
            <v>6.5147851195556985</v>
          </cell>
          <cell r="AG112">
            <v>14565.44787628043</v>
          </cell>
          <cell r="AH112">
            <v>7.2223566994211899</v>
          </cell>
          <cell r="AI112">
            <v>3.1528401217456068</v>
          </cell>
        </row>
        <row r="113">
          <cell r="R113">
            <v>1077.2626401859188</v>
          </cell>
          <cell r="S113">
            <v>11.869655623020241</v>
          </cell>
          <cell r="T113">
            <v>1077.2626401859188</v>
          </cell>
          <cell r="U113">
            <v>11.869655623020241</v>
          </cell>
          <cell r="V113">
            <v>0</v>
          </cell>
          <cell r="W113">
            <v>0</v>
          </cell>
          <cell r="X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</row>
        <row r="114">
          <cell r="R114">
            <v>899.52202457216345</v>
          </cell>
          <cell r="S114">
            <v>6</v>
          </cell>
          <cell r="T114">
            <v>899.52202457216345</v>
          </cell>
          <cell r="U114">
            <v>6</v>
          </cell>
          <cell r="V114">
            <v>0</v>
          </cell>
          <cell r="W114">
            <v>0</v>
          </cell>
          <cell r="X114">
            <v>0</v>
          </cell>
          <cell r="AC114">
            <v>1424.3062936142976</v>
          </cell>
          <cell r="AD114">
            <v>11.585715522228931</v>
          </cell>
          <cell r="AE114">
            <v>1424.3062936142976</v>
          </cell>
          <cell r="AF114">
            <v>11.585715522228931</v>
          </cell>
          <cell r="AG114">
            <v>0</v>
          </cell>
          <cell r="AH114">
            <v>0</v>
          </cell>
          <cell r="AI114">
            <v>0</v>
          </cell>
        </row>
        <row r="115">
          <cell r="R115">
            <v>39958.594055325062</v>
          </cell>
          <cell r="S115">
            <v>10.073513052707545</v>
          </cell>
          <cell r="T115">
            <v>0</v>
          </cell>
          <cell r="U115">
            <v>0</v>
          </cell>
          <cell r="V115">
            <v>39958.594055325062</v>
          </cell>
          <cell r="W115">
            <v>10.073513052707545</v>
          </cell>
          <cell r="X115">
            <v>4.8901722731315882</v>
          </cell>
          <cell r="AC115">
            <v>113940.91122816144</v>
          </cell>
          <cell r="AD115">
            <v>9.1666538609871555</v>
          </cell>
          <cell r="AE115">
            <v>0</v>
          </cell>
          <cell r="AF115">
            <v>0</v>
          </cell>
          <cell r="AG115">
            <v>113940.91122816144</v>
          </cell>
          <cell r="AH115">
            <v>9.1666538609871555</v>
          </cell>
          <cell r="AI115">
            <v>4.3165400803931551</v>
          </cell>
        </row>
        <row r="116">
          <cell r="R116">
            <v>247.39018694307251</v>
          </cell>
          <cell r="S116">
            <v>12</v>
          </cell>
          <cell r="T116">
            <v>247.39018694307251</v>
          </cell>
          <cell r="U116">
            <v>12</v>
          </cell>
          <cell r="V116">
            <v>0</v>
          </cell>
          <cell r="W116">
            <v>0</v>
          </cell>
          <cell r="X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</row>
        <row r="126">
          <cell r="J126">
            <v>2246940.5478480123</v>
          </cell>
          <cell r="K126">
            <v>111448.20248399519</v>
          </cell>
          <cell r="L126">
            <v>1082521.6116222683</v>
          </cell>
          <cell r="M126">
            <v>6041.6163011970966</v>
          </cell>
          <cell r="N126">
            <v>809869.45179056062</v>
          </cell>
          <cell r="O126">
            <v>237059.6656503366</v>
          </cell>
          <cell r="Q126">
            <v>1406846.4751102827</v>
          </cell>
          <cell r="R126">
            <v>125750.16753435832</v>
          </cell>
          <cell r="S126">
            <v>418940.43583976285</v>
          </cell>
          <cell r="T126">
            <v>89230.443307059366</v>
          </cell>
          <cell r="U126">
            <v>592914.64087521238</v>
          </cell>
        </row>
        <row r="127">
          <cell r="J127">
            <v>273098.15053624264</v>
          </cell>
          <cell r="K127">
            <v>35995.272200217121</v>
          </cell>
          <cell r="L127">
            <v>152557.28194822892</v>
          </cell>
          <cell r="M127">
            <v>618.47546735768128</v>
          </cell>
          <cell r="N127">
            <v>77268.201721886333</v>
          </cell>
          <cell r="O127">
            <v>6658.9191985510342</v>
          </cell>
          <cell r="Q127">
            <v>238442.90851530057</v>
          </cell>
          <cell r="R127">
            <v>37562.076717523232</v>
          </cell>
          <cell r="S127">
            <v>89039.851450594142</v>
          </cell>
          <cell r="T127">
            <v>19420.129675031203</v>
          </cell>
          <cell r="U127">
            <v>74835.531550279455</v>
          </cell>
          <cell r="V127">
            <v>17585.319121870078</v>
          </cell>
        </row>
        <row r="128">
          <cell r="J128">
            <v>178469.67924070929</v>
          </cell>
          <cell r="K128">
            <v>6771.597793817763</v>
          </cell>
          <cell r="L128">
            <v>114273.2855661884</v>
          </cell>
          <cell r="M128">
            <v>493.97673875874233</v>
          </cell>
          <cell r="N128">
            <v>45569.354150493993</v>
          </cell>
          <cell r="O128">
            <v>11361.464991451077</v>
          </cell>
          <cell r="Q128">
            <v>128310.4578925825</v>
          </cell>
          <cell r="R128">
            <v>8130.0338254043054</v>
          </cell>
          <cell r="S128">
            <v>58165.760988841888</v>
          </cell>
          <cell r="T128">
            <v>8397.6045588986217</v>
          </cell>
          <cell r="U128">
            <v>44931.300862930591</v>
          </cell>
          <cell r="V128">
            <v>8685.7576565078925</v>
          </cell>
        </row>
        <row r="129">
          <cell r="J129">
            <v>643478.54548016633</v>
          </cell>
          <cell r="K129">
            <v>39784.187450579469</v>
          </cell>
          <cell r="L129">
            <v>342064.58810730063</v>
          </cell>
          <cell r="M129">
            <v>1949.497388685382</v>
          </cell>
          <cell r="N129">
            <v>217368.95883842121</v>
          </cell>
          <cell r="O129">
            <v>42311.313695171615</v>
          </cell>
          <cell r="Q129">
            <v>521490.55147335061</v>
          </cell>
          <cell r="R129">
            <v>54224.908848248881</v>
          </cell>
          <cell r="S129">
            <v>168992.54215622743</v>
          </cell>
          <cell r="T129">
            <v>36282.312511644639</v>
          </cell>
          <cell r="U129">
            <v>201520.26710447858</v>
          </cell>
          <cell r="V129">
            <v>60470.520852740898</v>
          </cell>
        </row>
        <row r="130">
          <cell r="J130">
            <v>1151894.1725911975</v>
          </cell>
          <cell r="K130">
            <v>28897.145039380765</v>
          </cell>
          <cell r="L130">
            <v>473626.45600050275</v>
          </cell>
          <cell r="M130">
            <v>2979.6667063952914</v>
          </cell>
          <cell r="N130">
            <v>469662.93707972963</v>
          </cell>
          <cell r="O130">
            <v>176727.96776516331</v>
          </cell>
          <cell r="Q130">
            <v>518602.55722910864</v>
          </cell>
          <cell r="R130">
            <v>25833.148143181832</v>
          </cell>
          <cell r="S130">
            <v>102742.28124410249</v>
          </cell>
          <cell r="T130">
            <v>25130.396561484817</v>
          </cell>
          <cell r="U130">
            <v>271627.54135752592</v>
          </cell>
          <cell r="V130">
            <v>93269.189922826801</v>
          </cell>
        </row>
        <row r="132">
          <cell r="J132">
            <v>212378.11918388959</v>
          </cell>
          <cell r="K132">
            <v>1621.5580944556384</v>
          </cell>
          <cell r="L132">
            <v>89323.140094334391</v>
          </cell>
          <cell r="M132">
            <v>281.10063267880111</v>
          </cell>
          <cell r="N132">
            <v>108451.54044278378</v>
          </cell>
          <cell r="O132">
            <v>12700.779919637693</v>
          </cell>
          <cell r="Q132">
            <v>104433.04142466828</v>
          </cell>
          <cell r="R132">
            <v>749.63773745301557</v>
          </cell>
          <cell r="S132">
            <v>10249.288928672273</v>
          </cell>
          <cell r="T132">
            <v>5978.4730370289153</v>
          </cell>
          <cell r="U132">
            <v>76008.86249852422</v>
          </cell>
          <cell r="V132">
            <v>11446.779222989735</v>
          </cell>
        </row>
        <row r="133">
          <cell r="J133">
            <v>1251422.4864315167</v>
          </cell>
          <cell r="K133">
            <v>22705.621571361655</v>
          </cell>
          <cell r="L133">
            <v>566077.47934917908</v>
          </cell>
          <cell r="M133">
            <v>4100.8662303737401</v>
          </cell>
          <cell r="N133">
            <v>506925.65517310426</v>
          </cell>
          <cell r="O133">
            <v>151612.86410747503</v>
          </cell>
          <cell r="Q133">
            <v>657932.48311739322</v>
          </cell>
          <cell r="R133">
            <v>13918.611884656118</v>
          </cell>
          <cell r="S133">
            <v>133132.19349797</v>
          </cell>
          <cell r="T133">
            <v>52146.209612340186</v>
          </cell>
          <cell r="U133">
            <v>355667.70795019896</v>
          </cell>
          <cell r="V133">
            <v>103067.76017221903</v>
          </cell>
        </row>
        <row r="134">
          <cell r="J134">
            <v>572926.5821305865</v>
          </cell>
          <cell r="K134">
            <v>37083.347234294175</v>
          </cell>
          <cell r="L134">
            <v>323166.22313280305</v>
          </cell>
          <cell r="M134">
            <v>1041.2280462511935</v>
          </cell>
          <cell r="N134">
            <v>145810.36955483194</v>
          </cell>
          <cell r="O134">
            <v>65825.414162399626</v>
          </cell>
          <cell r="Q134">
            <v>433495.49094756093</v>
          </cell>
          <cell r="R134">
            <v>43400.025109629889</v>
          </cell>
          <cell r="S134">
            <v>174509.79592500202</v>
          </cell>
          <cell r="T134">
            <v>29409.541192180543</v>
          </cell>
          <cell r="U134">
            <v>129772.71424026886</v>
          </cell>
          <cell r="V134">
            <v>56403.414480481901</v>
          </cell>
        </row>
        <row r="135">
          <cell r="J135">
            <v>196407.36147246772</v>
          </cell>
          <cell r="K135">
            <v>49156.875576335326</v>
          </cell>
          <cell r="L135">
            <v>95864.880547819572</v>
          </cell>
          <cell r="M135">
            <v>281.10063267880111</v>
          </cell>
          <cell r="N135">
            <v>44617.118896738815</v>
          </cell>
          <cell r="O135">
            <v>6487.3858188950562</v>
          </cell>
          <cell r="Q135">
            <v>206456.52346576046</v>
          </cell>
          <cell r="R135">
            <v>66833.615645879574</v>
          </cell>
          <cell r="S135">
            <v>99064.71795540789</v>
          </cell>
          <cell r="T135">
            <v>1490.395824360304</v>
          </cell>
          <cell r="U135">
            <v>29974.960361857175</v>
          </cell>
          <cell r="V135">
            <v>9092.8336782553597</v>
          </cell>
        </row>
        <row r="136">
          <cell r="J136">
            <v>13805.998629839965</v>
          </cell>
          <cell r="K136">
            <v>880.80000754834987</v>
          </cell>
          <cell r="L136">
            <v>8089.8884980774183</v>
          </cell>
          <cell r="M136">
            <v>337.32075921456135</v>
          </cell>
          <cell r="N136">
            <v>4064.7677230695517</v>
          </cell>
          <cell r="O136">
            <v>433.2216419300849</v>
          </cell>
          <cell r="Q136">
            <v>4528.9361549625428</v>
          </cell>
          <cell r="R136">
            <v>848.27715673976559</v>
          </cell>
          <cell r="S136">
            <v>1984.4395327129967</v>
          </cell>
          <cell r="T136">
            <v>205.823641149476</v>
          </cell>
          <cell r="U136">
            <v>1490.395824360304</v>
          </cell>
          <cell r="V136">
            <v>0</v>
          </cell>
        </row>
        <row r="138">
          <cell r="J138">
            <v>14566.215654658165</v>
          </cell>
          <cell r="K138">
            <v>0</v>
          </cell>
          <cell r="L138">
            <v>843.30189803640337</v>
          </cell>
          <cell r="M138">
            <v>361.01803494173743</v>
          </cell>
          <cell r="N138">
            <v>642.11866762053853</v>
          </cell>
          <cell r="O138">
            <v>12719.777054059485</v>
          </cell>
          <cell r="Q138">
            <v>7007.8593215735036</v>
          </cell>
          <cell r="R138">
            <v>0</v>
          </cell>
          <cell r="S138">
            <v>337.32075921456135</v>
          </cell>
          <cell r="T138">
            <v>0</v>
          </cell>
          <cell r="U138">
            <v>0</v>
          </cell>
          <cell r="V138">
            <v>6670.5385623589427</v>
          </cell>
        </row>
        <row r="139">
          <cell r="J139">
            <v>81671.612171089044</v>
          </cell>
          <cell r="K139">
            <v>0</v>
          </cell>
          <cell r="L139">
            <v>23237.738858549157</v>
          </cell>
          <cell r="M139">
            <v>0</v>
          </cell>
          <cell r="N139">
            <v>3089.5296397811435</v>
          </cell>
          <cell r="O139">
            <v>55344.343672758485</v>
          </cell>
          <cell r="Q139">
            <v>26043.35176916793</v>
          </cell>
          <cell r="R139">
            <v>0</v>
          </cell>
          <cell r="S139">
            <v>4128.9222181773021</v>
          </cell>
          <cell r="T139">
            <v>3073.3849424429982</v>
          </cell>
          <cell r="U139">
            <v>1204.3199329781407</v>
          </cell>
          <cell r="V139">
            <v>17636.724675569472</v>
          </cell>
        </row>
        <row r="140">
          <cell r="J140">
            <v>224438.12868893292</v>
          </cell>
          <cell r="K140">
            <v>618.4213918933624</v>
          </cell>
          <cell r="L140">
            <v>117228.89846986318</v>
          </cell>
          <cell r="M140">
            <v>246.98836937937116</v>
          </cell>
          <cell r="N140">
            <v>24637.687054446535</v>
          </cell>
          <cell r="O140">
            <v>81706.133403351356</v>
          </cell>
          <cell r="Q140">
            <v>84571.638344000196</v>
          </cell>
          <cell r="R140">
            <v>2018.8866439821775</v>
          </cell>
          <cell r="S140">
            <v>22423.428951578113</v>
          </cell>
          <cell r="T140">
            <v>11207.889011093981</v>
          </cell>
          <cell r="U140">
            <v>7418.1482887704497</v>
          </cell>
          <cell r="V140">
            <v>41503.285448575203</v>
          </cell>
        </row>
        <row r="141">
          <cell r="J141">
            <v>378769.84483305522</v>
          </cell>
          <cell r="K141">
            <v>13479.537664021653</v>
          </cell>
          <cell r="L141">
            <v>251441.52603367215</v>
          </cell>
          <cell r="M141">
            <v>698.33879415629872</v>
          </cell>
          <cell r="N141">
            <v>68596.663986377127</v>
          </cell>
          <cell r="O141">
            <v>44553.778354834183</v>
          </cell>
          <cell r="Q141">
            <v>203945.53297705163</v>
          </cell>
          <cell r="R141">
            <v>12531.925185998945</v>
          </cell>
          <cell r="S141">
            <v>94848.655905747291</v>
          </cell>
          <cell r="T141">
            <v>21492.296548439703</v>
          </cell>
          <cell r="U141">
            <v>38266.157344342297</v>
          </cell>
          <cell r="V141">
            <v>36806.49799252407</v>
          </cell>
        </row>
        <row r="142">
          <cell r="J142">
            <v>260314.04013020228</v>
          </cell>
          <cell r="K142">
            <v>11396.594252253159</v>
          </cell>
          <cell r="L142">
            <v>164033.7866609224</v>
          </cell>
          <cell r="M142">
            <v>618.4213918933624</v>
          </cell>
          <cell r="N142">
            <v>72242.481153567453</v>
          </cell>
          <cell r="O142">
            <v>12022.756671566769</v>
          </cell>
          <cell r="Q142">
            <v>183135.94151579385</v>
          </cell>
          <cell r="R142">
            <v>15770.155449509541</v>
          </cell>
          <cell r="S142">
            <v>78287.117784403541</v>
          </cell>
          <cell r="T142">
            <v>13003.948831342101</v>
          </cell>
          <cell r="U142">
            <v>54406.068102669342</v>
          </cell>
          <cell r="V142">
            <v>21668.651347869865</v>
          </cell>
        </row>
        <row r="143">
          <cell r="J143">
            <v>284594.49486417597</v>
          </cell>
          <cell r="K143">
            <v>15262.664467022702</v>
          </cell>
          <cell r="L143">
            <v>169946.47039971137</v>
          </cell>
          <cell r="M143">
            <v>768.35975447682927</v>
          </cell>
          <cell r="N143">
            <v>92230.247700545064</v>
          </cell>
          <cell r="O143">
            <v>6386.75254242144</v>
          </cell>
          <cell r="Q143">
            <v>207243.31811178441</v>
          </cell>
          <cell r="R143">
            <v>23571.126952472612</v>
          </cell>
          <cell r="S143">
            <v>82066.71416841165</v>
          </cell>
          <cell r="T143">
            <v>10527.15950558742</v>
          </cell>
          <cell r="U143">
            <v>79760.452577593605</v>
          </cell>
          <cell r="V143">
            <v>11317.864907719733</v>
          </cell>
        </row>
        <row r="144">
          <cell r="J144">
            <v>343654.67280687991</v>
          </cell>
          <cell r="K144">
            <v>25066.102831574583</v>
          </cell>
          <cell r="L144">
            <v>162669.66830164814</v>
          </cell>
          <cell r="M144">
            <v>281.10063267880111</v>
          </cell>
          <cell r="N144">
            <v>150129.39074204431</v>
          </cell>
          <cell r="O144">
            <v>5508.4102989388848</v>
          </cell>
          <cell r="Q144">
            <v>283109.30296347151</v>
          </cell>
          <cell r="R144">
            <v>29029.763071951533</v>
          </cell>
          <cell r="S144">
            <v>83891.799802883339</v>
          </cell>
          <cell r="T144">
            <v>13957.797127972433</v>
          </cell>
          <cell r="U144">
            <v>141151.07408618132</v>
          </cell>
          <cell r="V144">
            <v>15078.868874484322</v>
          </cell>
        </row>
        <row r="145">
          <cell r="J145">
            <v>418958.41244921129</v>
          </cell>
          <cell r="K145">
            <v>36787.743591488681</v>
          </cell>
          <cell r="L145">
            <v>146749.69908380401</v>
          </cell>
          <cell r="M145">
            <v>2353.0670490618113</v>
          </cell>
          <cell r="N145">
            <v>227922.39997593756</v>
          </cell>
          <cell r="O145">
            <v>5145.5027489271442</v>
          </cell>
          <cell r="Q145">
            <v>290387.2753797507</v>
          </cell>
          <cell r="R145">
            <v>35556.003998741304</v>
          </cell>
          <cell r="S145">
            <v>48899.806950411978</v>
          </cell>
          <cell r="T145">
            <v>12769.336897485227</v>
          </cell>
          <cell r="U145">
            <v>175103.03260369675</v>
          </cell>
          <cell r="V145">
            <v>18059.094929416795</v>
          </cell>
        </row>
        <row r="146">
          <cell r="J146">
            <v>232968.71819993432</v>
          </cell>
          <cell r="K146">
            <v>8837.1382857409499</v>
          </cell>
          <cell r="L146">
            <v>46089.421283340809</v>
          </cell>
          <cell r="M146">
            <v>714.322274608886</v>
          </cell>
          <cell r="N146">
            <v>170097.83223754523</v>
          </cell>
          <cell r="O146">
            <v>7230.0041186990456</v>
          </cell>
          <cell r="Q146">
            <v>117787.86127851928</v>
          </cell>
          <cell r="R146">
            <v>7272.306231702245</v>
          </cell>
          <cell r="S146">
            <v>4056.6692989375547</v>
          </cell>
          <cell r="T146">
            <v>3198.6304426953834</v>
          </cell>
          <cell r="U146">
            <v>95605.387938982953</v>
          </cell>
          <cell r="V146">
            <v>7654.8673662011752</v>
          </cell>
        </row>
        <row r="150">
          <cell r="J150">
            <v>1880453.1912948545</v>
          </cell>
          <cell r="K150">
            <v>108473.65808116291</v>
          </cell>
          <cell r="L150">
            <v>1067081.3056274885</v>
          </cell>
          <cell r="M150">
            <v>6041.6163011970966</v>
          </cell>
          <cell r="N150">
            <v>698856.61128524749</v>
          </cell>
          <cell r="O150">
            <v>0</v>
          </cell>
          <cell r="Q150">
            <v>1185588.7710608691</v>
          </cell>
          <cell r="R150">
            <v>119056.34573289998</v>
          </cell>
          <cell r="S150">
            <v>412574.51077354013</v>
          </cell>
          <cell r="T150">
            <v>89230.443307059366</v>
          </cell>
          <cell r="U150">
            <v>564727.47124735836</v>
          </cell>
          <cell r="V150">
            <v>0</v>
          </cell>
        </row>
        <row r="151">
          <cell r="J151">
            <v>537227.58693494939</v>
          </cell>
          <cell r="K151">
            <v>15624.066505575694</v>
          </cell>
          <cell r="L151">
            <v>237598.01132086501</v>
          </cell>
          <cell r="M151">
            <v>1340.4574617768374</v>
          </cell>
          <cell r="N151">
            <v>282665.05164674466</v>
          </cell>
          <cell r="O151">
            <v>0</v>
          </cell>
          <cell r="Q151">
            <v>439194.49225130101</v>
          </cell>
          <cell r="R151">
            <v>30599.829634371996</v>
          </cell>
          <cell r="S151">
            <v>65303.446048776255</v>
          </cell>
          <cell r="T151">
            <v>17052.928611236453</v>
          </cell>
          <cell r="U151">
            <v>326238.28795692214</v>
          </cell>
          <cell r="V151">
            <v>0</v>
          </cell>
        </row>
        <row r="152">
          <cell r="J152">
            <v>899002.34157217119</v>
          </cell>
          <cell r="K152">
            <v>30246.942588215326</v>
          </cell>
          <cell r="L152">
            <v>592639.80151156161</v>
          </cell>
          <cell r="M152">
            <v>4082.6833720625787</v>
          </cell>
          <cell r="N152">
            <v>272032.91410028934</v>
          </cell>
          <cell r="O152">
            <v>0</v>
          </cell>
          <cell r="Q152">
            <v>497925.52522323787</v>
          </cell>
          <cell r="R152">
            <v>22972.92864899597</v>
          </cell>
          <cell r="S152">
            <v>223950.35099179109</v>
          </cell>
          <cell r="T152">
            <v>69911.00686215912</v>
          </cell>
          <cell r="U152">
            <v>181091.2387202965</v>
          </cell>
          <cell r="V152">
            <v>0</v>
          </cell>
        </row>
        <row r="153">
          <cell r="J153">
            <v>3099.5493910489445</v>
          </cell>
          <cell r="K153">
            <v>902.54508735434365</v>
          </cell>
          <cell r="L153">
            <v>1276.5235399664882</v>
          </cell>
          <cell r="M153">
            <v>0</v>
          </cell>
          <cell r="N153">
            <v>920.48076372811306</v>
          </cell>
          <cell r="O153">
            <v>0</v>
          </cell>
          <cell r="Q153">
            <v>433.2216419300849</v>
          </cell>
          <cell r="R153">
            <v>0</v>
          </cell>
          <cell r="S153">
            <v>433.2216419300849</v>
          </cell>
          <cell r="T153">
            <v>0</v>
          </cell>
          <cell r="U153">
            <v>0</v>
          </cell>
          <cell r="V153">
            <v>0</v>
          </cell>
        </row>
        <row r="154">
          <cell r="J154">
            <v>348002.31486026599</v>
          </cell>
          <cell r="K154">
            <v>41578.514300525407</v>
          </cell>
          <cell r="L154">
            <v>202816.30613896422</v>
          </cell>
          <cell r="M154">
            <v>618.47546735768128</v>
          </cell>
          <cell r="N154">
            <v>102989.01895342211</v>
          </cell>
          <cell r="O154">
            <v>0</v>
          </cell>
          <cell r="Q154">
            <v>191579.81255856997</v>
          </cell>
          <cell r="R154">
            <v>44401.682385978886</v>
          </cell>
          <cell r="S154">
            <v>99740.272563229184</v>
          </cell>
          <cell r="T154">
            <v>2266.5078336637475</v>
          </cell>
          <cell r="U154">
            <v>45171.349775698582</v>
          </cell>
          <cell r="V154">
            <v>0</v>
          </cell>
        </row>
        <row r="155">
          <cell r="J155">
            <v>52797.767122433645</v>
          </cell>
          <cell r="K155">
            <v>11298.409069844825</v>
          </cell>
          <cell r="L155">
            <v>22724.222851086146</v>
          </cell>
          <cell r="M155">
            <v>0</v>
          </cell>
          <cell r="N155">
            <v>18775.13520150262</v>
          </cell>
          <cell r="O155">
            <v>0</v>
          </cell>
          <cell r="Q155">
            <v>37901.685229827104</v>
          </cell>
          <cell r="R155">
            <v>13956.63633681986</v>
          </cell>
          <cell r="S155">
            <v>16604.482156971262</v>
          </cell>
          <cell r="T155">
            <v>0</v>
          </cell>
          <cell r="U155">
            <v>7340.5667360359657</v>
          </cell>
          <cell r="V155">
            <v>0</v>
          </cell>
        </row>
        <row r="156">
          <cell r="J156">
            <v>19629.15011010853</v>
          </cell>
          <cell r="K156">
            <v>3918.0114592423015</v>
          </cell>
          <cell r="L156">
            <v>5047.4374401729565</v>
          </cell>
          <cell r="M156">
            <v>0</v>
          </cell>
          <cell r="N156">
            <v>10663.701210693271</v>
          </cell>
          <cell r="O156">
            <v>0</v>
          </cell>
          <cell r="Q156">
            <v>15497.159158998213</v>
          </cell>
          <cell r="R156">
            <v>5467.6713869089926</v>
          </cell>
          <cell r="S156">
            <v>5728.1706598409473</v>
          </cell>
          <cell r="T156">
            <v>0</v>
          </cell>
          <cell r="U156">
            <v>4301.3171122482754</v>
          </cell>
          <cell r="V156">
            <v>0</v>
          </cell>
        </row>
        <row r="157">
          <cell r="J157">
            <v>20694.481304087753</v>
          </cell>
          <cell r="K157">
            <v>4905.1690704049788</v>
          </cell>
          <cell r="L157">
            <v>4979.0028248240451</v>
          </cell>
          <cell r="M157">
            <v>0</v>
          </cell>
          <cell r="N157">
            <v>10810.309408858724</v>
          </cell>
          <cell r="O157">
            <v>0</v>
          </cell>
          <cell r="Q157">
            <v>3056.8749969859819</v>
          </cell>
          <cell r="R157">
            <v>1657.5973398243109</v>
          </cell>
          <cell r="S157">
            <v>814.56671100403696</v>
          </cell>
          <cell r="T157">
            <v>0</v>
          </cell>
          <cell r="U157">
            <v>584.71094615763388</v>
          </cell>
          <cell r="V157">
            <v>0</v>
          </cell>
        </row>
        <row r="159">
          <cell r="J159">
            <v>928292.5361679343</v>
          </cell>
          <cell r="K159">
            <v>281.10063267880111</v>
          </cell>
          <cell r="L159">
            <v>325890.21199956728</v>
          </cell>
          <cell r="M159">
            <v>0</v>
          </cell>
          <cell r="N159">
            <v>435943.49239777651</v>
          </cell>
          <cell r="O159">
            <v>166177.73113788065</v>
          </cell>
          <cell r="Q159">
            <v>119775.60678310483</v>
          </cell>
          <cell r="R159">
            <v>0</v>
          </cell>
          <cell r="S159">
            <v>20701.654706191894</v>
          </cell>
          <cell r="T159">
            <v>0</v>
          </cell>
          <cell r="U159">
            <v>71539.328437012082</v>
          </cell>
          <cell r="V159">
            <v>27534.623639900401</v>
          </cell>
        </row>
        <row r="160">
          <cell r="J160">
            <v>268049.68388051854</v>
          </cell>
          <cell r="K160">
            <v>0</v>
          </cell>
          <cell r="L160">
            <v>205050.03135922021</v>
          </cell>
          <cell r="M160">
            <v>0</v>
          </cell>
          <cell r="N160">
            <v>51709.094688361234</v>
          </cell>
          <cell r="O160">
            <v>11290.557832937053</v>
          </cell>
          <cell r="Q160">
            <v>272803.54074236279</v>
          </cell>
          <cell r="R160">
            <v>0</v>
          </cell>
          <cell r="S160">
            <v>118397.23344081694</v>
          </cell>
          <cell r="T160">
            <v>0</v>
          </cell>
          <cell r="U160">
            <v>116804.16275120259</v>
          </cell>
          <cell r="V160">
            <v>37602.144550343924</v>
          </cell>
        </row>
        <row r="161">
          <cell r="J161">
            <v>1050350.9376129576</v>
          </cell>
          <cell r="K161">
            <v>110919.71166437332</v>
          </cell>
          <cell r="L161">
            <v>551581.36826343753</v>
          </cell>
          <cell r="M161">
            <v>6041.6163011970966</v>
          </cell>
          <cell r="N161">
            <v>322216.86470439075</v>
          </cell>
          <cell r="O161">
            <v>59591.37667951965</v>
          </cell>
          <cell r="Q161">
            <v>1014267.3275849159</v>
          </cell>
          <cell r="R161">
            <v>125750.16753435832</v>
          </cell>
          <cell r="S161">
            <v>279841.54769275623</v>
          </cell>
          <cell r="T161">
            <v>89230.443307059366</v>
          </cell>
          <cell r="U161">
            <v>404571.14968699258</v>
          </cell>
          <cell r="V161">
            <v>114874.01936370133</v>
          </cell>
        </row>
        <row r="162">
          <cell r="J162">
            <v>247.39018694307251</v>
          </cell>
          <cell r="K162">
            <v>247.39018694307251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5">
          <cell r="J165">
            <v>920713.28529266629</v>
          </cell>
          <cell r="K165">
            <v>281.10063267880111</v>
          </cell>
          <cell r="L165">
            <v>321686.91383427544</v>
          </cell>
          <cell r="M165">
            <v>0</v>
          </cell>
          <cell r="N165">
            <v>432567.5396878008</v>
          </cell>
          <cell r="O165">
            <v>166177.73113788065</v>
          </cell>
          <cell r="Q165">
            <v>119494.50615042602</v>
          </cell>
          <cell r="R165">
            <v>0</v>
          </cell>
          <cell r="S165">
            <v>20701.654706191894</v>
          </cell>
          <cell r="T165">
            <v>0</v>
          </cell>
          <cell r="U165">
            <v>71258.227804333277</v>
          </cell>
          <cell r="V165">
            <v>27534.623639900401</v>
          </cell>
        </row>
        <row r="166">
          <cell r="J166">
            <v>7579.2508752681515</v>
          </cell>
          <cell r="K166">
            <v>0</v>
          </cell>
          <cell r="L166">
            <v>4203.2981652920635</v>
          </cell>
          <cell r="M166">
            <v>0</v>
          </cell>
          <cell r="N166">
            <v>3375.9527099760885</v>
          </cell>
          <cell r="O166">
            <v>0</v>
          </cell>
          <cell r="Q166">
            <v>281.10063267880111</v>
          </cell>
          <cell r="R166">
            <v>0</v>
          </cell>
          <cell r="S166">
            <v>0</v>
          </cell>
          <cell r="T166">
            <v>0</v>
          </cell>
          <cell r="U166">
            <v>281.10063267880111</v>
          </cell>
          <cell r="V166">
            <v>0</v>
          </cell>
        </row>
        <row r="167">
          <cell r="J167">
            <v>268049.68388051854</v>
          </cell>
          <cell r="K167">
            <v>0</v>
          </cell>
          <cell r="L167">
            <v>205050.03135922021</v>
          </cell>
          <cell r="M167">
            <v>0</v>
          </cell>
          <cell r="N167">
            <v>51709.094688361234</v>
          </cell>
          <cell r="O167">
            <v>11290.557832937053</v>
          </cell>
          <cell r="Q167">
            <v>272803.54074236279</v>
          </cell>
          <cell r="R167">
            <v>0</v>
          </cell>
          <cell r="S167">
            <v>118397.23344081694</v>
          </cell>
          <cell r="T167">
            <v>0</v>
          </cell>
          <cell r="U167">
            <v>116804.16275120259</v>
          </cell>
          <cell r="V167">
            <v>37602.144550343924</v>
          </cell>
        </row>
        <row r="168">
          <cell r="J168">
            <v>9151.4874420340857</v>
          </cell>
          <cell r="K168">
            <v>4269.1582547988346</v>
          </cell>
          <cell r="L168">
            <v>4882.329187235252</v>
          </cell>
          <cell r="M168">
            <v>0</v>
          </cell>
          <cell r="N168">
            <v>0</v>
          </cell>
          <cell r="O168">
            <v>0</v>
          </cell>
          <cell r="Q168">
            <v>2614.8794793927086</v>
          </cell>
          <cell r="R168">
            <v>1001.9856486565936</v>
          </cell>
          <cell r="S168">
            <v>281.10063267880111</v>
          </cell>
          <cell r="T168">
            <v>0</v>
          </cell>
          <cell r="U168">
            <v>1331.7931980573139</v>
          </cell>
          <cell r="V168">
            <v>0</v>
          </cell>
        </row>
        <row r="169">
          <cell r="J169">
            <v>14926.149138392397</v>
          </cell>
          <cell r="K169">
            <v>206.15848911922711</v>
          </cell>
          <cell r="L169">
            <v>8080.1390236469779</v>
          </cell>
          <cell r="M169">
            <v>0</v>
          </cell>
          <cell r="N169">
            <v>6639.8516256261919</v>
          </cell>
          <cell r="O169">
            <v>0</v>
          </cell>
          <cell r="Q169">
            <v>3544.7924040243684</v>
          </cell>
          <cell r="R169">
            <v>206.15848911922711</v>
          </cell>
          <cell r="S169">
            <v>1207.3070178514431</v>
          </cell>
          <cell r="T169">
            <v>0</v>
          </cell>
          <cell r="U169">
            <v>2131.3268970536983</v>
          </cell>
          <cell r="V169">
            <v>0</v>
          </cell>
        </row>
        <row r="170">
          <cell r="J170">
            <v>191780.31694206398</v>
          </cell>
          <cell r="K170">
            <v>0</v>
          </cell>
          <cell r="L170">
            <v>138734.32477156952</v>
          </cell>
          <cell r="M170">
            <v>0</v>
          </cell>
          <cell r="N170">
            <v>49855.439327306602</v>
          </cell>
          <cell r="O170">
            <v>3190.5528431883208</v>
          </cell>
          <cell r="Q170">
            <v>3201.1094664861876</v>
          </cell>
          <cell r="R170">
            <v>0</v>
          </cell>
          <cell r="S170">
            <v>2954.1210971068167</v>
          </cell>
          <cell r="T170">
            <v>0</v>
          </cell>
          <cell r="U170">
            <v>0</v>
          </cell>
          <cell r="V170">
            <v>246.98836937937116</v>
          </cell>
        </row>
        <row r="171">
          <cell r="J171">
            <v>353122.46507294092</v>
          </cell>
          <cell r="K171">
            <v>247.39018694307251</v>
          </cell>
          <cell r="L171">
            <v>170214.09485442331</v>
          </cell>
          <cell r="M171">
            <v>0</v>
          </cell>
          <cell r="N171">
            <v>137977.49713579836</v>
          </cell>
          <cell r="O171">
            <v>44683.482895779161</v>
          </cell>
          <cell r="Q171">
            <v>403000.11474749999</v>
          </cell>
          <cell r="R171">
            <v>0</v>
          </cell>
          <cell r="S171">
            <v>86962.516436362348</v>
          </cell>
          <cell r="T171">
            <v>0</v>
          </cell>
          <cell r="U171">
            <v>226469.47383959912</v>
          </cell>
          <cell r="V171">
            <v>89568.124471544914</v>
          </cell>
        </row>
        <row r="172">
          <cell r="J172">
            <v>100152.62129646263</v>
          </cell>
          <cell r="K172">
            <v>1180.9071834619181</v>
          </cell>
          <cell r="L172">
            <v>48571.829536532998</v>
          </cell>
          <cell r="M172">
            <v>0</v>
          </cell>
          <cell r="N172">
            <v>48466.601118981816</v>
          </cell>
          <cell r="O172">
            <v>1933.2834574861604</v>
          </cell>
          <cell r="Q172">
            <v>4755.8617490744109</v>
          </cell>
          <cell r="R172">
            <v>1276.5235399664882</v>
          </cell>
          <cell r="S172">
            <v>3198.2375764291223</v>
          </cell>
          <cell r="T172">
            <v>0</v>
          </cell>
          <cell r="U172">
            <v>0</v>
          </cell>
          <cell r="V172">
            <v>281.10063267880111</v>
          </cell>
        </row>
        <row r="173">
          <cell r="J173">
            <v>36474.545404502518</v>
          </cell>
          <cell r="K173">
            <v>0</v>
          </cell>
          <cell r="L173">
            <v>24076.203366080623</v>
          </cell>
          <cell r="M173">
            <v>0</v>
          </cell>
          <cell r="N173">
            <v>5710.6941555565527</v>
          </cell>
          <cell r="O173">
            <v>6687.6478828652707</v>
          </cell>
          <cell r="Q173">
            <v>132338.55223256504</v>
          </cell>
          <cell r="R173">
            <v>0</v>
          </cell>
          <cell r="S173">
            <v>57289.195898552563</v>
          </cell>
          <cell r="T173">
            <v>0</v>
          </cell>
          <cell r="U173">
            <v>59747.436135052769</v>
          </cell>
          <cell r="V173">
            <v>15301.920198959822</v>
          </cell>
        </row>
        <row r="174">
          <cell r="J174">
            <v>23657.252020158539</v>
          </cell>
          <cell r="K174">
            <v>902.54508735434365</v>
          </cell>
          <cell r="L174">
            <v>17616.818433609849</v>
          </cell>
          <cell r="M174">
            <v>0</v>
          </cell>
          <cell r="N174">
            <v>4856.7878665155322</v>
          </cell>
          <cell r="O174">
            <v>281.10063267880111</v>
          </cell>
          <cell r="Q174">
            <v>10818.749686199075</v>
          </cell>
          <cell r="R174">
            <v>515.39622279806781</v>
          </cell>
          <cell r="S174">
            <v>7888.0669153256131</v>
          </cell>
          <cell r="T174">
            <v>0</v>
          </cell>
          <cell r="U174">
            <v>1797.1459286874635</v>
          </cell>
          <cell r="V174">
            <v>618.1406193879302</v>
          </cell>
        </row>
        <row r="175">
          <cell r="J175">
            <v>26370.145164540529</v>
          </cell>
          <cell r="K175">
            <v>1914.9911934866332</v>
          </cell>
          <cell r="L175">
            <v>22998.468592429319</v>
          </cell>
          <cell r="M175">
            <v>0</v>
          </cell>
          <cell r="N175">
            <v>1456.6853786245754</v>
          </cell>
          <cell r="O175">
            <v>0</v>
          </cell>
          <cell r="Q175">
            <v>23727.601805189333</v>
          </cell>
          <cell r="R175">
            <v>1649.2679129538171</v>
          </cell>
          <cell r="S175">
            <v>22078.333892235518</v>
          </cell>
          <cell r="T175">
            <v>0</v>
          </cell>
          <cell r="U175">
            <v>0</v>
          </cell>
          <cell r="V175">
            <v>0</v>
          </cell>
        </row>
        <row r="176">
          <cell r="J176">
            <v>5413.1997534950187</v>
          </cell>
          <cell r="K176">
            <v>0</v>
          </cell>
          <cell r="L176">
            <v>3969.1276137280688</v>
          </cell>
          <cell r="M176">
            <v>0</v>
          </cell>
          <cell r="N176">
            <v>1444.0721397669497</v>
          </cell>
          <cell r="O176">
            <v>0</v>
          </cell>
          <cell r="Q176">
            <v>3065.4917665004346</v>
          </cell>
          <cell r="R176">
            <v>0</v>
          </cell>
          <cell r="S176">
            <v>2632.2701245703497</v>
          </cell>
          <cell r="T176">
            <v>0</v>
          </cell>
          <cell r="U176">
            <v>433.2216419300849</v>
          </cell>
          <cell r="V176">
            <v>0</v>
          </cell>
        </row>
        <row r="177">
          <cell r="J177">
            <v>20005.300730849056</v>
          </cell>
          <cell r="K177">
            <v>0</v>
          </cell>
          <cell r="L177">
            <v>7913.943781322103</v>
          </cell>
          <cell r="M177">
            <v>0</v>
          </cell>
          <cell r="N177">
            <v>12091.356949526946</v>
          </cell>
          <cell r="O177">
            <v>0</v>
          </cell>
          <cell r="Q177">
            <v>14733.698491247134</v>
          </cell>
          <cell r="R177">
            <v>0</v>
          </cell>
          <cell r="S177">
            <v>8705.7671763684593</v>
          </cell>
          <cell r="T177">
            <v>0</v>
          </cell>
          <cell r="U177">
            <v>6027.9313148786787</v>
          </cell>
          <cell r="V177">
            <v>0</v>
          </cell>
        </row>
        <row r="178">
          <cell r="J178">
            <v>46852.017649686619</v>
          </cell>
          <cell r="K178">
            <v>0</v>
          </cell>
          <cell r="L178">
            <v>42268.486195127407</v>
          </cell>
          <cell r="M178">
            <v>0</v>
          </cell>
          <cell r="N178">
            <v>4150.3098126291125</v>
          </cell>
          <cell r="O178">
            <v>433.2216419300849</v>
          </cell>
          <cell r="Q178">
            <v>20754.30144278672</v>
          </cell>
          <cell r="R178">
            <v>206.15848911922711</v>
          </cell>
          <cell r="S178">
            <v>15717.983442636831</v>
          </cell>
          <cell r="T178">
            <v>0</v>
          </cell>
          <cell r="U178">
            <v>3724.4249218749478</v>
          </cell>
          <cell r="V178">
            <v>1105.7345891557095</v>
          </cell>
        </row>
        <row r="179">
          <cell r="J179">
            <v>58870.304598227522</v>
          </cell>
          <cell r="K179">
            <v>58870.304598227522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Q179">
            <v>44226.903377812137</v>
          </cell>
          <cell r="R179">
            <v>44226.903377812137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J180">
            <v>51048.585790175195</v>
          </cell>
          <cell r="K180">
            <v>34251.939279477134</v>
          </cell>
          <cell r="L180">
            <v>16096.042495662448</v>
          </cell>
          <cell r="M180">
            <v>0</v>
          </cell>
          <cell r="N180">
            <v>700.60401503562105</v>
          </cell>
          <cell r="O180">
            <v>0</v>
          </cell>
          <cell r="Q180">
            <v>82000.324648754846</v>
          </cell>
          <cell r="R180">
            <v>51698.675569352097</v>
          </cell>
          <cell r="S180">
            <v>27721.06298450227</v>
          </cell>
          <cell r="T180">
            <v>0</v>
          </cell>
          <cell r="U180">
            <v>2580.5860949006892</v>
          </cell>
          <cell r="V180">
            <v>0</v>
          </cell>
        </row>
        <row r="181">
          <cell r="J181">
            <v>22099.542394909186</v>
          </cell>
          <cell r="K181">
            <v>9076.3173915045936</v>
          </cell>
          <cell r="L181">
            <v>11223.025248920623</v>
          </cell>
          <cell r="M181">
            <v>0</v>
          </cell>
          <cell r="N181">
            <v>1800.1997544839564</v>
          </cell>
          <cell r="O181">
            <v>0</v>
          </cell>
          <cell r="Q181">
            <v>46800.445731080355</v>
          </cell>
          <cell r="R181">
            <v>24608.080249639079</v>
          </cell>
          <cell r="S181">
            <v>19660.238212475946</v>
          </cell>
          <cell r="T181">
            <v>0</v>
          </cell>
          <cell r="U181">
            <v>2532.1272689653101</v>
          </cell>
          <cell r="V181">
            <v>0</v>
          </cell>
        </row>
        <row r="182">
          <cell r="J182">
            <v>16027.431833813171</v>
          </cell>
          <cell r="K182">
            <v>0</v>
          </cell>
          <cell r="L182">
            <v>7296.5393699520882</v>
          </cell>
          <cell r="M182">
            <v>0</v>
          </cell>
          <cell r="N182">
            <v>7647.8383590358717</v>
          </cell>
          <cell r="O182">
            <v>1083.0541048252123</v>
          </cell>
          <cell r="Q182">
            <v>8720.2138640663234</v>
          </cell>
          <cell r="R182">
            <v>0</v>
          </cell>
          <cell r="S182">
            <v>2507.051461628716</v>
          </cell>
          <cell r="T182">
            <v>0</v>
          </cell>
          <cell r="U182">
            <v>5498.8401278287211</v>
          </cell>
          <cell r="V182">
            <v>714.322274608886</v>
          </cell>
        </row>
        <row r="183">
          <cell r="J183">
            <v>62613.450242946848</v>
          </cell>
          <cell r="K183">
            <v>0</v>
          </cell>
          <cell r="L183">
            <v>21895.489956674821</v>
          </cell>
          <cell r="M183">
            <v>0</v>
          </cell>
          <cell r="N183">
            <v>39418.927065505472</v>
          </cell>
          <cell r="O183">
            <v>1299.0332207665199</v>
          </cell>
          <cell r="Q183">
            <v>113913.81362475517</v>
          </cell>
          <cell r="R183">
            <v>0</v>
          </cell>
          <cell r="S183">
            <v>16916.959901384696</v>
          </cell>
          <cell r="T183">
            <v>0</v>
          </cell>
          <cell r="U183">
            <v>89959.165515384637</v>
          </cell>
          <cell r="V183">
            <v>7037.6882079858769</v>
          </cell>
        </row>
        <row r="184">
          <cell r="J184">
            <v>7982.8222650484731</v>
          </cell>
          <cell r="K184">
            <v>0</v>
          </cell>
          <cell r="L184">
            <v>1941.2059638513772</v>
          </cell>
          <cell r="M184">
            <v>6041.6163011970966</v>
          </cell>
          <cell r="N184">
            <v>0</v>
          </cell>
          <cell r="O184">
            <v>0</v>
          </cell>
          <cell r="Q184">
            <v>93779.957643339163</v>
          </cell>
          <cell r="R184">
            <v>0</v>
          </cell>
          <cell r="S184">
            <v>2211.8375334936054</v>
          </cell>
          <cell r="T184">
            <v>89230.443307059366</v>
          </cell>
          <cell r="U184">
            <v>2337.6768027861949</v>
          </cell>
          <cell r="V184">
            <v>0</v>
          </cell>
        </row>
        <row r="185">
          <cell r="J185">
            <v>1873.0897997232855</v>
          </cell>
          <cell r="K185">
            <v>0</v>
          </cell>
          <cell r="L185">
            <v>1873.0897997232855</v>
          </cell>
          <cell r="M185">
            <v>0</v>
          </cell>
          <cell r="N185">
            <v>0</v>
          </cell>
          <cell r="O185">
            <v>0</v>
          </cell>
          <cell r="Q185">
            <v>1456.6853786245756</v>
          </cell>
          <cell r="R185">
            <v>0</v>
          </cell>
          <cell r="S185">
            <v>1456.6853786245756</v>
          </cell>
          <cell r="T185">
            <v>0</v>
          </cell>
          <cell r="U185">
            <v>0</v>
          </cell>
          <cell r="V185">
            <v>0</v>
          </cell>
        </row>
        <row r="186">
          <cell r="J186">
            <v>1930.2100729451827</v>
          </cell>
          <cell r="K186">
            <v>0</v>
          </cell>
          <cell r="L186">
            <v>1930.2100729451827</v>
          </cell>
          <cell r="M186">
            <v>0</v>
          </cell>
          <cell r="N186">
            <v>0</v>
          </cell>
          <cell r="O186">
            <v>0</v>
          </cell>
          <cell r="Q186">
            <v>813.83004547058454</v>
          </cell>
          <cell r="R186">
            <v>361.01803494173743</v>
          </cell>
          <cell r="S186">
            <v>452.81201052884717</v>
          </cell>
          <cell r="T186">
            <v>0</v>
          </cell>
          <cell r="U186">
            <v>0</v>
          </cell>
          <cell r="V186">
            <v>0</v>
          </cell>
        </row>
        <row r="188">
          <cell r="J188">
            <v>247.39018694307251</v>
          </cell>
          <cell r="K188">
            <v>247.39018694307251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90">
          <cell r="J190">
            <v>54335.331766902964</v>
          </cell>
          <cell r="K190">
            <v>8690.4941493847255</v>
          </cell>
          <cell r="L190">
            <v>25399.300031558159</v>
          </cell>
          <cell r="M190">
            <v>0</v>
          </cell>
          <cell r="N190">
            <v>20245.537585960141</v>
          </cell>
          <cell r="O190">
            <v>0</v>
          </cell>
          <cell r="Q190">
            <v>48110.289489117393</v>
          </cell>
          <cell r="R190">
            <v>10305.685988490121</v>
          </cell>
          <cell r="S190">
            <v>20311.850846538247</v>
          </cell>
          <cell r="T190">
            <v>0</v>
          </cell>
          <cell r="U190">
            <v>17492.752654088988</v>
          </cell>
          <cell r="V190">
            <v>0</v>
          </cell>
        </row>
        <row r="191">
          <cell r="J191">
            <v>74737.313023574708</v>
          </cell>
          <cell r="K191">
            <v>27312.354968705047</v>
          </cell>
          <cell r="L191">
            <v>33535.934461408644</v>
          </cell>
          <cell r="M191">
            <v>0</v>
          </cell>
          <cell r="N191">
            <v>13889.023593461043</v>
          </cell>
          <cell r="O191">
            <v>0</v>
          </cell>
          <cell r="Q191">
            <v>83246.738914263886</v>
          </cell>
          <cell r="R191">
            <v>37898.159142478085</v>
          </cell>
          <cell r="S191">
            <v>35047.234397816763</v>
          </cell>
          <cell r="T191">
            <v>0</v>
          </cell>
          <cell r="U191">
            <v>10301.345373969176</v>
          </cell>
          <cell r="V191">
            <v>0</v>
          </cell>
        </row>
        <row r="192">
          <cell r="J192">
            <v>139697.27512541183</v>
          </cell>
          <cell r="K192">
            <v>32318.740303438288</v>
          </cell>
          <cell r="L192">
            <v>78676.079138980684</v>
          </cell>
          <cell r="M192">
            <v>0</v>
          </cell>
          <cell r="N192">
            <v>28173.964863371039</v>
          </cell>
          <cell r="O192">
            <v>528.49081962187358</v>
          </cell>
          <cell r="Q192">
            <v>102923.49115944911</v>
          </cell>
          <cell r="R192">
            <v>44138.600884485197</v>
          </cell>
          <cell r="S192">
            <v>48526.326848989702</v>
          </cell>
          <cell r="T192">
            <v>0</v>
          </cell>
          <cell r="U192">
            <v>7745.7918920635038</v>
          </cell>
          <cell r="V192">
            <v>2512.7715339108718</v>
          </cell>
        </row>
        <row r="193">
          <cell r="J193">
            <v>51117.273393195923</v>
          </cell>
          <cell r="K193">
            <v>6850.5500486726451</v>
          </cell>
          <cell r="L193">
            <v>41185.109629848143</v>
          </cell>
          <cell r="M193">
            <v>0</v>
          </cell>
          <cell r="N193">
            <v>2359.5776447917005</v>
          </cell>
          <cell r="O193">
            <v>722.03606988347485</v>
          </cell>
          <cell r="Q193">
            <v>55434.77501162012</v>
          </cell>
          <cell r="R193">
            <v>13963.510602587789</v>
          </cell>
          <cell r="S193">
            <v>40468.609064436256</v>
          </cell>
          <cell r="T193">
            <v>0</v>
          </cell>
          <cell r="U193">
            <v>693.41761091725539</v>
          </cell>
          <cell r="V193">
            <v>309.23773367884064</v>
          </cell>
        </row>
        <row r="194">
          <cell r="J194">
            <v>336194.41930906655</v>
          </cell>
          <cell r="K194">
            <v>16743.46710272057</v>
          </cell>
          <cell r="L194">
            <v>156114.25739166545</v>
          </cell>
          <cell r="M194">
            <v>1974.8623341227869</v>
          </cell>
          <cell r="N194">
            <v>114414.61309213328</v>
          </cell>
          <cell r="O194">
            <v>46947.219388427133</v>
          </cell>
          <cell r="Q194">
            <v>536801.4415545034</v>
          </cell>
          <cell r="R194">
            <v>5185.368452413918</v>
          </cell>
          <cell r="S194">
            <v>116869.96609760783</v>
          </cell>
          <cell r="T194">
            <v>11081.683734241935</v>
          </cell>
          <cell r="U194">
            <v>305606.72071596375</v>
          </cell>
          <cell r="V194">
            <v>98057.702554279938</v>
          </cell>
        </row>
        <row r="195">
          <cell r="J195">
            <v>442948.98143628304</v>
          </cell>
          <cell r="K195">
            <v>0</v>
          </cell>
          <cell r="L195">
            <v>25792.877165412086</v>
          </cell>
          <cell r="M195">
            <v>0</v>
          </cell>
          <cell r="N195">
            <v>412077.00839446805</v>
          </cell>
          <cell r="O195">
            <v>5079.0958764048919</v>
          </cell>
          <cell r="Q195">
            <v>70829.141004992183</v>
          </cell>
          <cell r="R195">
            <v>0</v>
          </cell>
          <cell r="S195">
            <v>1686.6037960728065</v>
          </cell>
          <cell r="T195">
            <v>0</v>
          </cell>
          <cell r="U195">
            <v>67877.584361864763</v>
          </cell>
          <cell r="V195">
            <v>1264.9528470546049</v>
          </cell>
        </row>
        <row r="196">
          <cell r="J196">
            <v>344226.57153795171</v>
          </cell>
          <cell r="K196">
            <v>3810.3206484328261</v>
          </cell>
          <cell r="L196">
            <v>196479.87172029374</v>
          </cell>
          <cell r="M196">
            <v>0</v>
          </cell>
          <cell r="N196">
            <v>128820.16076334246</v>
          </cell>
          <cell r="O196">
            <v>15116.218405886695</v>
          </cell>
          <cell r="Q196">
            <v>215126.01803225989</v>
          </cell>
          <cell r="R196">
            <v>1447.3068356698122</v>
          </cell>
          <cell r="S196">
            <v>63981.461136596612</v>
          </cell>
          <cell r="T196">
            <v>0</v>
          </cell>
          <cell r="U196">
            <v>112934.8270997573</v>
          </cell>
          <cell r="V196">
            <v>36762.422960237083</v>
          </cell>
        </row>
        <row r="197">
          <cell r="J197">
            <v>154340.24013282717</v>
          </cell>
          <cell r="K197">
            <v>6238.28255310444</v>
          </cell>
          <cell r="L197">
            <v>102791.2564321972</v>
          </cell>
          <cell r="M197">
            <v>0</v>
          </cell>
          <cell r="N197">
            <v>44406.203864250347</v>
          </cell>
          <cell r="O197">
            <v>904.49728327552589</v>
          </cell>
          <cell r="Q197">
            <v>25194.873855988779</v>
          </cell>
          <cell r="R197">
            <v>0</v>
          </cell>
          <cell r="S197">
            <v>21220.896022112614</v>
          </cell>
          <cell r="T197">
            <v>0</v>
          </cell>
          <cell r="U197">
            <v>2970.8411313138836</v>
          </cell>
          <cell r="V197">
            <v>1003.136702562276</v>
          </cell>
        </row>
        <row r="198">
          <cell r="J198">
            <v>647118.96727135824</v>
          </cell>
          <cell r="K198">
            <v>8159.3398824075466</v>
          </cell>
          <cell r="L198">
            <v>421647.40362628008</v>
          </cell>
          <cell r="M198">
            <v>4066.7539670743104</v>
          </cell>
          <cell r="N198">
            <v>45483.361988754892</v>
          </cell>
          <cell r="O198">
            <v>167762.10780683762</v>
          </cell>
          <cell r="Q198">
            <v>267755.39979452692</v>
          </cell>
          <cell r="R198">
            <v>12399.218649995104</v>
          </cell>
          <cell r="S198">
            <v>70518.249895916131</v>
          </cell>
          <cell r="T198">
            <v>78148.759572817391</v>
          </cell>
          <cell r="U198">
            <v>66588.608453577166</v>
          </cell>
          <cell r="V198">
            <v>40100.563222222161</v>
          </cell>
        </row>
        <row r="199">
          <cell r="J199">
            <v>1077.2626401859188</v>
          </cell>
          <cell r="K199">
            <v>1077.2626401859188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J200">
            <v>899.52202457216345</v>
          </cell>
          <cell r="K200">
            <v>0</v>
          </cell>
          <cell r="L200">
            <v>899.52202457216345</v>
          </cell>
          <cell r="M200">
            <v>0</v>
          </cell>
          <cell r="N200">
            <v>0</v>
          </cell>
          <cell r="O200">
            <v>0</v>
          </cell>
          <cell r="Q200">
            <v>1424.3062936142976</v>
          </cell>
          <cell r="R200">
            <v>412.31697823845423</v>
          </cell>
          <cell r="S200">
            <v>309.23773367884064</v>
          </cell>
          <cell r="T200">
            <v>0</v>
          </cell>
          <cell r="U200">
            <v>702.75158169700273</v>
          </cell>
          <cell r="V200">
            <v>0</v>
          </cell>
        </row>
        <row r="202">
          <cell r="J202">
            <v>247.39018694307251</v>
          </cell>
          <cell r="K202">
            <v>247.39018694307251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>
            <v>7.806873036005296</v>
          </cell>
          <cell r="E6">
            <v>8.5077211245754434</v>
          </cell>
          <cell r="F6">
            <v>8.8875543669204475</v>
          </cell>
          <cell r="G6">
            <v>8.8232746429853908</v>
          </cell>
          <cell r="H6">
            <v>9.5814527698766021</v>
          </cell>
        </row>
        <row r="7">
          <cell r="H7">
            <v>3.9684829885848991</v>
          </cell>
        </row>
        <row r="8">
          <cell r="D8">
            <v>8.0860083521612616</v>
          </cell>
          <cell r="E8">
            <v>8.7229248004865809</v>
          </cell>
          <cell r="F8">
            <v>9.6664937217195384</v>
          </cell>
          <cell r="G8">
            <v>9.5650884601511894</v>
          </cell>
          <cell r="H8">
            <v>10.359043520438298</v>
          </cell>
        </row>
        <row r="9">
          <cell r="H9">
            <v>4.0869882804243156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LIV Encuesta Permanente de Hogares de Propósitos Múltiples, Junio 2016.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>
        <row r="88">
          <cell r="C88">
            <v>5909.4824732584693</v>
          </cell>
          <cell r="D88">
            <v>7.5522533634563587</v>
          </cell>
          <cell r="E88">
            <v>6588.6265152061387</v>
          </cell>
          <cell r="F88">
            <v>8.1148971088967787</v>
          </cell>
          <cell r="G88">
            <v>14193.651752484646</v>
          </cell>
          <cell r="H88">
            <v>12.110018311995001</v>
          </cell>
          <cell r="I88">
            <v>5829.0959390906401</v>
          </cell>
          <cell r="J88">
            <v>7.6909698973730318</v>
          </cell>
          <cell r="K88">
            <v>4411.3021183238852</v>
          </cell>
          <cell r="L88">
            <v>6.0260721769445231</v>
          </cell>
          <cell r="M88">
            <v>4760.6816899182177</v>
          </cell>
          <cell r="N88">
            <v>6.554385279392708</v>
          </cell>
        </row>
        <row r="89">
          <cell r="C89">
            <v>7831.2971540687013</v>
          </cell>
          <cell r="D89">
            <v>8.8308295606936085</v>
          </cell>
          <cell r="E89">
            <v>8359.5591432820784</v>
          </cell>
          <cell r="F89">
            <v>9.2422032400607161</v>
          </cell>
          <cell r="G89">
            <v>15725.787363605888</v>
          </cell>
          <cell r="H89">
            <v>12.700087088069944</v>
          </cell>
          <cell r="I89">
            <v>7391.0780883989655</v>
          </cell>
          <cell r="J89">
            <v>8.7715679391104633</v>
          </cell>
          <cell r="K89">
            <v>4459.9403471610167</v>
          </cell>
          <cell r="L89">
            <v>6.7806136204097527</v>
          </cell>
          <cell r="M89">
            <v>6685.4894826232303</v>
          </cell>
          <cell r="N89">
            <v>7.9219812255483184</v>
          </cell>
        </row>
        <row r="91">
          <cell r="C91">
            <v>10123.752765752766</v>
          </cell>
          <cell r="D91">
            <v>10.08722277391592</v>
          </cell>
          <cell r="E91">
            <v>11165.550937886102</v>
          </cell>
          <cell r="F91">
            <v>10.589456684738728</v>
          </cell>
          <cell r="G91">
            <v>19988.637575757577</v>
          </cell>
          <cell r="H91">
            <v>13.418292682926825</v>
          </cell>
          <cell r="I91">
            <v>9152.1041118648754</v>
          </cell>
          <cell r="J91">
            <v>9.9462780397199673</v>
          </cell>
          <cell r="K91">
            <v>10666.666666666668</v>
          </cell>
          <cell r="L91">
            <v>6</v>
          </cell>
          <cell r="M91">
            <v>7526.4049285914316</v>
          </cell>
          <cell r="N91">
            <v>8.8122986822840392</v>
          </cell>
        </row>
        <row r="92">
          <cell r="C92">
            <v>9305.437952559294</v>
          </cell>
          <cell r="D92">
            <v>9.3640516903798368</v>
          </cell>
          <cell r="E92">
            <v>9243.9941959713215</v>
          </cell>
          <cell r="F92">
            <v>9.4523348017621043</v>
          </cell>
          <cell r="G92">
            <v>15342.857142857143</v>
          </cell>
          <cell r="H92">
            <v>12.142857142857144</v>
          </cell>
          <cell r="I92">
            <v>8902.3647593097103</v>
          </cell>
          <cell r="J92">
            <v>9.2903043968432844</v>
          </cell>
          <cell r="K92">
            <v>4000</v>
          </cell>
          <cell r="L92">
            <v>8.5</v>
          </cell>
          <cell r="M92">
            <v>9472.6951672862397</v>
          </cell>
          <cell r="N92">
            <v>9.1117824773413822</v>
          </cell>
        </row>
        <row r="93">
          <cell r="C93">
            <v>6375.9372712356571</v>
          </cell>
          <cell r="D93">
            <v>8.088423894701334</v>
          </cell>
          <cell r="E93">
            <v>6707.4848891873817</v>
          </cell>
          <cell r="F93">
            <v>8.4899692937563938</v>
          </cell>
          <cell r="G93">
            <v>12106.747706422017</v>
          </cell>
          <cell r="H93">
            <v>12.169158878504673</v>
          </cell>
          <cell r="I93">
            <v>6097.0966698997763</v>
          </cell>
          <cell r="J93">
            <v>8.0464954892435827</v>
          </cell>
          <cell r="K93">
            <v>2607.4074074074074</v>
          </cell>
          <cell r="L93">
            <v>6.5925925925925926</v>
          </cell>
          <cell r="M93">
            <v>5738.7031163562624</v>
          </cell>
          <cell r="N93">
            <v>7.3108027750247757</v>
          </cell>
        </row>
        <row r="94">
          <cell r="C94">
            <v>3758.2509733168604</v>
          </cell>
          <cell r="D94">
            <v>5.9527206184411936</v>
          </cell>
          <cell r="E94">
            <v>4192.7075065675435</v>
          </cell>
          <cell r="F94">
            <v>6.435428645261319</v>
          </cell>
          <cell r="G94">
            <v>9860.3670634920618</v>
          </cell>
          <cell r="H94">
            <v>10.36344537815126</v>
          </cell>
          <cell r="I94">
            <v>3851.1164093699722</v>
          </cell>
          <cell r="J94">
            <v>6.1845876895381897</v>
          </cell>
          <cell r="K94">
            <v>4361.3207547169814</v>
          </cell>
          <cell r="L94">
            <v>5.0476190476190474</v>
          </cell>
          <cell r="M94">
            <v>3194.1870624270755</v>
          </cell>
          <cell r="N94">
            <v>5.2920056597099405</v>
          </cell>
        </row>
        <row r="96">
          <cell r="C96">
            <v>2674.3383918005816</v>
          </cell>
          <cell r="D96">
            <v>0</v>
          </cell>
          <cell r="E96">
            <v>3291.2071411608872</v>
          </cell>
          <cell r="F96">
            <v>0</v>
          </cell>
          <cell r="G96">
            <v>6270.1161733047093</v>
          </cell>
          <cell r="H96">
            <v>0</v>
          </cell>
          <cell r="I96">
            <v>3234.669414110941</v>
          </cell>
          <cell r="J96">
            <v>0</v>
          </cell>
          <cell r="K96">
            <v>4000</v>
          </cell>
          <cell r="L96">
            <v>0</v>
          </cell>
          <cell r="M96">
            <v>2007.6295873019756</v>
          </cell>
          <cell r="N96">
            <v>0</v>
          </cell>
        </row>
        <row r="97">
          <cell r="C97">
            <v>4225.8547345792413</v>
          </cell>
          <cell r="D97">
            <v>4.7943766702979751</v>
          </cell>
          <cell r="E97">
            <v>4490.1957550538446</v>
          </cell>
          <cell r="F97">
            <v>4.9894363265312407</v>
          </cell>
          <cell r="G97">
            <v>8403.1539777955331</v>
          </cell>
          <cell r="H97">
            <v>5.1536545956151576</v>
          </cell>
          <cell r="I97">
            <v>4331.7250110893356</v>
          </cell>
          <cell r="J97">
            <v>4.9880103306243901</v>
          </cell>
          <cell r="K97">
            <v>4825.7775159038902</v>
          </cell>
          <cell r="L97">
            <v>4.2870115793041199</v>
          </cell>
          <cell r="M97">
            <v>3871.1449932533387</v>
          </cell>
          <cell r="N97">
            <v>4.5318055466510563</v>
          </cell>
        </row>
        <row r="98">
          <cell r="C98">
            <v>7200.7762537047374</v>
          </cell>
          <cell r="D98">
            <v>10.409254893510118</v>
          </cell>
          <cell r="E98">
            <v>7392.3930516874761</v>
          </cell>
          <cell r="F98">
            <v>10.440368104524122</v>
          </cell>
          <cell r="G98">
            <v>10598.320171031672</v>
          </cell>
          <cell r="H98">
            <v>11.165250734559001</v>
          </cell>
          <cell r="I98">
            <v>7043.3376697881968</v>
          </cell>
          <cell r="J98">
            <v>10.357201315552981</v>
          </cell>
          <cell r="K98">
            <v>2891.2475806264442</v>
          </cell>
          <cell r="L98">
            <v>10.722621351784339</v>
          </cell>
          <cell r="M98">
            <v>6691.7238393712032</v>
          </cell>
          <cell r="N98">
            <v>10.32659901286144</v>
          </cell>
        </row>
        <row r="99">
          <cell r="C99">
            <v>15223.826024844748</v>
          </cell>
          <cell r="D99">
            <v>15.508715312747828</v>
          </cell>
          <cell r="E99">
            <v>15690.296324351792</v>
          </cell>
          <cell r="F99">
            <v>15.439966982348517</v>
          </cell>
          <cell r="G99">
            <v>20125.968903679674</v>
          </cell>
          <cell r="H99">
            <v>16.126695486909181</v>
          </cell>
          <cell r="I99">
            <v>13397.676776521206</v>
          </cell>
          <cell r="J99">
            <v>15.08531832535939</v>
          </cell>
          <cell r="K99">
            <v>7000</v>
          </cell>
          <cell r="L99">
            <v>14</v>
          </cell>
          <cell r="M99">
            <v>13650.73405712682</v>
          </cell>
          <cell r="N99">
            <v>15.740557396712131</v>
          </cell>
        </row>
        <row r="100">
          <cell r="C100">
            <v>5095.8404279493616</v>
          </cell>
          <cell r="D100">
            <v>0</v>
          </cell>
          <cell r="E100">
            <v>5646.4277966110021</v>
          </cell>
          <cell r="F100">
            <v>0</v>
          </cell>
          <cell r="G100">
            <v>5042.7569659197998</v>
          </cell>
          <cell r="H100">
            <v>0</v>
          </cell>
          <cell r="I100">
            <v>5859.1949605414993</v>
          </cell>
          <cell r="J100">
            <v>0</v>
          </cell>
          <cell r="K100">
            <v>2250</v>
          </cell>
          <cell r="L100">
            <v>0</v>
          </cell>
          <cell r="M100">
            <v>3771.3676482794999</v>
          </cell>
          <cell r="N100">
            <v>0</v>
          </cell>
        </row>
        <row r="101">
          <cell r="C101">
            <v>246.12652888263887</v>
          </cell>
          <cell r="D101">
            <v>3.9489455926446762</v>
          </cell>
          <cell r="E101">
            <v>190.44787219977513</v>
          </cell>
          <cell r="F101">
            <v>4.6955212780022491</v>
          </cell>
          <cell r="G101">
            <v>0</v>
          </cell>
          <cell r="H101">
            <v>0</v>
          </cell>
          <cell r="I101">
            <v>210</v>
          </cell>
          <cell r="J101">
            <v>4.5</v>
          </cell>
          <cell r="K101">
            <v>160</v>
          </cell>
          <cell r="L101">
            <v>5</v>
          </cell>
          <cell r="M101">
            <v>326.17966089146825</v>
          </cell>
          <cell r="N101">
            <v>2.875541070065629</v>
          </cell>
        </row>
        <row r="102">
          <cell r="C102">
            <v>1224.2451815027812</v>
          </cell>
          <cell r="D102">
            <v>4.9386816702974592</v>
          </cell>
          <cell r="E102">
            <v>1268.6505412333829</v>
          </cell>
          <cell r="F102">
            <v>4.9349737903987023</v>
          </cell>
          <cell r="G102">
            <v>0</v>
          </cell>
          <cell r="H102">
            <v>0</v>
          </cell>
          <cell r="I102">
            <v>1268.6505412333829</v>
          </cell>
          <cell r="J102">
            <v>4.9349737903987023</v>
          </cell>
          <cell r="K102">
            <v>0</v>
          </cell>
          <cell r="L102">
            <v>0</v>
          </cell>
          <cell r="M102">
            <v>763.12148398892373</v>
          </cell>
          <cell r="N102">
            <v>4.9725727541140117</v>
          </cell>
        </row>
        <row r="103">
          <cell r="C103">
            <v>2451.0775388914517</v>
          </cell>
          <cell r="D103">
            <v>6.519132548218364</v>
          </cell>
          <cell r="E103">
            <v>2457.7121686714704</v>
          </cell>
          <cell r="F103">
            <v>6.4688042916730613</v>
          </cell>
          <cell r="G103">
            <v>2400</v>
          </cell>
          <cell r="H103">
            <v>9</v>
          </cell>
          <cell r="I103">
            <v>2457.5780349229008</v>
          </cell>
          <cell r="J103">
            <v>6.4510677285136682</v>
          </cell>
          <cell r="K103">
            <v>2600</v>
          </cell>
          <cell r="L103">
            <v>11</v>
          </cell>
          <cell r="M103">
            <v>2411.2513276742779</v>
          </cell>
          <cell r="N103">
            <v>6.806760452369339</v>
          </cell>
        </row>
        <row r="104">
          <cell r="C104">
            <v>4695.4352126845297</v>
          </cell>
          <cell r="D104">
            <v>8.6436650194553248</v>
          </cell>
          <cell r="E104">
            <v>4970.8526919822534</v>
          </cell>
          <cell r="F104">
            <v>8.7316583922894218</v>
          </cell>
          <cell r="G104">
            <v>6658.3363346770066</v>
          </cell>
          <cell r="H104">
            <v>11.613863876292987</v>
          </cell>
          <cell r="I104">
            <v>4888.1958747768704</v>
          </cell>
          <cell r="J104">
            <v>8.5813194242861126</v>
          </cell>
          <cell r="K104">
            <v>2966.0662189678205</v>
          </cell>
          <cell r="L104">
            <v>7.5509006715482689</v>
          </cell>
          <cell r="M104">
            <v>3490.6444316159154</v>
          </cell>
          <cell r="N104">
            <v>8.2392991910562081</v>
          </cell>
        </row>
        <row r="105">
          <cell r="C105">
            <v>5826.6476984745241</v>
          </cell>
          <cell r="D105">
            <v>8.4162225224727916</v>
          </cell>
          <cell r="E105">
            <v>6451.5409418655727</v>
          </cell>
          <cell r="F105">
            <v>8.5968873753471353</v>
          </cell>
          <cell r="G105">
            <v>10435.634529412675</v>
          </cell>
          <cell r="H105">
            <v>11.939161098837246</v>
          </cell>
          <cell r="I105">
            <v>6180.4926930835845</v>
          </cell>
          <cell r="J105">
            <v>8.3608109220131102</v>
          </cell>
          <cell r="K105">
            <v>4318.181818181818</v>
          </cell>
          <cell r="L105">
            <v>5</v>
          </cell>
          <cell r="M105">
            <v>4055.9243993106452</v>
          </cell>
          <cell r="N105">
            <v>7.8900312320901076</v>
          </cell>
        </row>
        <row r="106">
          <cell r="C106">
            <v>6774.5061148698951</v>
          </cell>
          <cell r="D106">
            <v>7.7950353276394218</v>
          </cell>
          <cell r="E106">
            <v>7475.6790968643445</v>
          </cell>
          <cell r="F106">
            <v>8.332435964639398</v>
          </cell>
          <cell r="G106">
            <v>11411.1504564635</v>
          </cell>
          <cell r="H106">
            <v>12.313948726268565</v>
          </cell>
          <cell r="I106">
            <v>7128.5414957245721</v>
          </cell>
          <cell r="J106">
            <v>7.9446951696361241</v>
          </cell>
          <cell r="K106">
            <v>5256.1619309089092</v>
          </cell>
          <cell r="L106">
            <v>7.8292253793940612</v>
          </cell>
          <cell r="M106">
            <v>5234.5122368461844</v>
          </cell>
          <cell r="N106">
            <v>6.6037318089066872</v>
          </cell>
        </row>
        <row r="107">
          <cell r="C107">
            <v>6826.2305703922329</v>
          </cell>
          <cell r="D107">
            <v>7.247744665457156</v>
          </cell>
          <cell r="E107">
            <v>7992.6722326935842</v>
          </cell>
          <cell r="F107">
            <v>7.920125203157987</v>
          </cell>
          <cell r="G107">
            <v>12396.815057009688</v>
          </cell>
          <cell r="H107">
            <v>12.447782052897759</v>
          </cell>
          <cell r="I107">
            <v>7344.552925650969</v>
          </cell>
          <cell r="J107">
            <v>7.1905004965245682</v>
          </cell>
          <cell r="K107">
            <v>3200</v>
          </cell>
          <cell r="L107">
            <v>2</v>
          </cell>
          <cell r="M107">
            <v>5143.5459454048832</v>
          </cell>
          <cell r="N107">
            <v>6.2687143360908344</v>
          </cell>
        </row>
        <row r="108">
          <cell r="C108">
            <v>7707.2626805144846</v>
          </cell>
          <cell r="D108">
            <v>7.4180877480036598</v>
          </cell>
          <cell r="E108">
            <v>9902.6028722370102</v>
          </cell>
          <cell r="F108">
            <v>8.438695099611726</v>
          </cell>
          <cell r="G108">
            <v>20433.415058133625</v>
          </cell>
          <cell r="H108">
            <v>12.655813130854032</v>
          </cell>
          <cell r="I108">
            <v>7310.7729690422693</v>
          </cell>
          <cell r="J108">
            <v>7.2206204649067791</v>
          </cell>
          <cell r="K108">
            <v>5754.4376819337531</v>
          </cell>
          <cell r="L108">
            <v>6.16917493805812</v>
          </cell>
          <cell r="M108">
            <v>5725.1942090387884</v>
          </cell>
          <cell r="N108">
            <v>6.5073482967105685</v>
          </cell>
        </row>
        <row r="109">
          <cell r="C109">
            <v>4923.6810343350262</v>
          </cell>
          <cell r="D109">
            <v>5.8202152011201003</v>
          </cell>
          <cell r="E109">
            <v>7257.1677717071843</v>
          </cell>
          <cell r="F109">
            <v>7.1535221282864807</v>
          </cell>
          <cell r="G109">
            <v>14554.991412312631</v>
          </cell>
          <cell r="H109">
            <v>9.1970548892668322</v>
          </cell>
          <cell r="I109">
            <v>5989.4568179875096</v>
          </cell>
          <cell r="J109">
            <v>6.7716536326816756</v>
          </cell>
          <cell r="K109">
            <v>3823.1539333769938</v>
          </cell>
          <cell r="L109">
            <v>2.9676037180326804</v>
          </cell>
          <cell r="M109">
            <v>4018.7492953471178</v>
          </cell>
          <cell r="N109">
            <v>5.3262364797952975</v>
          </cell>
        </row>
        <row r="113">
          <cell r="C113">
            <v>3358.4360859636508</v>
          </cell>
          <cell r="D113">
            <v>6.6174739383493613</v>
          </cell>
          <cell r="E113">
            <v>4047.2729187872478</v>
          </cell>
          <cell r="F113">
            <v>7.0463714573771421</v>
          </cell>
          <cell r="G113">
            <v>6558.8869350310997</v>
          </cell>
          <cell r="H113">
            <v>10.021731644370979</v>
          </cell>
          <cell r="I113">
            <v>3908.2704971581215</v>
          </cell>
          <cell r="J113">
            <v>6.8747848758453571</v>
          </cell>
          <cell r="K113">
            <v>3697.9167147237386</v>
          </cell>
          <cell r="L113">
            <v>6.0294282525730036</v>
          </cell>
          <cell r="M113">
            <v>2262.8412369895905</v>
          </cell>
          <cell r="N113">
            <v>5.9005400688928571</v>
          </cell>
        </row>
        <row r="114">
          <cell r="C114">
            <v>2015.51820783374</v>
          </cell>
          <cell r="D114">
            <v>6.3987551288893938</v>
          </cell>
          <cell r="E114">
            <v>2196.0803991798534</v>
          </cell>
          <cell r="F114">
            <v>6.8041979732846825</v>
          </cell>
          <cell r="G114">
            <v>5433.829418658047</v>
          </cell>
          <cell r="H114">
            <v>11.278724076764702</v>
          </cell>
          <cell r="I114">
            <v>1970.8892073657971</v>
          </cell>
          <cell r="J114">
            <v>6.4734157827264793</v>
          </cell>
          <cell r="K114">
            <v>1986.7644221189705</v>
          </cell>
          <cell r="L114">
            <v>7</v>
          </cell>
          <cell r="M114">
            <v>1848.4600098935241</v>
          </cell>
          <cell r="N114">
            <v>6.0072344963127176</v>
          </cell>
        </row>
        <row r="115">
          <cell r="C115">
            <v>3840.6544229070619</v>
          </cell>
          <cell r="D115">
            <v>6.6839550126661527</v>
          </cell>
          <cell r="E115">
            <v>4518.4017949757172</v>
          </cell>
          <cell r="F115">
            <v>7.0998128525933026</v>
          </cell>
          <cell r="G115">
            <v>7117.7252637708116</v>
          </cell>
          <cell r="H115">
            <v>9.5803334409532344</v>
          </cell>
          <cell r="I115">
            <v>4387.4876872235627</v>
          </cell>
          <cell r="J115">
            <v>6.9731281205883064</v>
          </cell>
          <cell r="K115">
            <v>4259.7351683795769</v>
          </cell>
          <cell r="L115">
            <v>5.8577794260077223</v>
          </cell>
          <cell r="M115">
            <v>2496.9984434409084</v>
          </cell>
          <cell r="N115">
            <v>5.8226037151527272</v>
          </cell>
        </row>
        <row r="116">
          <cell r="C116">
            <v>3260.4865204969037</v>
          </cell>
          <cell r="D116">
            <v>6.870722035786379</v>
          </cell>
          <cell r="E116">
            <v>4320.0936394587297</v>
          </cell>
          <cell r="F116">
            <v>7.3112439615667766</v>
          </cell>
          <cell r="G116">
            <v>3713.5768980430853</v>
          </cell>
          <cell r="H116">
            <v>10.455552541113859</v>
          </cell>
          <cell r="I116">
            <v>4402.8382412408309</v>
          </cell>
          <cell r="J116">
            <v>6.8622042381104418</v>
          </cell>
          <cell r="K116">
            <v>0</v>
          </cell>
          <cell r="L116">
            <v>0</v>
          </cell>
          <cell r="M116">
            <v>2149.3208924506298</v>
          </cell>
          <cell r="N116">
            <v>6.3649738618435148</v>
          </cell>
        </row>
        <row r="117">
          <cell r="C117">
            <v>10611.928460533116</v>
          </cell>
          <cell r="D117">
            <v>9.6265245117724376</v>
          </cell>
          <cell r="E117">
            <v>10856.10338229594</v>
          </cell>
          <cell r="F117">
            <v>10.23869451702968</v>
          </cell>
          <cell r="G117">
            <v>12429.783878408247</v>
          </cell>
          <cell r="H117">
            <v>12.446695282534096</v>
          </cell>
          <cell r="I117">
            <v>10534.067465686359</v>
          </cell>
          <cell r="J117">
            <v>9.7838436063740115</v>
          </cell>
          <cell r="K117">
            <v>10666.666666666668</v>
          </cell>
          <cell r="L117">
            <v>6</v>
          </cell>
          <cell r="M117">
            <v>10024.4133342031</v>
          </cell>
          <cell r="N117">
            <v>8.1315638815001989</v>
          </cell>
        </row>
        <row r="118">
          <cell r="C118">
            <v>19855.61499695668</v>
          </cell>
          <cell r="D118">
            <v>12.234603214217431</v>
          </cell>
          <cell r="E118">
            <v>21197.890274724814</v>
          </cell>
          <cell r="F118">
            <v>13.484104464574431</v>
          </cell>
          <cell r="G118">
            <v>21823.76628065027</v>
          </cell>
          <cell r="H118">
            <v>14.818062614384738</v>
          </cell>
          <cell r="I118">
            <v>20886.706777349067</v>
          </cell>
          <cell r="J118">
            <v>12.810157908947945</v>
          </cell>
          <cell r="K118">
            <v>0</v>
          </cell>
          <cell r="L118">
            <v>0</v>
          </cell>
          <cell r="M118">
            <v>17423.262994057932</v>
          </cell>
          <cell r="N118">
            <v>9.960343993869671</v>
          </cell>
        </row>
        <row r="119">
          <cell r="C119">
            <v>27224.613163870534</v>
          </cell>
          <cell r="D119">
            <v>13.202474508546967</v>
          </cell>
          <cell r="E119">
            <v>30076.145424881553</v>
          </cell>
          <cell r="F119">
            <v>15.612625267137876</v>
          </cell>
          <cell r="G119">
            <v>30937.561772847595</v>
          </cell>
          <cell r="H119">
            <v>16.3835415172002</v>
          </cell>
          <cell r="I119">
            <v>29407.48154097734</v>
          </cell>
          <cell r="J119">
            <v>15.014210975200301</v>
          </cell>
          <cell r="K119">
            <v>0</v>
          </cell>
          <cell r="L119">
            <v>0</v>
          </cell>
          <cell r="M119">
            <v>24827.202896458686</v>
          </cell>
          <cell r="N119">
            <v>11.121292313039067</v>
          </cell>
        </row>
        <row r="120">
          <cell r="C120">
            <v>48243.959353522274</v>
          </cell>
          <cell r="D120">
            <v>13.95376992303631</v>
          </cell>
          <cell r="E120">
            <v>56088.087646012304</v>
          </cell>
          <cell r="F120">
            <v>17.47034611169525</v>
          </cell>
          <cell r="G120">
            <v>70997.627508553414</v>
          </cell>
          <cell r="H120">
            <v>18.554656913989568</v>
          </cell>
          <cell r="I120">
            <v>41399.641714011566</v>
          </cell>
          <cell r="J120">
            <v>16.402114580754493</v>
          </cell>
          <cell r="K120">
            <v>0</v>
          </cell>
          <cell r="L120">
            <v>0</v>
          </cell>
          <cell r="M120">
            <v>41071.850815383194</v>
          </cell>
          <cell r="N120">
            <v>10.738464771558332</v>
          </cell>
        </row>
        <row r="121">
          <cell r="C121">
            <v>2625.4077241366531</v>
          </cell>
          <cell r="D121">
            <v>5.1691619711283536</v>
          </cell>
          <cell r="E121">
            <v>2637.6480372374081</v>
          </cell>
          <cell r="F121">
            <v>5.4173472001054135</v>
          </cell>
          <cell r="G121">
            <v>7600</v>
          </cell>
          <cell r="H121">
            <v>6</v>
          </cell>
          <cell r="I121">
            <v>2633.3603023044161</v>
          </cell>
          <cell r="J121">
            <v>5.4167280557416477</v>
          </cell>
          <cell r="K121">
            <v>0</v>
          </cell>
          <cell r="L121">
            <v>0</v>
          </cell>
          <cell r="M121">
            <v>2617.7144421718135</v>
          </cell>
          <cell r="N121">
            <v>4.9245542660842023</v>
          </cell>
        </row>
        <row r="122">
          <cell r="C122">
            <v>7308.2217071850628</v>
          </cell>
          <cell r="D122">
            <v>8.4201940976696417</v>
          </cell>
          <cell r="E122">
            <v>7615.3029615952619</v>
          </cell>
          <cell r="F122">
            <v>8.6405119870155982</v>
          </cell>
          <cell r="G122">
            <v>0</v>
          </cell>
          <cell r="H122">
            <v>0</v>
          </cell>
          <cell r="I122">
            <v>7615.3029615952619</v>
          </cell>
          <cell r="J122">
            <v>8.6405119870155982</v>
          </cell>
          <cell r="K122">
            <v>0</v>
          </cell>
          <cell r="L122">
            <v>0</v>
          </cell>
          <cell r="M122">
            <v>6048.5670741295289</v>
          </cell>
          <cell r="N122">
            <v>7.4836775160430662</v>
          </cell>
        </row>
        <row r="123">
          <cell r="C123">
            <v>7788.8413574857086</v>
          </cell>
          <cell r="D123">
            <v>8.7027712723288566</v>
          </cell>
          <cell r="E123">
            <v>8234.7690002517975</v>
          </cell>
          <cell r="F123">
            <v>9.0972107433159586</v>
          </cell>
          <cell r="G123">
            <v>14210.783057289686</v>
          </cell>
          <cell r="H123">
            <v>12.126268920128975</v>
          </cell>
          <cell r="I123">
            <v>7082.3024520329436</v>
          </cell>
          <cell r="J123">
            <v>8.503288293660848</v>
          </cell>
          <cell r="K123">
            <v>4411.3021183238852</v>
          </cell>
          <cell r="L123">
            <v>6.0260721769445231</v>
          </cell>
          <cell r="M123">
            <v>6856.7935533306409</v>
          </cell>
          <cell r="N123">
            <v>7.8775086612127554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>
            <v>2579.8049931857004</v>
          </cell>
          <cell r="D125">
            <v>5.1559156565017741</v>
          </cell>
          <cell r="E125">
            <v>2595.231759258204</v>
          </cell>
          <cell r="F125">
            <v>5.383028124382208</v>
          </cell>
          <cell r="G125">
            <v>7600</v>
          </cell>
          <cell r="H125">
            <v>6</v>
          </cell>
          <cell r="I125">
            <v>2590.8507712376031</v>
          </cell>
          <cell r="J125">
            <v>5.382363361577557</v>
          </cell>
          <cell r="K125">
            <v>0</v>
          </cell>
          <cell r="L125">
            <v>0</v>
          </cell>
          <cell r="M125">
            <v>2569.1504684772303</v>
          </cell>
          <cell r="N125">
            <v>4.9330281619363348</v>
          </cell>
        </row>
        <row r="126">
          <cell r="C126">
            <v>6560.6367210749868</v>
          </cell>
          <cell r="D126">
            <v>6.2725168196981302</v>
          </cell>
          <cell r="E126">
            <v>5881.0149792886023</v>
          </cell>
          <cell r="F126">
            <v>7.8790266960238835</v>
          </cell>
          <cell r="G126">
            <v>0</v>
          </cell>
          <cell r="H126">
            <v>0</v>
          </cell>
          <cell r="I126">
            <v>5881.0149792886023</v>
          </cell>
          <cell r="J126">
            <v>7.8790266960238835</v>
          </cell>
          <cell r="K126">
            <v>0</v>
          </cell>
          <cell r="L126">
            <v>0</v>
          </cell>
          <cell r="M126">
            <v>7406.8135090085916</v>
          </cell>
          <cell r="N126">
            <v>4.0843319994375351</v>
          </cell>
        </row>
        <row r="127">
          <cell r="C127">
            <v>7308.2217071850628</v>
          </cell>
          <cell r="D127">
            <v>8.4201940976696417</v>
          </cell>
          <cell r="E127">
            <v>7615.3029615952619</v>
          </cell>
          <cell r="F127">
            <v>8.6405119870155982</v>
          </cell>
          <cell r="G127">
            <v>0</v>
          </cell>
          <cell r="H127">
            <v>0</v>
          </cell>
          <cell r="I127">
            <v>7615.3029615952619</v>
          </cell>
          <cell r="J127">
            <v>8.6405119870155982</v>
          </cell>
          <cell r="K127">
            <v>0</v>
          </cell>
          <cell r="L127">
            <v>0</v>
          </cell>
          <cell r="M127">
            <v>6048.5670741295289</v>
          </cell>
          <cell r="N127">
            <v>7.4836775160430662</v>
          </cell>
        </row>
        <row r="128">
          <cell r="C128">
            <v>14461.210195443382</v>
          </cell>
          <cell r="D128">
            <v>11.332387616646999</v>
          </cell>
          <cell r="E128">
            <v>14461.210195443382</v>
          </cell>
          <cell r="F128">
            <v>11.332387616646999</v>
          </cell>
          <cell r="G128">
            <v>20045.405815720827</v>
          </cell>
          <cell r="H128">
            <v>12.972850979714435</v>
          </cell>
          <cell r="I128">
            <v>9578.3327993334133</v>
          </cell>
          <cell r="J128">
            <v>9.8103163643508822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4673.8122218748686</v>
          </cell>
          <cell r="D129">
            <v>7.1232342163654101</v>
          </cell>
          <cell r="E129">
            <v>7166.7854890535737</v>
          </cell>
          <cell r="F129">
            <v>8.4359395476016594</v>
          </cell>
          <cell r="G129">
            <v>12000</v>
          </cell>
          <cell r="H129">
            <v>11</v>
          </cell>
          <cell r="I129">
            <v>7015.6936407035328</v>
          </cell>
          <cell r="J129">
            <v>8.3493891835665917</v>
          </cell>
          <cell r="K129">
            <v>0</v>
          </cell>
          <cell r="L129">
            <v>0</v>
          </cell>
          <cell r="M129">
            <v>2120.381004062624</v>
          </cell>
          <cell r="N129">
            <v>5.495976358552328</v>
          </cell>
        </row>
        <row r="130">
          <cell r="C130">
            <v>5042.1766909238595</v>
          </cell>
          <cell r="D130">
            <v>6.5239167959549675</v>
          </cell>
          <cell r="E130">
            <v>4585.3406982157558</v>
          </cell>
          <cell r="F130">
            <v>6.479563195010714</v>
          </cell>
          <cell r="G130">
            <v>0</v>
          </cell>
          <cell r="H130">
            <v>0</v>
          </cell>
          <cell r="I130">
            <v>4585.3406982157558</v>
          </cell>
          <cell r="J130">
            <v>6.479563195010714</v>
          </cell>
          <cell r="K130">
            <v>0</v>
          </cell>
          <cell r="L130">
            <v>0</v>
          </cell>
          <cell r="M130">
            <v>6335.5871039825233</v>
          </cell>
          <cell r="N130">
            <v>6.6423276047774449</v>
          </cell>
        </row>
        <row r="131">
          <cell r="C131">
            <v>7194.3422528650617</v>
          </cell>
          <cell r="D131">
            <v>8.2077448183563515</v>
          </cell>
          <cell r="E131">
            <v>7392.3994508644419</v>
          </cell>
          <cell r="F131">
            <v>8.8624576045902046</v>
          </cell>
          <cell r="G131">
            <v>15000</v>
          </cell>
          <cell r="H131">
            <v>15</v>
          </cell>
          <cell r="I131">
            <v>7381.1967952012355</v>
          </cell>
          <cell r="J131">
            <v>8.8530931801283046</v>
          </cell>
          <cell r="K131">
            <v>0</v>
          </cell>
          <cell r="L131">
            <v>0</v>
          </cell>
          <cell r="M131">
            <v>6943.548166592388</v>
          </cell>
          <cell r="N131">
            <v>7.3551026969229278</v>
          </cell>
        </row>
        <row r="132">
          <cell r="C132">
            <v>7257.5990386796766</v>
          </cell>
          <cell r="D132">
            <v>7.5809704240725324</v>
          </cell>
          <cell r="E132">
            <v>7391.1168181438197</v>
          </cell>
          <cell r="F132">
            <v>7.635704717928621</v>
          </cell>
          <cell r="G132">
            <v>14588.021895670085</v>
          </cell>
          <cell r="H132">
            <v>12.065160425834227</v>
          </cell>
          <cell r="I132">
            <v>7215.2456229652998</v>
          </cell>
          <cell r="J132">
            <v>7.5241787492568077</v>
          </cell>
          <cell r="K132">
            <v>0</v>
          </cell>
          <cell r="L132">
            <v>0</v>
          </cell>
          <cell r="M132">
            <v>7119.5380547877448</v>
          </cell>
          <cell r="N132">
            <v>7.5243733584653318</v>
          </cell>
        </row>
        <row r="133">
          <cell r="C133">
            <v>6665.0951168287829</v>
          </cell>
          <cell r="D133">
            <v>8.2332762001935862</v>
          </cell>
          <cell r="E133">
            <v>6692.4047860015216</v>
          </cell>
          <cell r="F133">
            <v>8.5412663796590298</v>
          </cell>
          <cell r="G133">
            <v>0</v>
          </cell>
          <cell r="H133">
            <v>0</v>
          </cell>
          <cell r="I133">
            <v>6692.4047860015216</v>
          </cell>
          <cell r="J133">
            <v>8.5412663796590298</v>
          </cell>
          <cell r="K133">
            <v>0</v>
          </cell>
          <cell r="L133">
            <v>0</v>
          </cell>
          <cell r="M133">
            <v>6549.957949445482</v>
          </cell>
          <cell r="N133">
            <v>7.0150086304562933</v>
          </cell>
        </row>
        <row r="134">
          <cell r="C134">
            <v>10802.356449290815</v>
          </cell>
          <cell r="D134">
            <v>12.053152302829535</v>
          </cell>
          <cell r="E134">
            <v>10544.336042351162</v>
          </cell>
          <cell r="F134">
            <v>11.640642571091171</v>
          </cell>
          <cell r="G134">
            <v>16400</v>
          </cell>
          <cell r="H134">
            <v>12</v>
          </cell>
          <cell r="I134">
            <v>10225.305050609819</v>
          </cell>
          <cell r="J134">
            <v>11.620817575444782</v>
          </cell>
          <cell r="K134">
            <v>0</v>
          </cell>
          <cell r="L134">
            <v>0</v>
          </cell>
          <cell r="M134">
            <v>11730.374578746292</v>
          </cell>
          <cell r="N134">
            <v>13.519338305262655</v>
          </cell>
        </row>
        <row r="135">
          <cell r="C135">
            <v>12846.278686084532</v>
          </cell>
          <cell r="D135">
            <v>12.507591512869871</v>
          </cell>
          <cell r="E135">
            <v>12896.644416954199</v>
          </cell>
          <cell r="F135">
            <v>12.663642058256261</v>
          </cell>
          <cell r="G135">
            <v>12661.077395692313</v>
          </cell>
          <cell r="H135">
            <v>12.704702634302189</v>
          </cell>
          <cell r="I135">
            <v>12917.69340544479</v>
          </cell>
          <cell r="J135">
            <v>12.659845189567971</v>
          </cell>
          <cell r="K135">
            <v>0</v>
          </cell>
          <cell r="L135">
            <v>0</v>
          </cell>
          <cell r="M135">
            <v>11905.989581174821</v>
          </cell>
          <cell r="N135">
            <v>9.6843502654840137</v>
          </cell>
        </row>
        <row r="136">
          <cell r="C136">
            <v>8727.3537334327993</v>
          </cell>
          <cell r="D136">
            <v>12.174659545815693</v>
          </cell>
          <cell r="E136">
            <v>9234.5650295454161</v>
          </cell>
          <cell r="F136">
            <v>10.382697417423913</v>
          </cell>
          <cell r="G136">
            <v>0</v>
          </cell>
          <cell r="H136">
            <v>0</v>
          </cell>
          <cell r="I136">
            <v>9234.5650295454161</v>
          </cell>
          <cell r="J136">
            <v>10.382697417423913</v>
          </cell>
          <cell r="K136">
            <v>0</v>
          </cell>
          <cell r="L136">
            <v>0</v>
          </cell>
          <cell r="M136">
            <v>7333.25</v>
          </cell>
          <cell r="N136">
            <v>16</v>
          </cell>
        </row>
        <row r="137">
          <cell r="C137">
            <v>14203.253223441219</v>
          </cell>
          <cell r="D137">
            <v>14.35856247738206</v>
          </cell>
          <cell r="E137">
            <v>10550.583807135008</v>
          </cell>
          <cell r="F137">
            <v>12.495259174381459</v>
          </cell>
          <cell r="G137">
            <v>0</v>
          </cell>
          <cell r="H137">
            <v>0</v>
          </cell>
          <cell r="I137">
            <v>10550.583807135008</v>
          </cell>
          <cell r="J137">
            <v>12.495259174381459</v>
          </cell>
          <cell r="K137">
            <v>0</v>
          </cell>
          <cell r="L137">
            <v>0</v>
          </cell>
          <cell r="M137">
            <v>16951.057882868092</v>
          </cell>
          <cell r="N137">
            <v>15.760275283652982</v>
          </cell>
        </row>
        <row r="138">
          <cell r="C138">
            <v>6937.6108041268944</v>
          </cell>
          <cell r="D138">
            <v>7.3432452940941966</v>
          </cell>
          <cell r="E138">
            <v>7281.8144994134818</v>
          </cell>
          <cell r="F138">
            <v>7.1828274870689421</v>
          </cell>
          <cell r="G138">
            <v>0</v>
          </cell>
          <cell r="H138">
            <v>0</v>
          </cell>
          <cell r="I138">
            <v>7281.8144994134818</v>
          </cell>
          <cell r="J138">
            <v>7.1828274870689421</v>
          </cell>
          <cell r="K138">
            <v>0</v>
          </cell>
          <cell r="L138">
            <v>0</v>
          </cell>
          <cell r="M138">
            <v>3521.9193118147896</v>
          </cell>
          <cell r="N138">
            <v>9.103317787887379</v>
          </cell>
        </row>
        <row r="139">
          <cell r="C139">
            <v>13941.132568432155</v>
          </cell>
          <cell r="D139">
            <v>10.746752255794075</v>
          </cell>
          <cell r="E139">
            <v>13941.132568432155</v>
          </cell>
          <cell r="F139">
            <v>10.746752255794075</v>
          </cell>
          <cell r="G139">
            <v>13941.132568432155</v>
          </cell>
          <cell r="H139">
            <v>10.746752255794075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12649.839800100954</v>
          </cell>
          <cell r="D140">
            <v>13.941082852159258</v>
          </cell>
          <cell r="E140">
            <v>12803.607254057355</v>
          </cell>
          <cell r="F140">
            <v>13.941088842552503</v>
          </cell>
          <cell r="G140">
            <v>14125.493659257418</v>
          </cell>
          <cell r="H140">
            <v>14.331182870138399</v>
          </cell>
          <cell r="I140">
            <v>9848.0277338415381</v>
          </cell>
          <cell r="J140">
            <v>13.075700423299775</v>
          </cell>
          <cell r="K140">
            <v>0</v>
          </cell>
          <cell r="L140">
            <v>0</v>
          </cell>
          <cell r="M140">
            <v>1859.3295854741614</v>
          </cell>
          <cell r="N140">
            <v>13.940670414525838</v>
          </cell>
        </row>
        <row r="141">
          <cell r="C141">
            <v>9766.443733437789</v>
          </cell>
          <cell r="D141">
            <v>10.589118369695685</v>
          </cell>
          <cell r="E141">
            <v>9401.6577964198932</v>
          </cell>
          <cell r="F141">
            <v>10.191523565627186</v>
          </cell>
          <cell r="G141">
            <v>13470.675497044494</v>
          </cell>
          <cell r="H141">
            <v>12.054549275406369</v>
          </cell>
          <cell r="I141">
            <v>6594.2866773580809</v>
          </cell>
          <cell r="J141">
            <v>8.9082913097616636</v>
          </cell>
          <cell r="K141">
            <v>0</v>
          </cell>
          <cell r="L141">
            <v>0</v>
          </cell>
          <cell r="M141">
            <v>13503.793377530821</v>
          </cell>
          <cell r="N141">
            <v>14.554988667668468</v>
          </cell>
        </row>
        <row r="142">
          <cell r="C142">
            <v>8513.1380652246808</v>
          </cell>
          <cell r="D142">
            <v>9.4553520710348469</v>
          </cell>
          <cell r="E142">
            <v>10147.878364126738</v>
          </cell>
          <cell r="F142">
            <v>9.132768428273339</v>
          </cell>
          <cell r="G142">
            <v>0</v>
          </cell>
          <cell r="H142">
            <v>0</v>
          </cell>
          <cell r="I142">
            <v>10147.878364126738</v>
          </cell>
          <cell r="J142">
            <v>9.132768428273339</v>
          </cell>
          <cell r="K142">
            <v>0</v>
          </cell>
          <cell r="L142">
            <v>0</v>
          </cell>
          <cell r="M142">
            <v>7030.6569133001085</v>
          </cell>
          <cell r="N142">
            <v>9.7478903846950047</v>
          </cell>
        </row>
        <row r="143">
          <cell r="C143">
            <v>5415.9052482518382</v>
          </cell>
          <cell r="D143">
            <v>8.5999564483478714</v>
          </cell>
          <cell r="E143">
            <v>7378.8454901428695</v>
          </cell>
          <cell r="F143">
            <v>10.061782471196377</v>
          </cell>
          <cell r="G143">
            <v>0</v>
          </cell>
          <cell r="H143">
            <v>0</v>
          </cell>
          <cell r="I143">
            <v>7378.8454901428695</v>
          </cell>
          <cell r="J143">
            <v>10.061782471196377</v>
          </cell>
          <cell r="K143">
            <v>0</v>
          </cell>
          <cell r="L143">
            <v>0</v>
          </cell>
          <cell r="M143">
            <v>4350.281482561596</v>
          </cell>
          <cell r="N143">
            <v>7.797924510190704</v>
          </cell>
        </row>
        <row r="144">
          <cell r="C144">
            <v>4723.0968629869076</v>
          </cell>
          <cell r="D144">
            <v>6.2169297366589342</v>
          </cell>
          <cell r="E144">
            <v>4723.0968629869076</v>
          </cell>
          <cell r="F144">
            <v>6.2169297366589342</v>
          </cell>
          <cell r="G144">
            <v>0</v>
          </cell>
          <cell r="H144">
            <v>0</v>
          </cell>
          <cell r="I144">
            <v>5693.4958041926729</v>
          </cell>
          <cell r="J144">
            <v>6.8134884829290456</v>
          </cell>
          <cell r="K144">
            <v>4411.3021183238852</v>
          </cell>
          <cell r="L144">
            <v>6.0260721769445231</v>
          </cell>
          <cell r="M144">
            <v>0</v>
          </cell>
          <cell r="N144">
            <v>0</v>
          </cell>
        </row>
        <row r="145">
          <cell r="C145">
            <v>7398.7788298358782</v>
          </cell>
          <cell r="D145">
            <v>10.679219296114766</v>
          </cell>
          <cell r="E145">
            <v>7398.7788298358782</v>
          </cell>
          <cell r="F145">
            <v>10.679219296114766</v>
          </cell>
          <cell r="G145">
            <v>0</v>
          </cell>
          <cell r="H145">
            <v>0</v>
          </cell>
          <cell r="I145">
            <v>7398.7788298358782</v>
          </cell>
          <cell r="J145">
            <v>10.679219296114766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C146">
            <v>8532.1291389517573</v>
          </cell>
          <cell r="D146">
            <v>9.5250269656005706</v>
          </cell>
          <cell r="E146">
            <v>8532.1291389517573</v>
          </cell>
          <cell r="F146">
            <v>9.5250269656005706</v>
          </cell>
          <cell r="G146">
            <v>0</v>
          </cell>
          <cell r="H146">
            <v>0</v>
          </cell>
          <cell r="I146">
            <v>8532.1291389517573</v>
          </cell>
          <cell r="J146">
            <v>9.5250269656005706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C148">
            <v>17772.257763298727</v>
          </cell>
          <cell r="D148">
            <v>12.965123217585264</v>
          </cell>
          <cell r="E148">
            <v>19862.977251724868</v>
          </cell>
          <cell r="F148">
            <v>13.857562741305808</v>
          </cell>
          <cell r="G148">
            <v>34033.238383123004</v>
          </cell>
          <cell r="H148">
            <v>14.984336648106733</v>
          </cell>
          <cell r="I148">
            <v>15035.010870001648</v>
          </cell>
          <cell r="J148">
            <v>13.459197986221769</v>
          </cell>
          <cell r="K148">
            <v>0</v>
          </cell>
          <cell r="L148">
            <v>0</v>
          </cell>
          <cell r="M148">
            <v>14172.620315654729</v>
          </cell>
          <cell r="N148">
            <v>11.395075960779481</v>
          </cell>
        </row>
        <row r="149">
          <cell r="C149">
            <v>15992.716053133308</v>
          </cell>
          <cell r="D149">
            <v>15.604451446544035</v>
          </cell>
          <cell r="E149">
            <v>15420.193963504795</v>
          </cell>
          <cell r="F149">
            <v>15.309991290525248</v>
          </cell>
          <cell r="G149">
            <v>17549.737205498775</v>
          </cell>
          <cell r="H149">
            <v>16.345963317406458</v>
          </cell>
          <cell r="I149">
            <v>13634.508606420068</v>
          </cell>
          <cell r="J149">
            <v>14.441297928366049</v>
          </cell>
          <cell r="K149">
            <v>0</v>
          </cell>
          <cell r="L149">
            <v>0</v>
          </cell>
          <cell r="M149">
            <v>18661.87071890341</v>
          </cell>
          <cell r="N149">
            <v>16.977253847637201</v>
          </cell>
        </row>
        <row r="150">
          <cell r="C150">
            <v>10828.973940940718</v>
          </cell>
          <cell r="D150">
            <v>10.973904698596506</v>
          </cell>
          <cell r="E150">
            <v>11151.889892926389</v>
          </cell>
          <cell r="F150">
            <v>11.354108839541011</v>
          </cell>
          <cell r="G150">
            <v>12012.164071217216</v>
          </cell>
          <cell r="H150">
            <v>11.699474568280872</v>
          </cell>
          <cell r="I150">
            <v>10800.091716893041</v>
          </cell>
          <cell r="J150">
            <v>11.212066558359705</v>
          </cell>
          <cell r="K150">
            <v>0</v>
          </cell>
          <cell r="L150">
            <v>0</v>
          </cell>
          <cell r="M150">
            <v>9562.4102964634076</v>
          </cell>
          <cell r="N150">
            <v>9.4738786183333534</v>
          </cell>
        </row>
        <row r="151">
          <cell r="C151">
            <v>9220.7453346900584</v>
          </cell>
          <cell r="D151">
            <v>11.333893171148349</v>
          </cell>
          <cell r="E151">
            <v>9293.8796606401011</v>
          </cell>
          <cell r="F151">
            <v>11.434134146937401</v>
          </cell>
          <cell r="G151">
            <v>11196.626210950681</v>
          </cell>
          <cell r="H151">
            <v>13.024615157298207</v>
          </cell>
          <cell r="I151">
            <v>8962.0973857343379</v>
          </cell>
          <cell r="J151">
            <v>11.163209173465861</v>
          </cell>
          <cell r="K151">
            <v>0</v>
          </cell>
          <cell r="L151">
            <v>0</v>
          </cell>
          <cell r="M151">
            <v>7790.7151173882103</v>
          </cell>
          <cell r="N151">
            <v>9.3945337834628067</v>
          </cell>
        </row>
        <row r="152">
          <cell r="C152">
            <v>6492.3385286877246</v>
          </cell>
          <cell r="D152">
            <v>7.5676125129499194</v>
          </cell>
          <cell r="E152">
            <v>6909.0205880859639</v>
          </cell>
          <cell r="F152">
            <v>7.8151615610773097</v>
          </cell>
          <cell r="G152">
            <v>9896.6105922016304</v>
          </cell>
          <cell r="H152">
            <v>8.2598494180306172</v>
          </cell>
          <cell r="I152">
            <v>6620.8867911870211</v>
          </cell>
          <cell r="J152">
            <v>7.8203699576564558</v>
          </cell>
          <cell r="K152">
            <v>4424.2574639485802</v>
          </cell>
          <cell r="L152">
            <v>3.2274648200179916</v>
          </cell>
          <cell r="M152">
            <v>5838.2115306393443</v>
          </cell>
          <cell r="N152">
            <v>7.1872582143543839</v>
          </cell>
        </row>
        <row r="153">
          <cell r="C153">
            <v>2716.9589878463157</v>
          </cell>
          <cell r="D153">
            <v>4.955987729637072</v>
          </cell>
          <cell r="E153">
            <v>4029.5581683431433</v>
          </cell>
          <cell r="F153">
            <v>5.7500234643712922</v>
          </cell>
          <cell r="G153">
            <v>0</v>
          </cell>
          <cell r="H153">
            <v>0</v>
          </cell>
          <cell r="I153">
            <v>4029.5581683431433</v>
          </cell>
          <cell r="J153">
            <v>5.7500234643712922</v>
          </cell>
          <cell r="K153">
            <v>0</v>
          </cell>
          <cell r="L153">
            <v>0</v>
          </cell>
          <cell r="M153">
            <v>2609.0388251152285</v>
          </cell>
          <cell r="N153">
            <v>4.8865667617347315</v>
          </cell>
        </row>
        <row r="154">
          <cell r="C154">
            <v>5801.0596475139209</v>
          </cell>
          <cell r="D154">
            <v>7.3166349919109548</v>
          </cell>
          <cell r="E154">
            <v>6169.932611884371</v>
          </cell>
          <cell r="F154">
            <v>7.5749554647648356</v>
          </cell>
          <cell r="G154">
            <v>13777.44552163339</v>
          </cell>
          <cell r="H154">
            <v>10.207783555243457</v>
          </cell>
          <cell r="I154">
            <v>6020.4014080080806</v>
          </cell>
          <cell r="J154">
            <v>7.5244794072962682</v>
          </cell>
          <cell r="K154">
            <v>0</v>
          </cell>
          <cell r="L154">
            <v>0</v>
          </cell>
          <cell r="M154">
            <v>5219.6246282918346</v>
          </cell>
          <cell r="N154">
            <v>6.910430818328182</v>
          </cell>
        </row>
        <row r="155">
          <cell r="C155">
            <v>7212.1181183696253</v>
          </cell>
          <cell r="D155">
            <v>7.4869541941052198</v>
          </cell>
          <cell r="E155">
            <v>7403.5140450375884</v>
          </cell>
          <cell r="F155">
            <v>7.5555592593625507</v>
          </cell>
          <cell r="G155">
            <v>9617.9418754407943</v>
          </cell>
          <cell r="H155">
            <v>8.7203880285607589</v>
          </cell>
          <cell r="I155">
            <v>7267.9124261798561</v>
          </cell>
          <cell r="J155">
            <v>7.4893466351520592</v>
          </cell>
          <cell r="K155">
            <v>0</v>
          </cell>
          <cell r="L155">
            <v>0</v>
          </cell>
          <cell r="M155">
            <v>6743.1747180185675</v>
          </cell>
          <cell r="N155">
            <v>7.3172852582095871</v>
          </cell>
        </row>
        <row r="156">
          <cell r="C156">
            <v>2971.0821215105784</v>
          </cell>
          <cell r="D156">
            <v>5.8490640407807728</v>
          </cell>
          <cell r="E156">
            <v>2974.3039362126206</v>
          </cell>
          <cell r="F156">
            <v>5.8449054223770167</v>
          </cell>
          <cell r="G156">
            <v>6213.3840683674935</v>
          </cell>
          <cell r="H156">
            <v>7.0486466198255027</v>
          </cell>
          <cell r="I156">
            <v>2897.5033718434674</v>
          </cell>
          <cell r="J156">
            <v>5.8031258000567094</v>
          </cell>
          <cell r="K156">
            <v>4405.0108540116362</v>
          </cell>
          <cell r="L156">
            <v>7.2970894319396429</v>
          </cell>
          <cell r="M156">
            <v>2939.3828672734849</v>
          </cell>
          <cell r="N156">
            <v>5.8913609909832987</v>
          </cell>
        </row>
        <row r="157">
          <cell r="C157">
            <v>15905.753021939265</v>
          </cell>
          <cell r="D157">
            <v>11.869655623020241</v>
          </cell>
          <cell r="E157">
            <v>15905.753021939265</v>
          </cell>
          <cell r="F157">
            <v>11.869655623020241</v>
          </cell>
          <cell r="G157">
            <v>15905.753021939265</v>
          </cell>
          <cell r="H157">
            <v>11.869655623020241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7600</v>
          </cell>
          <cell r="N157">
            <v>6</v>
          </cell>
        </row>
        <row r="158">
          <cell r="C158">
            <v>1681.25</v>
          </cell>
          <cell r="D158">
            <v>6</v>
          </cell>
          <cell r="E158">
            <v>1681.25</v>
          </cell>
          <cell r="F158">
            <v>6</v>
          </cell>
          <cell r="G158">
            <v>0</v>
          </cell>
          <cell r="H158">
            <v>0</v>
          </cell>
          <cell r="I158">
            <v>1681.25</v>
          </cell>
          <cell r="J158">
            <v>6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9">
          <cell r="C169">
            <v>5488.7867973229158</v>
          </cell>
          <cell r="D169">
            <v>8.6933879792872446</v>
          </cell>
          <cell r="E169">
            <v>7545.8742150193921</v>
          </cell>
          <cell r="F169">
            <v>10.253613535680032</v>
          </cell>
          <cell r="G169">
            <v>11765.7994614364</v>
          </cell>
          <cell r="H169">
            <v>13.172158234927954</v>
          </cell>
          <cell r="I169">
            <v>7284.6144860791237</v>
          </cell>
          <cell r="J169">
            <v>10.099610670130987</v>
          </cell>
          <cell r="K169">
            <v>3107.6474490019286</v>
          </cell>
          <cell r="L169">
            <v>6.8562498118706774</v>
          </cell>
          <cell r="M169">
            <v>3224.2607159140393</v>
          </cell>
          <cell r="N169">
            <v>6.7752299601000052</v>
          </cell>
        </row>
        <row r="170">
          <cell r="C170">
            <v>6540.9955001857325</v>
          </cell>
          <cell r="D170">
            <v>9.6760017881290263</v>
          </cell>
          <cell r="E170">
            <v>8314.4530879192844</v>
          </cell>
          <cell r="F170">
            <v>10.855255980133602</v>
          </cell>
          <cell r="G170">
            <v>12443.463305553139</v>
          </cell>
          <cell r="H170">
            <v>13.326140232823093</v>
          </cell>
          <cell r="I170">
            <v>8074.5123624958169</v>
          </cell>
          <cell r="J170">
            <v>10.849396999169048</v>
          </cell>
          <cell r="K170">
            <v>3402.4155931675214</v>
          </cell>
          <cell r="L170">
            <v>6.9987280696519019</v>
          </cell>
          <cell r="M170">
            <v>3868.9580369426271</v>
          </cell>
          <cell r="N170">
            <v>7.7611120501110022</v>
          </cell>
        </row>
        <row r="172">
          <cell r="C172">
            <v>8208.1414719286277</v>
          </cell>
          <cell r="D172">
            <v>10.734399999999994</v>
          </cell>
          <cell r="E172">
            <v>10152.133666274964</v>
          </cell>
          <cell r="F172">
            <v>11.846786248131533</v>
          </cell>
          <cell r="G172">
            <v>14276.423919478984</v>
          </cell>
          <cell r="H172">
            <v>13.687160940325491</v>
          </cell>
          <cell r="I172">
            <v>9828.9863538424652</v>
          </cell>
          <cell r="J172">
            <v>12.123397048149052</v>
          </cell>
          <cell r="K172">
            <v>4190.2016985137998</v>
          </cell>
          <cell r="L172">
            <v>7.1737193763919791</v>
          </cell>
          <cell r="M172">
            <v>4432.1931526390872</v>
          </cell>
          <cell r="N172">
            <v>8.4861027190332337</v>
          </cell>
        </row>
        <row r="173">
          <cell r="C173">
            <v>7489.5901554404199</v>
          </cell>
          <cell r="D173">
            <v>9.9559702844718281</v>
          </cell>
          <cell r="E173">
            <v>9087.2600165791755</v>
          </cell>
          <cell r="F173">
            <v>10.933614627285513</v>
          </cell>
          <cell r="G173">
            <v>12551.392405063292</v>
          </cell>
          <cell r="H173">
            <v>12.293670886075951</v>
          </cell>
          <cell r="I173">
            <v>9371.3757102272684</v>
          </cell>
          <cell r="J173">
            <v>11.341954022988494</v>
          </cell>
          <cell r="K173">
            <v>3772.5490196078426</v>
          </cell>
          <cell r="L173">
            <v>6.4813829787234045</v>
          </cell>
          <cell r="M173">
            <v>4826.3164440350083</v>
          </cell>
          <cell r="N173">
            <v>8.1863543788187414</v>
          </cell>
        </row>
        <row r="174">
          <cell r="C174">
            <v>5497.3554158607458</v>
          </cell>
          <cell r="D174">
            <v>9.0767566632052503</v>
          </cell>
          <cell r="E174">
            <v>7071.5514151614252</v>
          </cell>
          <cell r="F174">
            <v>10.273651635720606</v>
          </cell>
          <cell r="G174">
            <v>11183.129395218</v>
          </cell>
          <cell r="H174">
            <v>13.248583569405103</v>
          </cell>
          <cell r="I174">
            <v>6713.3162467419634</v>
          </cell>
          <cell r="J174">
            <v>9.999551368326614</v>
          </cell>
          <cell r="K174">
            <v>2895.0845771144295</v>
          </cell>
          <cell r="L174">
            <v>7.0218340611353716</v>
          </cell>
          <cell r="M174">
            <v>3438.9265389622465</v>
          </cell>
          <cell r="N174">
            <v>7.3740041928721176</v>
          </cell>
        </row>
        <row r="175">
          <cell r="C175">
            <v>3471.3114674777025</v>
          </cell>
          <cell r="D175">
            <v>6.6484083511947398</v>
          </cell>
          <cell r="E175">
            <v>5191.5983832445399</v>
          </cell>
          <cell r="F175">
            <v>8.3687970650704795</v>
          </cell>
          <cell r="G175">
            <v>9223.2662192393745</v>
          </cell>
          <cell r="H175">
            <v>12.586009174311926</v>
          </cell>
          <cell r="I175">
            <v>4899.0971272229808</v>
          </cell>
          <cell r="J175">
            <v>7.7623447877562848</v>
          </cell>
          <cell r="K175">
            <v>2355.7829977628635</v>
          </cell>
          <cell r="L175">
            <v>6.4999999999999991</v>
          </cell>
          <cell r="M175">
            <v>2433.6871675531916</v>
          </cell>
          <cell r="N175">
            <v>5.4472903747640897</v>
          </cell>
        </row>
        <row r="177">
          <cell r="C177">
            <v>2224.0670487855632</v>
          </cell>
          <cell r="D177">
            <v>0</v>
          </cell>
          <cell r="E177">
            <v>3016.2318935263893</v>
          </cell>
          <cell r="F177">
            <v>0</v>
          </cell>
          <cell r="G177">
            <v>5676.0155812597332</v>
          </cell>
          <cell r="H177">
            <v>0</v>
          </cell>
          <cell r="I177">
            <v>2923.5976053365789</v>
          </cell>
          <cell r="J177">
            <v>0</v>
          </cell>
          <cell r="K177">
            <v>2841.5319935755738</v>
          </cell>
          <cell r="L177">
            <v>0</v>
          </cell>
          <cell r="M177">
            <v>2041.9530655593314</v>
          </cell>
          <cell r="N177">
            <v>0</v>
          </cell>
        </row>
        <row r="178">
          <cell r="C178">
            <v>3347.4546111689615</v>
          </cell>
          <cell r="D178">
            <v>4.919447082892118</v>
          </cell>
          <cell r="E178">
            <v>4498.3383506858672</v>
          </cell>
          <cell r="F178">
            <v>5.300884890072016</v>
          </cell>
          <cell r="G178">
            <v>6435.2781346105812</v>
          </cell>
          <cell r="H178">
            <v>5.5611942125675737</v>
          </cell>
          <cell r="I178">
            <v>4835.5848211724979</v>
          </cell>
          <cell r="J178">
            <v>5.3356187849514605</v>
          </cell>
          <cell r="K178">
            <v>3137.4064547699318</v>
          </cell>
          <cell r="L178">
            <v>5.144906552912083</v>
          </cell>
          <cell r="M178">
            <v>2670.8705502062635</v>
          </cell>
          <cell r="N178">
            <v>4.6952065868930957</v>
          </cell>
        </row>
        <row r="179">
          <cell r="C179">
            <v>5732.937666894316</v>
          </cell>
          <cell r="D179">
            <v>10.665119557686147</v>
          </cell>
          <cell r="E179">
            <v>6625.7296778521659</v>
          </cell>
          <cell r="F179">
            <v>10.79546198422684</v>
          </cell>
          <cell r="G179">
            <v>8347.220038410549</v>
          </cell>
          <cell r="H179">
            <v>11.351916819597722</v>
          </cell>
          <cell r="I179">
            <v>6817.0319736494521</v>
          </cell>
          <cell r="J179">
            <v>10.872892499093943</v>
          </cell>
          <cell r="K179">
            <v>3110.8377711458302</v>
          </cell>
          <cell r="L179">
            <v>9.5670172501697355</v>
          </cell>
          <cell r="M179">
            <v>3972.8136248016085</v>
          </cell>
          <cell r="N179">
            <v>10.408151713167898</v>
          </cell>
        </row>
        <row r="180">
          <cell r="C180">
            <v>12694.182247268693</v>
          </cell>
          <cell r="D180">
            <v>15.602423757345445</v>
          </cell>
          <cell r="E180">
            <v>13257.630674540951</v>
          </cell>
          <cell r="F180">
            <v>15.590102846687925</v>
          </cell>
          <cell r="G180">
            <v>15196.381339203641</v>
          </cell>
          <cell r="H180">
            <v>15.961491499033521</v>
          </cell>
          <cell r="I180">
            <v>12112.34085124008</v>
          </cell>
          <cell r="J180">
            <v>15.37661181883982</v>
          </cell>
          <cell r="K180">
            <v>2947.7245376000196</v>
          </cell>
          <cell r="L180">
            <v>13.242229633927412</v>
          </cell>
          <cell r="M180">
            <v>9521.5497041641574</v>
          </cell>
          <cell r="N180">
            <v>15.671799622501318</v>
          </cell>
        </row>
        <row r="181">
          <cell r="C181">
            <v>6026.5388638483992</v>
          </cell>
          <cell r="D181">
            <v>0</v>
          </cell>
          <cell r="E181">
            <v>6357.0123162609652</v>
          </cell>
          <cell r="F181">
            <v>0</v>
          </cell>
          <cell r="G181">
            <v>9353.1135090833923</v>
          </cell>
          <cell r="H181">
            <v>0</v>
          </cell>
          <cell r="I181">
            <v>5320.7522992204531</v>
          </cell>
          <cell r="J181">
            <v>0</v>
          </cell>
          <cell r="K181">
            <v>4000</v>
          </cell>
          <cell r="L181">
            <v>0</v>
          </cell>
          <cell r="M181">
            <v>5352.7870343436844</v>
          </cell>
          <cell r="N181">
            <v>0</v>
          </cell>
        </row>
        <row r="182">
          <cell r="C182">
            <v>900</v>
          </cell>
          <cell r="D182">
            <v>5</v>
          </cell>
          <cell r="E182">
            <v>900</v>
          </cell>
          <cell r="F182">
            <v>5</v>
          </cell>
          <cell r="G182">
            <v>0</v>
          </cell>
          <cell r="H182">
            <v>0</v>
          </cell>
          <cell r="I182">
            <v>900</v>
          </cell>
          <cell r="J182">
            <v>5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2316.3472710176916</v>
          </cell>
          <cell r="D183">
            <v>5.5622939211177451</v>
          </cell>
          <cell r="E183">
            <v>2602.6123224267158</v>
          </cell>
          <cell r="F183">
            <v>5.4147259672668326</v>
          </cell>
          <cell r="G183">
            <v>0</v>
          </cell>
          <cell r="H183">
            <v>0</v>
          </cell>
          <cell r="I183">
            <v>3339.3331789951121</v>
          </cell>
          <cell r="J183">
            <v>4.6825804839760288</v>
          </cell>
          <cell r="K183">
            <v>1612.86871066101</v>
          </cell>
          <cell r="L183">
            <v>6.4026819642911512</v>
          </cell>
          <cell r="M183">
            <v>604.36960367140568</v>
          </cell>
          <cell r="N183">
            <v>6.3661281567550683</v>
          </cell>
        </row>
        <row r="184">
          <cell r="C184">
            <v>2963.5929546549414</v>
          </cell>
          <cell r="D184">
            <v>7.8001597142800838</v>
          </cell>
          <cell r="E184">
            <v>3349.4554891705393</v>
          </cell>
          <cell r="F184">
            <v>7.699260742794924</v>
          </cell>
          <cell r="G184">
            <v>3687.5740699514813</v>
          </cell>
          <cell r="H184">
            <v>10.125032204326731</v>
          </cell>
          <cell r="I184">
            <v>3676.6113147019141</v>
          </cell>
          <cell r="J184">
            <v>7.7886210425511573</v>
          </cell>
          <cell r="K184">
            <v>2663.2604832264287</v>
          </cell>
          <cell r="L184">
            <v>7.2523288462899016</v>
          </cell>
          <cell r="M184">
            <v>954.03323339017049</v>
          </cell>
          <cell r="N184">
            <v>8.3325279727518549</v>
          </cell>
        </row>
        <row r="185">
          <cell r="C185">
            <v>4909.8103230554425</v>
          </cell>
          <cell r="D185">
            <v>9.9665505803021457</v>
          </cell>
          <cell r="E185">
            <v>5570.0084898494033</v>
          </cell>
          <cell r="F185">
            <v>10.207618787902161</v>
          </cell>
          <cell r="G185">
            <v>5162.6657628254479</v>
          </cell>
          <cell r="H185">
            <v>11.916510523278943</v>
          </cell>
          <cell r="I185">
            <v>6171.8374956889174</v>
          </cell>
          <cell r="J185">
            <v>10.478885739035281</v>
          </cell>
          <cell r="K185">
            <v>3176.8391149399567</v>
          </cell>
          <cell r="L185">
            <v>7.9877727728087979</v>
          </cell>
          <cell r="M185">
            <v>2437.1588463226835</v>
          </cell>
          <cell r="N185">
            <v>9.0547325808497696</v>
          </cell>
        </row>
        <row r="186">
          <cell r="C186">
            <v>5610.6570276036791</v>
          </cell>
          <cell r="D186">
            <v>10.196506750618887</v>
          </cell>
          <cell r="E186">
            <v>6912.9754500464369</v>
          </cell>
          <cell r="F186">
            <v>11.241272968987577</v>
          </cell>
          <cell r="G186">
            <v>9232.3406722958371</v>
          </cell>
          <cell r="H186">
            <v>14.06371728051789</v>
          </cell>
          <cell r="I186">
            <v>7137.1019619832923</v>
          </cell>
          <cell r="J186">
            <v>11.257254121542044</v>
          </cell>
          <cell r="K186">
            <v>3008.5340621472383</v>
          </cell>
          <cell r="L186">
            <v>8.0006737392816678</v>
          </cell>
          <cell r="M186">
            <v>3037.2037569016047</v>
          </cell>
          <cell r="N186">
            <v>8.0748156530775379</v>
          </cell>
        </row>
        <row r="187">
          <cell r="C187">
            <v>5845.8618431492059</v>
          </cell>
          <cell r="D187">
            <v>9.0888679121887304</v>
          </cell>
          <cell r="E187">
            <v>7837.4357066392176</v>
          </cell>
          <cell r="F187">
            <v>10.371100881105814</v>
          </cell>
          <cell r="G187">
            <v>10249.048389287034</v>
          </cell>
          <cell r="H187">
            <v>12.70260717853988</v>
          </cell>
          <cell r="I187">
            <v>7807.9480537877243</v>
          </cell>
          <cell r="J187">
            <v>10.289432893002431</v>
          </cell>
          <cell r="K187">
            <v>2948.4298144586937</v>
          </cell>
          <cell r="L187">
            <v>5.9375500952883478</v>
          </cell>
          <cell r="M187">
            <v>2858.2925695473273</v>
          </cell>
          <cell r="N187">
            <v>7.0243655470964939</v>
          </cell>
        </row>
        <row r="188">
          <cell r="C188">
            <v>6172.2973177971653</v>
          </cell>
          <cell r="D188">
            <v>8.3416814985625294</v>
          </cell>
          <cell r="E188">
            <v>8814.1271282208345</v>
          </cell>
          <cell r="F188">
            <v>9.7618931985674067</v>
          </cell>
          <cell r="G188">
            <v>13071.974415354713</v>
          </cell>
          <cell r="H188">
            <v>13.433691023037914</v>
          </cell>
          <cell r="I188">
            <v>8305.50984580562</v>
          </cell>
          <cell r="J188">
            <v>9.1605005958726</v>
          </cell>
          <cell r="K188">
            <v>3440.1156317866535</v>
          </cell>
          <cell r="L188">
            <v>5.5746281913656777</v>
          </cell>
          <cell r="M188">
            <v>3697.5236164356484</v>
          </cell>
          <cell r="N188">
            <v>6.9142203531033735</v>
          </cell>
        </row>
        <row r="189">
          <cell r="C189">
            <v>5966.1405044731127</v>
          </cell>
          <cell r="D189">
            <v>8.0756554752232219</v>
          </cell>
          <cell r="E189">
            <v>10383.888262829569</v>
          </cell>
          <cell r="F189">
            <v>11.189996164224226</v>
          </cell>
          <cell r="G189">
            <v>14659.468535320324</v>
          </cell>
          <cell r="H189">
            <v>13.888400877846983</v>
          </cell>
          <cell r="I189">
            <v>9138.2314176806176</v>
          </cell>
          <cell r="J189">
            <v>10.599151917785706</v>
          </cell>
          <cell r="K189">
            <v>3393.1444453570848</v>
          </cell>
          <cell r="L189">
            <v>5.5016022460778933</v>
          </cell>
          <cell r="M189">
            <v>3505.6066365609086</v>
          </cell>
          <cell r="N189">
            <v>6.160026331189334</v>
          </cell>
        </row>
        <row r="190">
          <cell r="C190">
            <v>3917.4217090255615</v>
          </cell>
          <cell r="D190">
            <v>5.8448934626782094</v>
          </cell>
          <cell r="E190">
            <v>10535.293512239357</v>
          </cell>
          <cell r="F190">
            <v>9.0463187820299833</v>
          </cell>
          <cell r="G190">
            <v>15554.150922067538</v>
          </cell>
          <cell r="H190">
            <v>10.838955904345767</v>
          </cell>
          <cell r="I190">
            <v>7213.9282966113078</v>
          </cell>
          <cell r="J190">
            <v>6.6953693060405488</v>
          </cell>
          <cell r="K190">
            <v>3972.5258940847998</v>
          </cell>
          <cell r="L190">
            <v>6.6669528093652275</v>
          </cell>
          <cell r="M190">
            <v>2909.4768076695868</v>
          </cell>
          <cell r="N190">
            <v>5.2691732734174002</v>
          </cell>
        </row>
        <row r="191">
          <cell r="D191">
            <v>8.6933879792872446</v>
          </cell>
          <cell r="F191">
            <v>10.253613535680032</v>
          </cell>
          <cell r="H191">
            <v>13.172158234927954</v>
          </cell>
          <cell r="J191">
            <v>10.099610670130987</v>
          </cell>
          <cell r="L191">
            <v>6.8562498118706774</v>
          </cell>
          <cell r="N191">
            <v>6.7752299601000052</v>
          </cell>
        </row>
        <row r="194">
          <cell r="C194">
            <v>3248.4376391862447</v>
          </cell>
          <cell r="D194">
            <v>7.5309627751469206</v>
          </cell>
          <cell r="E194">
            <v>4605.9857240302017</v>
          </cell>
          <cell r="F194">
            <v>8.7286838057769902</v>
          </cell>
          <cell r="G194">
            <v>5792.4598689390441</v>
          </cell>
          <cell r="H194">
            <v>10.953476930253681</v>
          </cell>
          <cell r="I194">
            <v>4883.8104478508358</v>
          </cell>
          <cell r="J194">
            <v>8.8521457900277465</v>
          </cell>
          <cell r="K194">
            <v>2949.6104950294675</v>
          </cell>
          <cell r="L194">
            <v>6.8646150889281357</v>
          </cell>
          <cell r="M194">
            <v>2097.2147235762432</v>
          </cell>
          <cell r="N194">
            <v>6.4015547623431655</v>
          </cell>
        </row>
        <row r="195">
          <cell r="C195">
            <v>1875.3714804149295</v>
          </cell>
          <cell r="D195">
            <v>7.0415355325042448</v>
          </cell>
          <cell r="E195">
            <v>3069.8327801265214</v>
          </cell>
          <cell r="F195">
            <v>8.9418510377310394</v>
          </cell>
          <cell r="G195">
            <v>4948.1138929417993</v>
          </cell>
          <cell r="H195">
            <v>10.969221061412004</v>
          </cell>
          <cell r="I195">
            <v>2574.2072872207855</v>
          </cell>
          <cell r="J195">
            <v>8.5183699266264679</v>
          </cell>
          <cell r="K195">
            <v>1654.083364016848</v>
          </cell>
          <cell r="L195">
            <v>6.7327527257744642</v>
          </cell>
          <cell r="M195">
            <v>1478.7622820319866</v>
          </cell>
          <cell r="N195">
            <v>6.3486650894111367</v>
          </cell>
        </row>
        <row r="196">
          <cell r="C196">
            <v>4270.592096724964</v>
          </cell>
          <cell r="D196">
            <v>7.8333648620650624</v>
          </cell>
          <cell r="E196">
            <v>5056.8253738179174</v>
          </cell>
          <cell r="F196">
            <v>8.6552225109307486</v>
          </cell>
          <cell r="G196">
            <v>6596.1145665747881</v>
          </cell>
          <cell r="H196">
            <v>11.013125764249821</v>
          </cell>
          <cell r="I196">
            <v>5450.3240633094438</v>
          </cell>
          <cell r="J196">
            <v>8.9115295771075971</v>
          </cell>
          <cell r="K196">
            <v>3227.7794085312985</v>
          </cell>
          <cell r="L196">
            <v>6.9063109215781573</v>
          </cell>
          <cell r="M196">
            <v>3015.2141538258338</v>
          </cell>
          <cell r="N196">
            <v>6.3917565928095215</v>
          </cell>
        </row>
        <row r="197">
          <cell r="C197">
            <v>2553.6988765427509</v>
          </cell>
          <cell r="D197">
            <v>8.0987934081378548</v>
          </cell>
          <cell r="E197">
            <v>4516.6615549906055</v>
          </cell>
          <cell r="F197">
            <v>9.2060620397813988</v>
          </cell>
          <cell r="G197">
            <v>6129.4229221652486</v>
          </cell>
          <cell r="H197">
            <v>9.919248981357768</v>
          </cell>
          <cell r="I197">
            <v>4385.5969658354252</v>
          </cell>
          <cell r="J197">
            <v>9.4178952275778336</v>
          </cell>
          <cell r="K197">
            <v>2303.8756059295692</v>
          </cell>
          <cell r="L197">
            <v>5.4053843286543586</v>
          </cell>
          <cell r="M197">
            <v>1481.4165603372737</v>
          </cell>
          <cell r="N197">
            <v>7.4204665773371978</v>
          </cell>
        </row>
        <row r="198">
          <cell r="C198">
            <v>11015.062980922254</v>
          </cell>
          <cell r="D198">
            <v>11.975381769068338</v>
          </cell>
          <cell r="E198">
            <v>11163.683760909978</v>
          </cell>
          <cell r="F198">
            <v>12.770775022790575</v>
          </cell>
          <cell r="G198">
            <v>12708.754683256175</v>
          </cell>
          <cell r="H198">
            <v>14.109249897162393</v>
          </cell>
          <cell r="I198">
            <v>10521.132935959587</v>
          </cell>
          <cell r="J198">
            <v>12.317471540062018</v>
          </cell>
          <cell r="K198">
            <v>9171.3880033228124</v>
          </cell>
          <cell r="L198">
            <v>6.5581065409378461</v>
          </cell>
          <cell r="M198">
            <v>10533.356322971085</v>
          </cell>
          <cell r="N198">
            <v>9.2184334270638839</v>
          </cell>
        </row>
        <row r="199">
          <cell r="C199">
            <v>20397.399606717281</v>
          </cell>
          <cell r="D199">
            <v>15.274144640162145</v>
          </cell>
          <cell r="E199">
            <v>20607.045424776377</v>
          </cell>
          <cell r="F199">
            <v>15.943121800260199</v>
          </cell>
          <cell r="G199">
            <v>21254.477254439433</v>
          </cell>
          <cell r="H199">
            <v>16.405002782246168</v>
          </cell>
          <cell r="I199">
            <v>20062.856782573184</v>
          </cell>
          <cell r="J199">
            <v>15.554895004896688</v>
          </cell>
          <cell r="K199">
            <v>0</v>
          </cell>
          <cell r="L199">
            <v>0</v>
          </cell>
          <cell r="M199">
            <v>19524.577259639016</v>
          </cell>
          <cell r="N199">
            <v>12.344916528867355</v>
          </cell>
        </row>
        <row r="200">
          <cell r="C200">
            <v>29144.650341174602</v>
          </cell>
          <cell r="D200">
            <v>15.287718889224097</v>
          </cell>
          <cell r="E200">
            <v>29992.948693776074</v>
          </cell>
          <cell r="F200">
            <v>16.62136267388199</v>
          </cell>
          <cell r="G200">
            <v>30479.428390211502</v>
          </cell>
          <cell r="H200">
            <v>17.187971262630363</v>
          </cell>
          <cell r="I200">
            <v>29528.592571295252</v>
          </cell>
          <cell r="J200">
            <v>16.080521670314138</v>
          </cell>
          <cell r="K200">
            <v>0</v>
          </cell>
          <cell r="L200">
            <v>0</v>
          </cell>
          <cell r="M200">
            <v>26936.625655619606</v>
          </cell>
          <cell r="N200">
            <v>11.49834532475189</v>
          </cell>
        </row>
        <row r="201">
          <cell r="C201">
            <v>41052.348974115586</v>
          </cell>
          <cell r="D201">
            <v>14.783038781086924</v>
          </cell>
          <cell r="E201">
            <v>41919.793084479468</v>
          </cell>
          <cell r="F201">
            <v>15.559470460418815</v>
          </cell>
          <cell r="G201">
            <v>39851.083947829036</v>
          </cell>
          <cell r="H201">
            <v>17.744817193696729</v>
          </cell>
          <cell r="I201">
            <v>46129.49956457279</v>
          </cell>
          <cell r="J201">
            <v>11.112413046041784</v>
          </cell>
          <cell r="K201">
            <v>0</v>
          </cell>
          <cell r="L201">
            <v>0</v>
          </cell>
          <cell r="M201">
            <v>37384.786121330835</v>
          </cell>
          <cell r="N201">
            <v>11.500277447162606</v>
          </cell>
        </row>
        <row r="202">
          <cell r="C202">
            <v>1707.0565318296021</v>
          </cell>
          <cell r="D202">
            <v>5.1550585766510464</v>
          </cell>
          <cell r="E202">
            <v>3421.3580772545001</v>
          </cell>
          <cell r="F202">
            <v>5.4140832248603932</v>
          </cell>
          <cell r="G202">
            <v>0</v>
          </cell>
          <cell r="H202">
            <v>0</v>
          </cell>
          <cell r="I202">
            <v>3421.3580772545001</v>
          </cell>
          <cell r="J202">
            <v>5.4140832248603932</v>
          </cell>
          <cell r="K202">
            <v>0</v>
          </cell>
          <cell r="L202">
            <v>0</v>
          </cell>
          <cell r="M202">
            <v>1074.0648012476831</v>
          </cell>
          <cell r="N202">
            <v>5.0311946104752385</v>
          </cell>
        </row>
        <row r="203">
          <cell r="C203">
            <v>4634.7895582748433</v>
          </cell>
          <cell r="D203">
            <v>7.463485893590355</v>
          </cell>
          <cell r="E203">
            <v>6833.4997438760183</v>
          </cell>
          <cell r="F203">
            <v>8.9052075740616488</v>
          </cell>
          <cell r="G203">
            <v>0</v>
          </cell>
          <cell r="H203">
            <v>0</v>
          </cell>
          <cell r="I203">
            <v>6833.4997438760183</v>
          </cell>
          <cell r="J203">
            <v>8.9052075740616488</v>
          </cell>
          <cell r="K203">
            <v>0</v>
          </cell>
          <cell r="L203">
            <v>0</v>
          </cell>
          <cell r="M203">
            <v>2368.7605473381941</v>
          </cell>
          <cell r="N203">
            <v>5.7979993643819023</v>
          </cell>
        </row>
        <row r="204">
          <cell r="C204">
            <v>6044.6044684175395</v>
          </cell>
          <cell r="D204">
            <v>9.25819485223772</v>
          </cell>
          <cell r="E204">
            <v>7895.6564289340531</v>
          </cell>
          <cell r="F204">
            <v>10.773443639093754</v>
          </cell>
          <cell r="G204">
            <v>11765.7994614364</v>
          </cell>
          <cell r="H204">
            <v>13.172158234927954</v>
          </cell>
          <cell r="I204">
            <v>7768.5621849683466</v>
          </cell>
          <cell r="J204">
            <v>10.93322632783665</v>
          </cell>
          <cell r="K204">
            <v>3107.6474490019286</v>
          </cell>
          <cell r="L204">
            <v>6.8562498118706774</v>
          </cell>
          <cell r="M204">
            <v>3776.9359619692241</v>
          </cell>
          <cell r="N204">
            <v>7.2408560675476021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1711.6397103908223</v>
          </cell>
          <cell r="D206">
            <v>5.1507901597189365</v>
          </cell>
          <cell r="E206">
            <v>3421.3580772545001</v>
          </cell>
          <cell r="F206">
            <v>5.4140832248603932</v>
          </cell>
          <cell r="G206">
            <v>0</v>
          </cell>
          <cell r="H206">
            <v>0</v>
          </cell>
          <cell r="I206">
            <v>3421.3580772545001</v>
          </cell>
          <cell r="J206">
            <v>5.4140832248603932</v>
          </cell>
          <cell r="K206">
            <v>0</v>
          </cell>
          <cell r="L206">
            <v>0</v>
          </cell>
          <cell r="M206">
            <v>1077.1591177387816</v>
          </cell>
          <cell r="N206">
            <v>5.0239425981240258</v>
          </cell>
        </row>
        <row r="207">
          <cell r="C207">
            <v>460</v>
          </cell>
          <cell r="D207">
            <v>6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460</v>
          </cell>
          <cell r="N207">
            <v>6</v>
          </cell>
        </row>
        <row r="208">
          <cell r="C208">
            <v>4634.7895582748433</v>
          </cell>
          <cell r="D208">
            <v>7.463485893590355</v>
          </cell>
          <cell r="E208">
            <v>6833.4997438760183</v>
          </cell>
          <cell r="F208">
            <v>8.9052075740616488</v>
          </cell>
          <cell r="G208">
            <v>0</v>
          </cell>
          <cell r="H208">
            <v>0</v>
          </cell>
          <cell r="I208">
            <v>6833.4997438760183</v>
          </cell>
          <cell r="J208">
            <v>8.9052075740616488</v>
          </cell>
          <cell r="K208">
            <v>0</v>
          </cell>
          <cell r="L208">
            <v>0</v>
          </cell>
          <cell r="M208">
            <v>2368.7605473381941</v>
          </cell>
          <cell r="N208">
            <v>5.7979993643819023</v>
          </cell>
        </row>
        <row r="209">
          <cell r="C209">
            <v>7547.3624174854322</v>
          </cell>
          <cell r="D209">
            <v>8.5758177311260297</v>
          </cell>
          <cell r="E209">
            <v>15084.214538548438</v>
          </cell>
          <cell r="F209">
            <v>10.364684348282513</v>
          </cell>
          <cell r="G209">
            <v>16791.101816258022</v>
          </cell>
          <cell r="H209">
            <v>11.589168484747395</v>
          </cell>
          <cell r="I209">
            <v>9000</v>
          </cell>
          <cell r="J209">
            <v>6</v>
          </cell>
          <cell r="K209">
            <v>0</v>
          </cell>
          <cell r="L209">
            <v>0</v>
          </cell>
          <cell r="M209">
            <v>286.1513112147523</v>
          </cell>
          <cell r="N209">
            <v>3</v>
          </cell>
        </row>
        <row r="210">
          <cell r="C210">
            <v>4829.778523932071</v>
          </cell>
          <cell r="D210">
            <v>7.8476145340808978</v>
          </cell>
          <cell r="E210">
            <v>10506.098190956845</v>
          </cell>
          <cell r="F210">
            <v>16.000464603574926</v>
          </cell>
          <cell r="G210">
            <v>25000</v>
          </cell>
          <cell r="H210">
            <v>17</v>
          </cell>
          <cell r="I210">
            <v>7522.483117649459</v>
          </cell>
          <cell r="J210">
            <v>15.6</v>
          </cell>
          <cell r="K210">
            <v>0</v>
          </cell>
          <cell r="L210">
            <v>0</v>
          </cell>
          <cell r="M210">
            <v>957.59473702754201</v>
          </cell>
          <cell r="N210">
            <v>3.6782107767574326</v>
          </cell>
        </row>
        <row r="211">
          <cell r="C211">
            <v>5721.2800470449029</v>
          </cell>
          <cell r="D211">
            <v>9.5232057207686278</v>
          </cell>
          <cell r="E211">
            <v>5721.2800470449029</v>
          </cell>
          <cell r="F211">
            <v>9.5232057207686278</v>
          </cell>
          <cell r="G211">
            <v>0</v>
          </cell>
          <cell r="H211">
            <v>0</v>
          </cell>
          <cell r="I211">
            <v>5721.2800470449029</v>
          </cell>
          <cell r="J211">
            <v>9.5232057207686278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5028.8083432106787</v>
          </cell>
          <cell r="D212">
            <v>8.0242511349507968</v>
          </cell>
          <cell r="E212">
            <v>7199.3726875173625</v>
          </cell>
          <cell r="F212">
            <v>10.640468255858728</v>
          </cell>
          <cell r="G212">
            <v>0</v>
          </cell>
          <cell r="H212">
            <v>0</v>
          </cell>
          <cell r="I212">
            <v>7199.3726875173625</v>
          </cell>
          <cell r="J212">
            <v>10.640468255858728</v>
          </cell>
          <cell r="K212">
            <v>0</v>
          </cell>
          <cell r="L212">
            <v>0</v>
          </cell>
          <cell r="M212">
            <v>4201.0436628341795</v>
          </cell>
          <cell r="N212">
            <v>6.9617839533345132</v>
          </cell>
        </row>
        <row r="213">
          <cell r="C213">
            <v>10562.657826152299</v>
          </cell>
          <cell r="D213">
            <v>12.310578209664516</v>
          </cell>
          <cell r="E213">
            <v>10562.657826152299</v>
          </cell>
          <cell r="F213">
            <v>12.310578209664516</v>
          </cell>
          <cell r="G213">
            <v>10393.76148082203</v>
          </cell>
          <cell r="H213">
            <v>11.816048937853953</v>
          </cell>
          <cell r="I213">
            <v>10630.070004102232</v>
          </cell>
          <cell r="J213">
            <v>12.507961375105751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4662.5877384564265</v>
          </cell>
          <cell r="D214">
            <v>7.8584305155537635</v>
          </cell>
          <cell r="E214">
            <v>5361.0897147521309</v>
          </cell>
          <cell r="F214">
            <v>8.4262849945922138</v>
          </cell>
          <cell r="G214">
            <v>0</v>
          </cell>
          <cell r="H214">
            <v>0</v>
          </cell>
          <cell r="I214">
            <v>5361.0897147521309</v>
          </cell>
          <cell r="J214">
            <v>8.4262849945922138</v>
          </cell>
          <cell r="K214">
            <v>0</v>
          </cell>
          <cell r="L214">
            <v>0</v>
          </cell>
          <cell r="M214">
            <v>3985.8198821112355</v>
          </cell>
          <cell r="N214">
            <v>7.245416717121417</v>
          </cell>
        </row>
        <row r="215">
          <cell r="C215">
            <v>8174.6827488118706</v>
          </cell>
          <cell r="D215">
            <v>13.305975582700713</v>
          </cell>
          <cell r="E215">
            <v>8930.3850567988447</v>
          </cell>
          <cell r="F215">
            <v>13.74220317244621</v>
          </cell>
          <cell r="G215">
            <v>14400</v>
          </cell>
          <cell r="H215">
            <v>12.2</v>
          </cell>
          <cell r="I215">
            <v>8573.0073986036932</v>
          </cell>
          <cell r="J215">
            <v>13.842968759046608</v>
          </cell>
          <cell r="K215">
            <v>0</v>
          </cell>
          <cell r="L215">
            <v>0</v>
          </cell>
          <cell r="M215">
            <v>4641.0150665209767</v>
          </cell>
          <cell r="N215">
            <v>11.266173242922909</v>
          </cell>
        </row>
        <row r="216">
          <cell r="C216">
            <v>12373.983150810438</v>
          </cell>
          <cell r="D216">
            <v>14.228053654927683</v>
          </cell>
          <cell r="E216">
            <v>12373.983150810438</v>
          </cell>
          <cell r="F216">
            <v>14.228053654927683</v>
          </cell>
          <cell r="G216">
            <v>17025.000000000004</v>
          </cell>
          <cell r="H216">
            <v>16.375</v>
          </cell>
          <cell r="I216">
            <v>12008.626131058989</v>
          </cell>
          <cell r="J216">
            <v>14.059401950658208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12578.050319478196</v>
          </cell>
          <cell r="D217">
            <v>13.303181922983971</v>
          </cell>
          <cell r="E217">
            <v>12578.050319478196</v>
          </cell>
          <cell r="F217">
            <v>13.303181922983971</v>
          </cell>
          <cell r="G217">
            <v>0</v>
          </cell>
          <cell r="H217">
            <v>0</v>
          </cell>
          <cell r="I217">
            <v>12578.050319478196</v>
          </cell>
          <cell r="J217">
            <v>13.303181922983971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12947.220376965124</v>
          </cell>
          <cell r="D218">
            <v>15.182995222876876</v>
          </cell>
          <cell r="E218">
            <v>12414.741834931918</v>
          </cell>
          <cell r="F218">
            <v>13.915637879685207</v>
          </cell>
          <cell r="G218">
            <v>0</v>
          </cell>
          <cell r="H218">
            <v>0</v>
          </cell>
          <cell r="I218">
            <v>12414.741834931918</v>
          </cell>
          <cell r="J218">
            <v>13.915637879685207</v>
          </cell>
          <cell r="K218">
            <v>0</v>
          </cell>
          <cell r="L218">
            <v>0</v>
          </cell>
          <cell r="M218">
            <v>13716.246095939585</v>
          </cell>
          <cell r="N218">
            <v>17.013360796528023</v>
          </cell>
        </row>
        <row r="219">
          <cell r="C219">
            <v>6781.0400701548797</v>
          </cell>
          <cell r="D219">
            <v>9.6969896140642806</v>
          </cell>
          <cell r="E219">
            <v>7492.2049303712856</v>
          </cell>
          <cell r="F219">
            <v>9.8161231064130856</v>
          </cell>
          <cell r="G219">
            <v>9520</v>
          </cell>
          <cell r="H219">
            <v>6</v>
          </cell>
          <cell r="I219">
            <v>7465.6081872633831</v>
          </cell>
          <cell r="J219">
            <v>9.8730465983861713</v>
          </cell>
          <cell r="K219">
            <v>0</v>
          </cell>
          <cell r="L219">
            <v>0</v>
          </cell>
          <cell r="M219">
            <v>3740.3853627799535</v>
          </cell>
          <cell r="N219">
            <v>9.2036253017421767</v>
          </cell>
        </row>
        <row r="220">
          <cell r="C220">
            <v>10150.68972210119</v>
          </cell>
          <cell r="D220">
            <v>11.917121715726562</v>
          </cell>
          <cell r="E220">
            <v>10150.68972210119</v>
          </cell>
          <cell r="F220">
            <v>11.917121715726562</v>
          </cell>
          <cell r="G220">
            <v>10150.68972210119</v>
          </cell>
          <cell r="H220">
            <v>11.917121715726562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11392.764322327832</v>
          </cell>
          <cell r="D221">
            <v>14.429445228927895</v>
          </cell>
          <cell r="E221">
            <v>11552.694500179288</v>
          </cell>
          <cell r="F221">
            <v>14.424267629703985</v>
          </cell>
          <cell r="G221">
            <v>12811.658995126852</v>
          </cell>
          <cell r="H221">
            <v>14.683964361829092</v>
          </cell>
          <cell r="I221">
            <v>9299.7757817626734</v>
          </cell>
          <cell r="J221">
            <v>13.956762419991271</v>
          </cell>
          <cell r="K221">
            <v>0</v>
          </cell>
          <cell r="L221">
            <v>0</v>
          </cell>
          <cell r="M221">
            <v>6662.8262282944879</v>
          </cell>
          <cell r="N221">
            <v>14.580726004859935</v>
          </cell>
        </row>
        <row r="222">
          <cell r="C222">
            <v>10628.357577604931</v>
          </cell>
          <cell r="D222">
            <v>11.900550891757522</v>
          </cell>
          <cell r="E222">
            <v>10547.926327519734</v>
          </cell>
          <cell r="F222">
            <v>11.833041366722236</v>
          </cell>
          <cell r="G222">
            <v>12086.158294378474</v>
          </cell>
          <cell r="H222">
            <v>12.223108457132669</v>
          </cell>
          <cell r="I222">
            <v>8838.7868082620953</v>
          </cell>
          <cell r="J222">
            <v>11.406889315033801</v>
          </cell>
          <cell r="K222">
            <v>0</v>
          </cell>
          <cell r="L222">
            <v>0</v>
          </cell>
          <cell r="M222">
            <v>11930.140840951786</v>
          </cell>
          <cell r="N222">
            <v>13.292655461113952</v>
          </cell>
        </row>
        <row r="223">
          <cell r="C223">
            <v>6735.3743332455488</v>
          </cell>
          <cell r="D223">
            <v>9.0903186926484576</v>
          </cell>
          <cell r="E223">
            <v>8013.1644983991864</v>
          </cell>
          <cell r="F223">
            <v>9.18426344254061</v>
          </cell>
          <cell r="G223">
            <v>0</v>
          </cell>
          <cell r="H223">
            <v>0</v>
          </cell>
          <cell r="I223">
            <v>8013.1644983991864</v>
          </cell>
          <cell r="J223">
            <v>9.18426344254061</v>
          </cell>
          <cell r="K223">
            <v>0</v>
          </cell>
          <cell r="L223">
            <v>0</v>
          </cell>
          <cell r="M223">
            <v>6034.5655934078914</v>
          </cell>
          <cell r="N223">
            <v>9.0387943472733578</v>
          </cell>
        </row>
        <row r="224">
          <cell r="C224">
            <v>2445.5754273304656</v>
          </cell>
          <cell r="D224">
            <v>7.139079016118048</v>
          </cell>
          <cell r="E224">
            <v>6782.1346116772602</v>
          </cell>
          <cell r="F224">
            <v>9.7031464515803627</v>
          </cell>
          <cell r="G224">
            <v>0</v>
          </cell>
          <cell r="H224">
            <v>0</v>
          </cell>
          <cell r="I224">
            <v>6782.1346116772602</v>
          </cell>
          <cell r="J224">
            <v>9.7031464515803627</v>
          </cell>
          <cell r="K224">
            <v>0</v>
          </cell>
          <cell r="L224">
            <v>0</v>
          </cell>
          <cell r="M224">
            <v>1611.4340167704129</v>
          </cell>
          <cell r="N224">
            <v>6.5820136316291338</v>
          </cell>
        </row>
        <row r="225">
          <cell r="C225">
            <v>3039.0515336993262</v>
          </cell>
          <cell r="D225">
            <v>6.8501396210916576</v>
          </cell>
          <cell r="E225">
            <v>3082.2898961321062</v>
          </cell>
          <cell r="F225">
            <v>6.8521374760541551</v>
          </cell>
          <cell r="G225">
            <v>0</v>
          </cell>
          <cell r="H225">
            <v>0</v>
          </cell>
          <cell r="I225">
            <v>2059.3098401863399</v>
          </cell>
          <cell r="J225">
            <v>6.622903144132688</v>
          </cell>
          <cell r="K225">
            <v>3107.6474490019286</v>
          </cell>
          <cell r="L225">
            <v>6.8562498118706774</v>
          </cell>
          <cell r="M225">
            <v>1347.708027209738</v>
          </cell>
          <cell r="N225">
            <v>6.7550154924593375</v>
          </cell>
        </row>
        <row r="226">
          <cell r="C226">
            <v>11715.689448383451</v>
          </cell>
          <cell r="D226">
            <v>8.6833198224874888</v>
          </cell>
          <cell r="E226">
            <v>11715.689448383451</v>
          </cell>
          <cell r="F226">
            <v>8.6833198224874888</v>
          </cell>
          <cell r="G226">
            <v>0</v>
          </cell>
          <cell r="H226">
            <v>0</v>
          </cell>
          <cell r="I226">
            <v>11715.689448383451</v>
          </cell>
          <cell r="J226">
            <v>8.6833198224874888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7147.6813661992182</v>
          </cell>
          <cell r="D227">
            <v>12.696511119546399</v>
          </cell>
          <cell r="E227">
            <v>7147.6813661992182</v>
          </cell>
          <cell r="F227">
            <v>12.696511119546399</v>
          </cell>
          <cell r="G227">
            <v>3000</v>
          </cell>
          <cell r="H227">
            <v>13</v>
          </cell>
          <cell r="I227">
            <v>10454.545454545454</v>
          </cell>
          <cell r="J227">
            <v>12.454545454545455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11706.870657334846</v>
          </cell>
          <cell r="D229">
            <v>13.139679899204873</v>
          </cell>
          <cell r="E229">
            <v>13626.44641434898</v>
          </cell>
          <cell r="F229">
            <v>14.741053039338931</v>
          </cell>
          <cell r="G229">
            <v>16635.097693185398</v>
          </cell>
          <cell r="H229">
            <v>16.137071544889817</v>
          </cell>
          <cell r="I229">
            <v>12279.430645027947</v>
          </cell>
          <cell r="J229">
            <v>14.116035791754056</v>
          </cell>
          <cell r="K229">
            <v>0</v>
          </cell>
          <cell r="L229">
            <v>0</v>
          </cell>
          <cell r="M229">
            <v>8289.5950192163382</v>
          </cell>
          <cell r="N229">
            <v>10.052737208536437</v>
          </cell>
        </row>
        <row r="230">
          <cell r="C230">
            <v>14089.475834190886</v>
          </cell>
          <cell r="D230">
            <v>15.64171188243558</v>
          </cell>
          <cell r="E230">
            <v>14306.761821639206</v>
          </cell>
          <cell r="F230">
            <v>15.525244034321172</v>
          </cell>
          <cell r="G230">
            <v>15407.412651871307</v>
          </cell>
          <cell r="H230">
            <v>15.640423648026998</v>
          </cell>
          <cell r="I230">
            <v>13174.531421196543</v>
          </cell>
          <cell r="J230">
            <v>15.406759718889852</v>
          </cell>
          <cell r="K230">
            <v>0</v>
          </cell>
          <cell r="L230">
            <v>0</v>
          </cell>
          <cell r="M230">
            <v>12493.973537075184</v>
          </cell>
          <cell r="N230">
            <v>16.496919902929019</v>
          </cell>
        </row>
        <row r="231">
          <cell r="C231">
            <v>10028.409794485569</v>
          </cell>
          <cell r="D231">
            <v>12.481327007923433</v>
          </cell>
          <cell r="E231">
            <v>10249.870232329311</v>
          </cell>
          <cell r="F231">
            <v>12.534010069265594</v>
          </cell>
          <cell r="G231">
            <v>10157.942194984176</v>
          </cell>
          <cell r="H231">
            <v>12.740514178329516</v>
          </cell>
          <cell r="I231">
            <v>10332.655433440425</v>
          </cell>
          <cell r="J231">
            <v>12.353315925018395</v>
          </cell>
          <cell r="K231">
            <v>0</v>
          </cell>
          <cell r="L231">
            <v>0</v>
          </cell>
          <cell r="M231">
            <v>6992.6582369954667</v>
          </cell>
          <cell r="N231">
            <v>11.704252830336056</v>
          </cell>
        </row>
        <row r="232">
          <cell r="C232">
            <v>9789.3489798543596</v>
          </cell>
          <cell r="D232">
            <v>12.95028849688703</v>
          </cell>
          <cell r="E232">
            <v>9867.8400261214829</v>
          </cell>
          <cell r="F232">
            <v>12.931911984666383</v>
          </cell>
          <cell r="G232">
            <v>9766.0464757087357</v>
          </cell>
          <cell r="H232">
            <v>12.565018314723627</v>
          </cell>
          <cell r="I232">
            <v>9903.439805740627</v>
          </cell>
          <cell r="J232">
            <v>13.06022398224049</v>
          </cell>
          <cell r="K232">
            <v>0</v>
          </cell>
          <cell r="L232">
            <v>0</v>
          </cell>
          <cell r="M232">
            <v>3689.231342691282</v>
          </cell>
          <cell r="N232">
            <v>14.378462685382564</v>
          </cell>
        </row>
        <row r="233">
          <cell r="C233">
            <v>4240.7141276631683</v>
          </cell>
          <cell r="D233">
            <v>7.6623434741056</v>
          </cell>
          <cell r="E233">
            <v>5286.0215921992358</v>
          </cell>
          <cell r="F233">
            <v>9.2044506084392879</v>
          </cell>
          <cell r="G233">
            <v>6069.7682872330679</v>
          </cell>
          <cell r="H233">
            <v>8.7399666223286321</v>
          </cell>
          <cell r="I233">
            <v>5554.2595633924366</v>
          </cell>
          <cell r="J233">
            <v>9.3757534274287249</v>
          </cell>
          <cell r="K233">
            <v>2192.5658180551268</v>
          </cell>
          <cell r="L233">
            <v>7.6510016972531272</v>
          </cell>
          <cell r="M233">
            <v>3787.2865434376818</v>
          </cell>
          <cell r="N233">
            <v>6.9530681919484181</v>
          </cell>
        </row>
        <row r="234">
          <cell r="C234">
            <v>1133.4915004456316</v>
          </cell>
          <cell r="D234">
            <v>4.9670791638112259</v>
          </cell>
          <cell r="E234">
            <v>3475</v>
          </cell>
          <cell r="F234">
            <v>4.5</v>
          </cell>
          <cell r="G234">
            <v>0</v>
          </cell>
          <cell r="H234">
            <v>0</v>
          </cell>
          <cell r="I234">
            <v>3475</v>
          </cell>
          <cell r="J234">
            <v>4.5</v>
          </cell>
          <cell r="K234">
            <v>0</v>
          </cell>
          <cell r="L234">
            <v>0</v>
          </cell>
          <cell r="M234">
            <v>1058.1302739946861</v>
          </cell>
          <cell r="N234">
            <v>4.9894159073318241</v>
          </cell>
        </row>
        <row r="235">
          <cell r="C235">
            <v>3343.622492877701</v>
          </cell>
          <cell r="D235">
            <v>6.5757895090293284</v>
          </cell>
          <cell r="E235">
            <v>5304.0225770152656</v>
          </cell>
          <cell r="F235">
            <v>7.7499561560585075</v>
          </cell>
          <cell r="G235">
            <v>6490.7793947455066</v>
          </cell>
          <cell r="H235">
            <v>11.233067896109571</v>
          </cell>
          <cell r="I235">
            <v>5277.1772811425844</v>
          </cell>
          <cell r="J235">
            <v>7.6686090406724663</v>
          </cell>
          <cell r="K235">
            <v>0</v>
          </cell>
          <cell r="L235">
            <v>0</v>
          </cell>
          <cell r="M235">
            <v>2190.5946508105217</v>
          </cell>
          <cell r="N235">
            <v>5.804071126063679</v>
          </cell>
        </row>
        <row r="236">
          <cell r="C236">
            <v>5732.8670977662441</v>
          </cell>
          <cell r="D236">
            <v>7.8081774942308755</v>
          </cell>
          <cell r="E236">
            <v>6369.9793170460507</v>
          </cell>
          <cell r="F236">
            <v>8.2978020145187408</v>
          </cell>
          <cell r="G236">
            <v>0</v>
          </cell>
          <cell r="H236">
            <v>0</v>
          </cell>
          <cell r="I236">
            <v>6369.9793170460507</v>
          </cell>
          <cell r="J236">
            <v>8.2978020145187408</v>
          </cell>
          <cell r="K236">
            <v>0</v>
          </cell>
          <cell r="L236">
            <v>0</v>
          </cell>
          <cell r="M236">
            <v>1181.9363807895456</v>
          </cell>
          <cell r="N236">
            <v>4.3107602391013877</v>
          </cell>
        </row>
        <row r="237">
          <cell r="C237">
            <v>3237.8573060874764</v>
          </cell>
          <cell r="D237">
            <v>6.4959767500856058</v>
          </cell>
          <cell r="E237">
            <v>4077.3686973583281</v>
          </cell>
          <cell r="F237">
            <v>6.827631261650593</v>
          </cell>
          <cell r="G237">
            <v>7613.7351436822782</v>
          </cell>
          <cell r="H237">
            <v>7.6088445367328816</v>
          </cell>
          <cell r="I237">
            <v>4388.4180865246572</v>
          </cell>
          <cell r="J237">
            <v>6.7807310093535875</v>
          </cell>
          <cell r="K237">
            <v>3237.4082447023093</v>
          </cell>
          <cell r="L237">
            <v>6.7374358201997406</v>
          </cell>
          <cell r="M237">
            <v>1138.80238176906</v>
          </cell>
          <cell r="N237">
            <v>5.4929636693329194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12533.115403419983</v>
          </cell>
          <cell r="D239">
            <v>11.585715522228931</v>
          </cell>
          <cell r="E239">
            <v>19000</v>
          </cell>
          <cell r="F239">
            <v>15.857142857142858</v>
          </cell>
          <cell r="G239">
            <v>22000</v>
          </cell>
          <cell r="H239">
            <v>15</v>
          </cell>
          <cell r="I239">
            <v>15000</v>
          </cell>
          <cell r="J239">
            <v>17</v>
          </cell>
          <cell r="K239">
            <v>0</v>
          </cell>
          <cell r="L239">
            <v>0</v>
          </cell>
          <cell r="M239">
            <v>5893.2000000000007</v>
          </cell>
          <cell r="N239">
            <v>7.2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tabSelected="1" workbookViewId="0">
      <selection activeCell="K36" sqref="K36"/>
    </sheetView>
  </sheetViews>
  <sheetFormatPr baseColWidth="10" defaultRowHeight="11.25" x14ac:dyDescent="0.2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L107"/>
  <sheetViews>
    <sheetView workbookViewId="0">
      <selection activeCell="A90" sqref="A90"/>
    </sheetView>
  </sheetViews>
  <sheetFormatPr baseColWidth="10" defaultRowHeight="11.25" x14ac:dyDescent="0.2"/>
  <cols>
    <col min="1" max="1" width="48.83203125" style="205" customWidth="1"/>
    <col min="2" max="2" width="14.1640625" style="205" customWidth="1"/>
    <col min="3" max="3" width="12.5" style="205" customWidth="1"/>
    <col min="4" max="4" width="13" style="205" customWidth="1"/>
    <col min="5" max="5" width="13.1640625" style="213" customWidth="1"/>
    <col min="6" max="6" width="16.6640625" style="213" bestFit="1" customWidth="1"/>
    <col min="7" max="7" width="12.1640625" style="213" bestFit="1" customWidth="1"/>
    <col min="8" max="8" width="12" style="213"/>
    <col min="9" max="9" width="12" style="205"/>
    <col min="10" max="10" width="45" style="205" bestFit="1" customWidth="1"/>
    <col min="11" max="11" width="11.1640625" style="205" customWidth="1"/>
    <col min="12" max="12" width="10.6640625" style="205" customWidth="1"/>
    <col min="13" max="13" width="11.83203125" style="205" customWidth="1"/>
    <col min="14" max="14" width="10.6640625" style="205" customWidth="1"/>
    <col min="15" max="15" width="11.5" style="205" bestFit="1" customWidth="1"/>
    <col min="16" max="16" width="11" style="205" customWidth="1"/>
    <col min="17" max="16384" width="12" style="205"/>
  </cols>
  <sheetData>
    <row r="1" spans="1:38" x14ac:dyDescent="0.2">
      <c r="A1" s="373" t="s">
        <v>105</v>
      </c>
      <c r="B1" s="373"/>
      <c r="C1" s="373"/>
      <c r="D1" s="373"/>
      <c r="E1" s="373"/>
      <c r="F1" s="373"/>
      <c r="G1" s="373"/>
      <c r="H1" s="204"/>
    </row>
    <row r="2" spans="1:38" x14ac:dyDescent="0.2">
      <c r="A2" s="373" t="s">
        <v>63</v>
      </c>
      <c r="B2" s="373"/>
      <c r="C2" s="373"/>
      <c r="D2" s="373"/>
      <c r="E2" s="373"/>
      <c r="F2" s="373"/>
      <c r="G2" s="373"/>
      <c r="H2" s="204"/>
    </row>
    <row r="3" spans="1:38" ht="12.75" x14ac:dyDescent="0.2">
      <c r="A3" s="373" t="s">
        <v>65</v>
      </c>
      <c r="B3" s="373"/>
      <c r="C3" s="373"/>
      <c r="D3" s="373"/>
      <c r="E3" s="373"/>
      <c r="F3" s="373"/>
      <c r="G3" s="373"/>
      <c r="H3" s="206"/>
    </row>
    <row r="4" spans="1:38" customFormat="1" ht="23.25" x14ac:dyDescent="0.35">
      <c r="A4" s="324" t="s">
        <v>90</v>
      </c>
      <c r="B4" s="324"/>
      <c r="C4" s="324"/>
      <c r="D4" s="324"/>
      <c r="E4" s="324"/>
      <c r="F4" s="324"/>
      <c r="G4" s="324"/>
      <c r="H4" s="244"/>
      <c r="I4" s="244"/>
      <c r="J4" s="244"/>
      <c r="K4" s="244"/>
      <c r="L4" s="244"/>
      <c r="M4" s="244"/>
      <c r="N4" s="244"/>
      <c r="O4" s="244"/>
    </row>
    <row r="5" spans="1:38" ht="11.25" customHeight="1" x14ac:dyDescent="0.2">
      <c r="A5" s="374" t="s">
        <v>31</v>
      </c>
      <c r="B5" s="376" t="s">
        <v>26</v>
      </c>
      <c r="C5" s="376"/>
      <c r="D5" s="376"/>
      <c r="E5" s="376"/>
      <c r="F5" s="376"/>
      <c r="G5" s="376"/>
      <c r="H5" s="207"/>
    </row>
    <row r="6" spans="1:38" ht="12" customHeight="1" x14ac:dyDescent="0.2">
      <c r="A6" s="375"/>
      <c r="B6" s="375" t="s">
        <v>26</v>
      </c>
      <c r="C6" s="376" t="s">
        <v>6</v>
      </c>
      <c r="D6" s="376"/>
      <c r="E6" s="376"/>
      <c r="F6" s="376"/>
      <c r="G6" s="375" t="s">
        <v>1</v>
      </c>
      <c r="H6" s="208"/>
    </row>
    <row r="7" spans="1:38" x14ac:dyDescent="0.2">
      <c r="A7" s="375"/>
      <c r="B7" s="377"/>
      <c r="C7" s="208" t="s">
        <v>8</v>
      </c>
      <c r="D7" s="208" t="s">
        <v>87</v>
      </c>
      <c r="E7" s="208" t="s">
        <v>9</v>
      </c>
      <c r="F7" s="208" t="s">
        <v>88</v>
      </c>
      <c r="G7" s="375"/>
      <c r="H7" s="208"/>
    </row>
    <row r="8" spans="1:38" x14ac:dyDescent="0.2">
      <c r="A8" s="209"/>
      <c r="B8" s="209"/>
      <c r="C8" s="209"/>
      <c r="D8" s="209"/>
      <c r="E8" s="209"/>
      <c r="F8" s="209"/>
      <c r="G8" s="209"/>
      <c r="H8" s="210"/>
    </row>
    <row r="9" spans="1:38" s="46" customFormat="1" ht="12" customHeight="1" x14ac:dyDescent="0.2">
      <c r="A9" s="45" t="s">
        <v>59</v>
      </c>
      <c r="B9" s="140">
        <f>[4]Sheet1!C169</f>
        <v>5488.7867973229158</v>
      </c>
      <c r="C9" s="140">
        <f>[4]Sheet1!E169</f>
        <v>7545.8742150193921</v>
      </c>
      <c r="D9" s="140">
        <f>[4]Sheet1!G169</f>
        <v>11765.7994614364</v>
      </c>
      <c r="E9" s="140">
        <f>[4]Sheet1!I169</f>
        <v>7284.6144860791237</v>
      </c>
      <c r="F9" s="140">
        <f>[4]Sheet1!K169</f>
        <v>3107.6474490019286</v>
      </c>
      <c r="G9" s="140">
        <f>[4]Sheet1!M169</f>
        <v>3224.2607159140393</v>
      </c>
      <c r="H9" s="142"/>
      <c r="I9" s="211"/>
      <c r="J9" s="142"/>
      <c r="K9" s="211"/>
      <c r="L9" s="142"/>
      <c r="M9" s="211"/>
      <c r="N9" s="142"/>
      <c r="O9" s="211"/>
      <c r="P9" s="142"/>
      <c r="Q9" s="211"/>
      <c r="R9" s="142"/>
      <c r="S9" s="211"/>
    </row>
    <row r="10" spans="1:38" s="25" customFormat="1" ht="11.25" customHeight="1" x14ac:dyDescent="0.2">
      <c r="A10" s="47"/>
      <c r="H10" s="142"/>
      <c r="I10" s="211"/>
      <c r="J10" s="142"/>
      <c r="K10" s="211"/>
      <c r="L10" s="142"/>
      <c r="M10" s="211"/>
      <c r="N10" s="142"/>
      <c r="O10" s="211"/>
      <c r="P10" s="142"/>
      <c r="Q10" s="211"/>
      <c r="R10" s="142"/>
      <c r="S10" s="211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173"/>
      <c r="C11" s="173"/>
      <c r="D11" s="173"/>
      <c r="E11" s="173"/>
      <c r="F11" s="173"/>
      <c r="G11" s="173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147" t="s">
        <v>55</v>
      </c>
      <c r="B12" s="305">
        <f>[4]Sheet1!C170</f>
        <v>6540.9955001857325</v>
      </c>
      <c r="C12" s="305">
        <f>[4]Sheet1!E170</f>
        <v>8314.4530879192844</v>
      </c>
      <c r="D12" s="305">
        <f>[4]Sheet1!G170</f>
        <v>12443.463305553139</v>
      </c>
      <c r="E12" s="305">
        <f>[4]Sheet1!I170</f>
        <v>8074.5123624958169</v>
      </c>
      <c r="F12" s="305">
        <f>[4]Sheet1!K170</f>
        <v>3402.4155931675214</v>
      </c>
      <c r="G12" s="305">
        <f>[4]Sheet1!M170</f>
        <v>3868.9580369426271</v>
      </c>
      <c r="H12" s="158"/>
      <c r="I12" s="212"/>
      <c r="J12" s="158"/>
      <c r="K12" s="212"/>
      <c r="L12" s="158"/>
      <c r="M12" s="212"/>
      <c r="N12" s="158"/>
      <c r="O12" s="212"/>
      <c r="P12" s="158"/>
      <c r="Q12" s="212"/>
      <c r="R12" s="158"/>
      <c r="S12" s="212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154" t="s">
        <v>51</v>
      </c>
      <c r="B13" s="305">
        <f>[4]Sheet1!C172</f>
        <v>8208.1414719286277</v>
      </c>
      <c r="C13" s="305">
        <f>[4]Sheet1!E172</f>
        <v>10152.133666274964</v>
      </c>
      <c r="D13" s="305">
        <f>[4]Sheet1!G172</f>
        <v>14276.423919478984</v>
      </c>
      <c r="E13" s="305">
        <f>[4]Sheet1!I172</f>
        <v>9828.9863538424652</v>
      </c>
      <c r="F13" s="305">
        <f>[4]Sheet1!K172</f>
        <v>4190.2016985137998</v>
      </c>
      <c r="G13" s="305">
        <f>[4]Sheet1!M172</f>
        <v>4432.1931526390872</v>
      </c>
      <c r="H13" s="156"/>
      <c r="I13" s="212"/>
      <c r="J13" s="156"/>
      <c r="K13" s="212"/>
      <c r="L13" s="156"/>
      <c r="M13" s="212"/>
      <c r="N13" s="156"/>
      <c r="O13" s="212"/>
      <c r="P13" s="158"/>
      <c r="Q13" s="212"/>
      <c r="R13" s="158"/>
      <c r="S13" s="212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154" t="s">
        <v>52</v>
      </c>
      <c r="B14" s="305">
        <f>[4]Sheet1!C173</f>
        <v>7489.5901554404199</v>
      </c>
      <c r="C14" s="305">
        <f>[4]Sheet1!E173</f>
        <v>9087.2600165791755</v>
      </c>
      <c r="D14" s="305">
        <f>[4]Sheet1!G173</f>
        <v>12551.392405063292</v>
      </c>
      <c r="E14" s="305">
        <f>[4]Sheet1!I173</f>
        <v>9371.3757102272684</v>
      </c>
      <c r="F14" s="305">
        <f>[4]Sheet1!K173</f>
        <v>3772.5490196078426</v>
      </c>
      <c r="G14" s="305">
        <f>[4]Sheet1!M173</f>
        <v>4826.3164440350083</v>
      </c>
      <c r="H14" s="156"/>
      <c r="I14" s="212"/>
      <c r="J14" s="156"/>
      <c r="K14" s="212"/>
      <c r="L14" s="156"/>
      <c r="M14" s="212"/>
      <c r="N14" s="156"/>
      <c r="O14" s="212"/>
      <c r="P14" s="158"/>
      <c r="Q14" s="212"/>
      <c r="R14" s="158"/>
      <c r="S14" s="212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154" t="s">
        <v>71</v>
      </c>
      <c r="B15" s="305">
        <f>[4]Sheet1!C174</f>
        <v>5497.3554158607458</v>
      </c>
      <c r="C15" s="305">
        <f>[4]Sheet1!E174</f>
        <v>7071.5514151614252</v>
      </c>
      <c r="D15" s="305">
        <f>[4]Sheet1!G174</f>
        <v>11183.129395218</v>
      </c>
      <c r="E15" s="305">
        <f>[4]Sheet1!I174</f>
        <v>6713.3162467419634</v>
      </c>
      <c r="F15" s="305">
        <f>[4]Sheet1!K174</f>
        <v>2895.0845771144295</v>
      </c>
      <c r="G15" s="305">
        <f>[4]Sheet1!M174</f>
        <v>3438.9265389622465</v>
      </c>
      <c r="H15" s="156"/>
      <c r="I15" s="212"/>
      <c r="J15" s="156"/>
      <c r="K15" s="212"/>
      <c r="L15" s="156"/>
      <c r="M15" s="212"/>
      <c r="N15" s="156"/>
      <c r="O15" s="212"/>
      <c r="P15" s="158"/>
      <c r="Q15" s="212"/>
      <c r="R15" s="158"/>
      <c r="S15" s="212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147" t="s">
        <v>53</v>
      </c>
      <c r="B16" s="305">
        <f>[4]Sheet1!C175</f>
        <v>3471.3114674777025</v>
      </c>
      <c r="C16" s="305">
        <f>[4]Sheet1!E175</f>
        <v>5191.5983832445399</v>
      </c>
      <c r="D16" s="305">
        <f>[4]Sheet1!G175</f>
        <v>9223.2662192393745</v>
      </c>
      <c r="E16" s="305">
        <f>[4]Sheet1!I175</f>
        <v>4899.0971272229808</v>
      </c>
      <c r="F16" s="305">
        <f>[4]Sheet1!K175</f>
        <v>2355.7829977628635</v>
      </c>
      <c r="G16" s="305">
        <f>[4]Sheet1!M175</f>
        <v>2433.6871675531916</v>
      </c>
      <c r="H16" s="156"/>
      <c r="I16" s="212"/>
      <c r="J16" s="156"/>
      <c r="K16" s="212"/>
      <c r="L16" s="156"/>
      <c r="M16" s="212"/>
      <c r="N16" s="156"/>
      <c r="O16" s="212"/>
      <c r="P16" s="158"/>
      <c r="Q16" s="212"/>
      <c r="R16" s="158"/>
      <c r="S16" s="212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158"/>
      <c r="B17" s="180"/>
      <c r="C17" s="180"/>
      <c r="D17" s="180"/>
      <c r="E17" s="180"/>
      <c r="F17" s="180"/>
      <c r="G17" s="180"/>
      <c r="H17" s="156"/>
      <c r="I17" s="212"/>
      <c r="J17" s="156"/>
      <c r="K17" s="212"/>
      <c r="L17" s="156"/>
      <c r="M17" s="212"/>
      <c r="N17" s="156"/>
      <c r="O17" s="212"/>
      <c r="P17" s="156"/>
      <c r="Q17" s="212"/>
      <c r="R17" s="156"/>
      <c r="S17" s="212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147" t="s">
        <v>37</v>
      </c>
      <c r="B19" s="305">
        <f>[4]Sheet1!C177</f>
        <v>2224.0670487855632</v>
      </c>
      <c r="C19" s="305">
        <f>[4]Sheet1!E177</f>
        <v>3016.2318935263893</v>
      </c>
      <c r="D19" s="305">
        <f>[4]Sheet1!G177</f>
        <v>5676.0155812597332</v>
      </c>
      <c r="E19" s="305">
        <f>[4]Sheet1!I177</f>
        <v>2923.5976053365789</v>
      </c>
      <c r="F19" s="305">
        <f>[4]Sheet1!K177</f>
        <v>2841.5319935755738</v>
      </c>
      <c r="G19" s="305">
        <f>[4]Sheet1!M177</f>
        <v>2041.9530655593314</v>
      </c>
      <c r="H19" s="158"/>
      <c r="I19" s="212"/>
      <c r="J19" s="158"/>
      <c r="K19" s="212"/>
      <c r="L19" s="158"/>
      <c r="M19" s="212"/>
      <c r="N19" s="158"/>
      <c r="O19" s="212"/>
      <c r="P19" s="158"/>
      <c r="Q19" s="212"/>
      <c r="R19" s="158"/>
      <c r="S19" s="212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147" t="s">
        <v>38</v>
      </c>
      <c r="B20" s="305">
        <f>[4]Sheet1!C178</f>
        <v>3347.4546111689615</v>
      </c>
      <c r="C20" s="305">
        <f>[4]Sheet1!E178</f>
        <v>4498.3383506858672</v>
      </c>
      <c r="D20" s="305">
        <f>[4]Sheet1!G178</f>
        <v>6435.2781346105812</v>
      </c>
      <c r="E20" s="305">
        <f>[4]Sheet1!I178</f>
        <v>4835.5848211724979</v>
      </c>
      <c r="F20" s="305">
        <f>[4]Sheet1!K178</f>
        <v>3137.4064547699318</v>
      </c>
      <c r="G20" s="305">
        <f>[4]Sheet1!M178</f>
        <v>2670.8705502062635</v>
      </c>
      <c r="H20" s="158"/>
      <c r="I20" s="212"/>
      <c r="J20" s="158"/>
      <c r="K20" s="212"/>
      <c r="L20" s="158"/>
      <c r="M20" s="212"/>
      <c r="N20" s="158"/>
      <c r="O20" s="212"/>
      <c r="P20" s="158"/>
      <c r="Q20" s="212"/>
      <c r="R20" s="158"/>
      <c r="S20" s="212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147" t="s">
        <v>39</v>
      </c>
      <c r="B21" s="305">
        <f>[4]Sheet1!C179</f>
        <v>5732.937666894316</v>
      </c>
      <c r="C21" s="305">
        <f>[4]Sheet1!E179</f>
        <v>6625.7296778521659</v>
      </c>
      <c r="D21" s="305">
        <f>[4]Sheet1!G179</f>
        <v>8347.220038410549</v>
      </c>
      <c r="E21" s="305">
        <f>[4]Sheet1!I179</f>
        <v>6817.0319736494521</v>
      </c>
      <c r="F21" s="305">
        <f>[4]Sheet1!K179</f>
        <v>3110.8377711458302</v>
      </c>
      <c r="G21" s="305">
        <f>[4]Sheet1!M179</f>
        <v>3972.8136248016085</v>
      </c>
      <c r="H21" s="158"/>
      <c r="I21" s="212"/>
      <c r="J21" s="158"/>
      <c r="K21" s="212"/>
      <c r="L21" s="158"/>
      <c r="M21" s="212"/>
      <c r="N21" s="158"/>
      <c r="O21" s="212"/>
      <c r="P21" s="158"/>
      <c r="Q21" s="212"/>
      <c r="R21" s="158"/>
      <c r="S21" s="212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147" t="s">
        <v>40</v>
      </c>
      <c r="B22" s="305">
        <f>[4]Sheet1!C180</f>
        <v>12694.182247268693</v>
      </c>
      <c r="C22" s="305">
        <f>[4]Sheet1!E180</f>
        <v>13257.630674540951</v>
      </c>
      <c r="D22" s="305">
        <f>[4]Sheet1!G180</f>
        <v>15196.381339203641</v>
      </c>
      <c r="E22" s="305">
        <f>[4]Sheet1!I180</f>
        <v>12112.34085124008</v>
      </c>
      <c r="F22" s="305">
        <f>[4]Sheet1!K180</f>
        <v>2947.7245376000196</v>
      </c>
      <c r="G22" s="305">
        <f>[4]Sheet1!M180</f>
        <v>9521.5497041641574</v>
      </c>
      <c r="H22" s="158"/>
      <c r="I22" s="212"/>
      <c r="J22" s="158"/>
      <c r="K22" s="212"/>
      <c r="L22" s="158"/>
      <c r="M22" s="212"/>
      <c r="N22" s="158"/>
      <c r="O22" s="212"/>
      <c r="P22" s="158"/>
      <c r="Q22" s="212"/>
      <c r="R22" s="158"/>
      <c r="S22" s="212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147" t="s">
        <v>46</v>
      </c>
      <c r="B23" s="305">
        <f>[4]Sheet1!C181</f>
        <v>6026.5388638483992</v>
      </c>
      <c r="C23" s="305">
        <f>[4]Sheet1!E181</f>
        <v>6357.0123162609652</v>
      </c>
      <c r="D23" s="305">
        <f>[4]Sheet1!G181</f>
        <v>9353.1135090833923</v>
      </c>
      <c r="E23" s="305">
        <f>[4]Sheet1!I181</f>
        <v>5320.7522992204531</v>
      </c>
      <c r="F23" s="305">
        <f>[4]Sheet1!K181</f>
        <v>4000</v>
      </c>
      <c r="G23" s="305">
        <f>[4]Sheet1!M181</f>
        <v>5352.7870343436844</v>
      </c>
      <c r="H23" s="158"/>
      <c r="I23" s="212"/>
      <c r="J23" s="158"/>
      <c r="K23" s="212"/>
      <c r="L23" s="158"/>
      <c r="M23" s="212"/>
      <c r="N23" s="158"/>
      <c r="O23" s="212"/>
      <c r="P23" s="158"/>
      <c r="Q23" s="212"/>
      <c r="R23" s="158"/>
      <c r="S23" s="212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B25" s="173"/>
      <c r="C25" s="173"/>
      <c r="D25" s="173"/>
      <c r="E25" s="173"/>
      <c r="F25" s="173"/>
      <c r="G25" s="173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147" t="s">
        <v>41</v>
      </c>
      <c r="B26" s="305">
        <f>[4]Sheet1!C182</f>
        <v>900</v>
      </c>
      <c r="C26" s="305">
        <f>[4]Sheet1!E182</f>
        <v>900</v>
      </c>
      <c r="D26" s="305">
        <f>[4]Sheet1!G182</f>
        <v>0</v>
      </c>
      <c r="E26" s="305">
        <f>[4]Sheet1!I182</f>
        <v>900</v>
      </c>
      <c r="F26" s="305">
        <f>[4]Sheet1!K182</f>
        <v>0</v>
      </c>
      <c r="G26" s="305">
        <f>[4]Sheet1!M182</f>
        <v>0</v>
      </c>
      <c r="H26" s="158"/>
      <c r="I26" s="212"/>
      <c r="J26" s="158"/>
      <c r="K26" s="212"/>
      <c r="L26" s="158"/>
      <c r="M26" s="212"/>
      <c r="N26" s="158"/>
      <c r="O26" s="212"/>
      <c r="P26" s="158"/>
      <c r="Q26" s="212"/>
      <c r="R26" s="158"/>
      <c r="S26" s="212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147" t="s">
        <v>42</v>
      </c>
      <c r="B27" s="305">
        <f>[4]Sheet1!C183</f>
        <v>2316.3472710176916</v>
      </c>
      <c r="C27" s="305">
        <f>[4]Sheet1!E183</f>
        <v>2602.6123224267158</v>
      </c>
      <c r="D27" s="305">
        <f>[4]Sheet1!G183</f>
        <v>0</v>
      </c>
      <c r="E27" s="305">
        <f>[4]Sheet1!I183</f>
        <v>3339.3331789951121</v>
      </c>
      <c r="F27" s="305">
        <f>[4]Sheet1!K183</f>
        <v>1612.86871066101</v>
      </c>
      <c r="G27" s="305">
        <f>[4]Sheet1!M183</f>
        <v>604.36960367140568</v>
      </c>
      <c r="H27" s="158"/>
      <c r="I27" s="212"/>
      <c r="J27" s="158"/>
      <c r="K27" s="212"/>
      <c r="L27" s="158"/>
      <c r="M27" s="212"/>
      <c r="N27" s="158"/>
      <c r="O27" s="212"/>
      <c r="P27" s="158"/>
      <c r="Q27" s="212"/>
      <c r="R27" s="158"/>
      <c r="S27" s="212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147" t="s">
        <v>43</v>
      </c>
      <c r="B28" s="305">
        <f>[4]Sheet1!C184</f>
        <v>2963.5929546549414</v>
      </c>
      <c r="C28" s="305">
        <f>[4]Sheet1!E184</f>
        <v>3349.4554891705393</v>
      </c>
      <c r="D28" s="305">
        <f>[4]Sheet1!G184</f>
        <v>3687.5740699514813</v>
      </c>
      <c r="E28" s="305">
        <f>[4]Sheet1!I184</f>
        <v>3676.6113147019141</v>
      </c>
      <c r="F28" s="305">
        <f>[4]Sheet1!K184</f>
        <v>2663.2604832264287</v>
      </c>
      <c r="G28" s="305">
        <f>[4]Sheet1!M184</f>
        <v>954.03323339017049</v>
      </c>
      <c r="H28" s="158"/>
      <c r="I28" s="212"/>
      <c r="J28" s="158"/>
      <c r="K28" s="212"/>
      <c r="L28" s="158"/>
      <c r="M28" s="212"/>
      <c r="N28" s="158"/>
      <c r="O28" s="212"/>
      <c r="P28" s="158"/>
      <c r="Q28" s="212"/>
      <c r="R28" s="158"/>
      <c r="S28" s="212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147" t="s">
        <v>44</v>
      </c>
      <c r="B29" s="305">
        <f>[4]Sheet1!C185</f>
        <v>4909.8103230554425</v>
      </c>
      <c r="C29" s="305">
        <f>[4]Sheet1!E185</f>
        <v>5570.0084898494033</v>
      </c>
      <c r="D29" s="305">
        <f>[4]Sheet1!G185</f>
        <v>5162.6657628254479</v>
      </c>
      <c r="E29" s="305">
        <f>[4]Sheet1!I185</f>
        <v>6171.8374956889174</v>
      </c>
      <c r="F29" s="305">
        <f>[4]Sheet1!K185</f>
        <v>3176.8391149399567</v>
      </c>
      <c r="G29" s="305">
        <f>[4]Sheet1!M185</f>
        <v>2437.1588463226835</v>
      </c>
      <c r="H29" s="158"/>
      <c r="I29" s="212"/>
      <c r="J29" s="158"/>
      <c r="K29" s="212"/>
      <c r="L29" s="158"/>
      <c r="M29" s="212"/>
      <c r="N29" s="158"/>
      <c r="O29" s="212"/>
      <c r="P29" s="158"/>
      <c r="Q29" s="212"/>
      <c r="R29" s="158"/>
      <c r="S29" s="212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147" t="s">
        <v>45</v>
      </c>
      <c r="B30" s="305">
        <f>[4]Sheet1!C186</f>
        <v>5610.6570276036791</v>
      </c>
      <c r="C30" s="305">
        <f>[4]Sheet1!E186</f>
        <v>6912.9754500464369</v>
      </c>
      <c r="D30" s="305">
        <f>[4]Sheet1!G186</f>
        <v>9232.3406722958371</v>
      </c>
      <c r="E30" s="305">
        <f>[4]Sheet1!I186</f>
        <v>7137.1019619832923</v>
      </c>
      <c r="F30" s="305">
        <f>[4]Sheet1!K186</f>
        <v>3008.5340621472383</v>
      </c>
      <c r="G30" s="305">
        <f>[4]Sheet1!M186</f>
        <v>3037.2037569016047</v>
      </c>
      <c r="H30" s="158"/>
      <c r="I30" s="212"/>
      <c r="J30" s="158"/>
      <c r="K30" s="212"/>
      <c r="L30" s="158"/>
      <c r="M30" s="212"/>
      <c r="N30" s="158"/>
      <c r="O30" s="212"/>
      <c r="P30" s="158"/>
      <c r="Q30" s="212"/>
      <c r="R30" s="158"/>
      <c r="S30" s="212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147" t="s">
        <v>47</v>
      </c>
      <c r="B31" s="305">
        <f>[4]Sheet1!C187</f>
        <v>5845.8618431492059</v>
      </c>
      <c r="C31" s="305">
        <f>[4]Sheet1!E187</f>
        <v>7837.4357066392176</v>
      </c>
      <c r="D31" s="305">
        <f>[4]Sheet1!G187</f>
        <v>10249.048389287034</v>
      </c>
      <c r="E31" s="305">
        <f>[4]Sheet1!I187</f>
        <v>7807.9480537877243</v>
      </c>
      <c r="F31" s="305">
        <f>[4]Sheet1!K187</f>
        <v>2948.4298144586937</v>
      </c>
      <c r="G31" s="305">
        <f>[4]Sheet1!M187</f>
        <v>2858.2925695473273</v>
      </c>
      <c r="H31" s="158"/>
      <c r="I31" s="212"/>
      <c r="J31" s="158"/>
      <c r="K31" s="212"/>
      <c r="L31" s="158"/>
      <c r="M31" s="212"/>
      <c r="N31" s="158"/>
      <c r="O31" s="212"/>
      <c r="P31" s="158"/>
      <c r="Q31" s="212"/>
      <c r="R31" s="158"/>
      <c r="S31" s="212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147" t="s">
        <v>48</v>
      </c>
      <c r="B32" s="305">
        <f>[4]Sheet1!C188</f>
        <v>6172.2973177971653</v>
      </c>
      <c r="C32" s="305">
        <f>[4]Sheet1!E188</f>
        <v>8814.1271282208345</v>
      </c>
      <c r="D32" s="305">
        <f>[4]Sheet1!G188</f>
        <v>13071.974415354713</v>
      </c>
      <c r="E32" s="305">
        <f>[4]Sheet1!I188</f>
        <v>8305.50984580562</v>
      </c>
      <c r="F32" s="305">
        <f>[4]Sheet1!K188</f>
        <v>3440.1156317866535</v>
      </c>
      <c r="G32" s="305">
        <f>[4]Sheet1!M188</f>
        <v>3697.5236164356484</v>
      </c>
      <c r="H32" s="158"/>
      <c r="I32" s="212"/>
      <c r="J32" s="158"/>
      <c r="K32" s="212"/>
      <c r="L32" s="158"/>
      <c r="M32" s="212"/>
      <c r="N32" s="158"/>
      <c r="O32" s="212"/>
      <c r="P32" s="158"/>
      <c r="Q32" s="212"/>
      <c r="R32" s="158"/>
      <c r="S32" s="212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147" t="s">
        <v>49</v>
      </c>
      <c r="B33" s="305">
        <f>[4]Sheet1!C189</f>
        <v>5966.1405044731127</v>
      </c>
      <c r="C33" s="305">
        <f>[4]Sheet1!E189</f>
        <v>10383.888262829569</v>
      </c>
      <c r="D33" s="305">
        <f>[4]Sheet1!G189</f>
        <v>14659.468535320324</v>
      </c>
      <c r="E33" s="305">
        <f>[4]Sheet1!I189</f>
        <v>9138.2314176806176</v>
      </c>
      <c r="F33" s="305">
        <f>[4]Sheet1!K189</f>
        <v>3393.1444453570848</v>
      </c>
      <c r="G33" s="305">
        <f>[4]Sheet1!M189</f>
        <v>3505.6066365609086</v>
      </c>
      <c r="H33" s="158"/>
      <c r="I33" s="212"/>
      <c r="J33" s="158"/>
      <c r="K33" s="212"/>
      <c r="L33" s="158"/>
      <c r="M33" s="212"/>
      <c r="N33" s="158"/>
      <c r="O33" s="212"/>
      <c r="P33" s="158"/>
      <c r="Q33" s="212"/>
      <c r="R33" s="158"/>
      <c r="S33" s="212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147" t="s">
        <v>72</v>
      </c>
      <c r="B34" s="305">
        <f>[4]Sheet1!C190</f>
        <v>3917.4217090255615</v>
      </c>
      <c r="C34" s="305">
        <f>[4]Sheet1!E190</f>
        <v>10535.293512239357</v>
      </c>
      <c r="D34" s="305">
        <f>[4]Sheet1!G190</f>
        <v>15554.150922067538</v>
      </c>
      <c r="E34" s="305">
        <f>[4]Sheet1!I190</f>
        <v>7213.9282966113078</v>
      </c>
      <c r="F34" s="305">
        <f>[4]Sheet1!K190</f>
        <v>3972.5258940847998</v>
      </c>
      <c r="G34" s="305">
        <f>[4]Sheet1!M190</f>
        <v>2909.4768076695868</v>
      </c>
      <c r="H34" s="158"/>
      <c r="I34" s="212"/>
      <c r="J34" s="158"/>
      <c r="K34" s="212"/>
      <c r="L34" s="158"/>
      <c r="M34" s="212"/>
      <c r="N34" s="158"/>
      <c r="O34" s="212"/>
      <c r="P34" s="158"/>
      <c r="Q34" s="212"/>
      <c r="R34" s="158"/>
      <c r="S34" s="212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158"/>
      <c r="B35" s="180"/>
      <c r="C35" s="180"/>
      <c r="D35" s="180"/>
      <c r="E35" s="180"/>
      <c r="F35" s="180"/>
      <c r="G35" s="180"/>
      <c r="H35" s="156"/>
      <c r="I35" s="212"/>
      <c r="J35" s="156"/>
      <c r="K35" s="212"/>
      <c r="L35" s="156"/>
      <c r="M35" s="212"/>
      <c r="N35" s="156"/>
      <c r="O35" s="212"/>
      <c r="P35" s="156"/>
      <c r="Q35" s="212"/>
      <c r="R35" s="156"/>
      <c r="S35" s="212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53"/>
      <c r="B36" s="180"/>
      <c r="C36" s="180"/>
      <c r="D36" s="180"/>
      <c r="E36" s="180"/>
      <c r="F36" s="180"/>
      <c r="G36" s="180"/>
      <c r="H36" s="156"/>
      <c r="I36" s="212"/>
      <c r="J36" s="156"/>
      <c r="K36" s="212"/>
      <c r="L36" s="156"/>
      <c r="M36" s="212"/>
      <c r="N36" s="156"/>
      <c r="O36" s="212"/>
      <c r="P36" s="156"/>
      <c r="Q36" s="212"/>
      <c r="R36" s="156"/>
      <c r="S36" s="212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48" t="s">
        <v>82</v>
      </c>
      <c r="B37" s="173"/>
      <c r="C37" s="173"/>
      <c r="D37" s="173"/>
      <c r="E37" s="173"/>
      <c r="F37" s="173"/>
      <c r="G37" s="173"/>
      <c r="H37" s="68"/>
      <c r="I37" s="211"/>
      <c r="J37" s="68"/>
      <c r="K37" s="211"/>
      <c r="L37" s="68"/>
      <c r="M37" s="211"/>
      <c r="N37" s="68"/>
      <c r="O37" s="211"/>
      <c r="P37" s="68"/>
      <c r="Q37" s="211"/>
      <c r="R37" s="68"/>
      <c r="S37" s="211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185" t="s">
        <v>75</v>
      </c>
      <c r="B38" s="305">
        <f>[4]Sheet1!C194</f>
        <v>3248.4376391862447</v>
      </c>
      <c r="C38" s="305">
        <f>[4]Sheet1!E194</f>
        <v>4605.9857240302017</v>
      </c>
      <c r="D38" s="305">
        <f>[4]Sheet1!G194</f>
        <v>5792.4598689390441</v>
      </c>
      <c r="E38" s="305">
        <f>[4]Sheet1!I194</f>
        <v>4883.8104478508358</v>
      </c>
      <c r="F38" s="305">
        <f>[4]Sheet1!K194</f>
        <v>2949.6104950294675</v>
      </c>
      <c r="G38" s="305">
        <f>[4]Sheet1!M194</f>
        <v>2097.2147235762432</v>
      </c>
      <c r="H38" s="158"/>
      <c r="I38" s="212"/>
      <c r="J38" s="158"/>
      <c r="K38" s="212"/>
      <c r="L38" s="158"/>
      <c r="M38" s="212"/>
      <c r="N38" s="158"/>
      <c r="O38" s="212"/>
      <c r="P38" s="158"/>
      <c r="Q38" s="212"/>
      <c r="R38" s="158"/>
      <c r="S38" s="212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186" t="s">
        <v>84</v>
      </c>
      <c r="B39" s="305">
        <f>[4]Sheet1!C195</f>
        <v>1875.3714804149295</v>
      </c>
      <c r="C39" s="305">
        <f>[4]Sheet1!E195</f>
        <v>3069.8327801265214</v>
      </c>
      <c r="D39" s="305">
        <f>[4]Sheet1!G195</f>
        <v>4948.1138929417993</v>
      </c>
      <c r="E39" s="305">
        <f>[4]Sheet1!I195</f>
        <v>2574.2072872207855</v>
      </c>
      <c r="F39" s="305">
        <f>[4]Sheet1!K195</f>
        <v>1654.083364016848</v>
      </c>
      <c r="G39" s="305">
        <f>[4]Sheet1!M195</f>
        <v>1478.7622820319866</v>
      </c>
      <c r="H39" s="158"/>
      <c r="I39" s="212"/>
      <c r="J39" s="158"/>
      <c r="K39" s="212"/>
      <c r="L39" s="158"/>
      <c r="M39" s="212"/>
      <c r="N39" s="158"/>
      <c r="O39" s="212"/>
      <c r="P39" s="158"/>
      <c r="Q39" s="212"/>
      <c r="R39" s="158"/>
      <c r="S39" s="212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186" t="s">
        <v>85</v>
      </c>
      <c r="B40" s="305">
        <f>[4]Sheet1!C196</f>
        <v>4270.592096724964</v>
      </c>
      <c r="C40" s="305">
        <f>[4]Sheet1!E196</f>
        <v>5056.8253738179174</v>
      </c>
      <c r="D40" s="305">
        <f>[4]Sheet1!G196</f>
        <v>6596.1145665747881</v>
      </c>
      <c r="E40" s="305">
        <f>[4]Sheet1!I196</f>
        <v>5450.3240633094438</v>
      </c>
      <c r="F40" s="305">
        <f>[4]Sheet1!K196</f>
        <v>3227.7794085312985</v>
      </c>
      <c r="G40" s="305">
        <f>[4]Sheet1!M196</f>
        <v>3015.2141538258338</v>
      </c>
      <c r="H40" s="158"/>
      <c r="I40" s="212"/>
      <c r="J40" s="158"/>
      <c r="K40" s="212"/>
      <c r="L40" s="158"/>
      <c r="M40" s="212"/>
      <c r="N40" s="158"/>
      <c r="O40" s="212"/>
      <c r="P40" s="158"/>
      <c r="Q40" s="212"/>
      <c r="R40" s="158"/>
      <c r="S40" s="212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186" t="s">
        <v>86</v>
      </c>
      <c r="B41" s="305">
        <f>[4]Sheet1!C197</f>
        <v>2553.6988765427509</v>
      </c>
      <c r="C41" s="305">
        <f>[4]Sheet1!E197</f>
        <v>4516.6615549906055</v>
      </c>
      <c r="D41" s="305">
        <f>[4]Sheet1!G197</f>
        <v>6129.4229221652486</v>
      </c>
      <c r="E41" s="305">
        <f>[4]Sheet1!I197</f>
        <v>4385.5969658354252</v>
      </c>
      <c r="F41" s="305">
        <f>[4]Sheet1!K197</f>
        <v>2303.8756059295692</v>
      </c>
      <c r="G41" s="305">
        <f>[4]Sheet1!M197</f>
        <v>1481.4165603372737</v>
      </c>
      <c r="H41" s="158"/>
      <c r="I41" s="212"/>
      <c r="J41" s="158"/>
      <c r="K41" s="212"/>
      <c r="L41" s="158"/>
      <c r="M41" s="212"/>
      <c r="N41" s="158"/>
      <c r="O41" s="212"/>
      <c r="P41" s="158"/>
      <c r="Q41" s="212"/>
      <c r="R41" s="158"/>
      <c r="S41" s="212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185" t="s">
        <v>76</v>
      </c>
      <c r="B42" s="305">
        <f>[4]Sheet1!C198</f>
        <v>11015.062980922254</v>
      </c>
      <c r="C42" s="305">
        <f>[4]Sheet1!E198</f>
        <v>11163.683760909978</v>
      </c>
      <c r="D42" s="305">
        <f>[4]Sheet1!G198</f>
        <v>12708.754683256175</v>
      </c>
      <c r="E42" s="305">
        <f>[4]Sheet1!I198</f>
        <v>10521.132935959587</v>
      </c>
      <c r="F42" s="305">
        <f>[4]Sheet1!K198</f>
        <v>9171.3880033228124</v>
      </c>
      <c r="G42" s="305">
        <f>[4]Sheet1!M198</f>
        <v>10533.356322971085</v>
      </c>
      <c r="H42" s="158"/>
      <c r="I42" s="212"/>
      <c r="J42" s="158"/>
      <c r="K42" s="212"/>
      <c r="L42" s="158"/>
      <c r="M42" s="212"/>
      <c r="N42" s="158"/>
      <c r="O42" s="212"/>
      <c r="P42" s="158"/>
      <c r="Q42" s="212"/>
      <c r="R42" s="158"/>
      <c r="S42" s="212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185" t="s">
        <v>77</v>
      </c>
      <c r="B43" s="305">
        <f>[4]Sheet1!C199</f>
        <v>20397.399606717281</v>
      </c>
      <c r="C43" s="305">
        <f>[4]Sheet1!E199</f>
        <v>20607.045424776377</v>
      </c>
      <c r="D43" s="305">
        <f>[4]Sheet1!G199</f>
        <v>21254.477254439433</v>
      </c>
      <c r="E43" s="305">
        <f>[4]Sheet1!I199</f>
        <v>20062.856782573184</v>
      </c>
      <c r="F43" s="305">
        <f>[4]Sheet1!K199</f>
        <v>0</v>
      </c>
      <c r="G43" s="305">
        <f>[4]Sheet1!M199</f>
        <v>19524.577259639016</v>
      </c>
      <c r="H43" s="158"/>
      <c r="I43" s="212"/>
      <c r="J43" s="158"/>
      <c r="K43" s="212"/>
      <c r="L43" s="158"/>
      <c r="M43" s="212"/>
      <c r="N43" s="158"/>
      <c r="O43" s="212"/>
      <c r="P43" s="158"/>
      <c r="Q43" s="212"/>
      <c r="R43" s="158"/>
      <c r="S43" s="212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185" t="s">
        <v>78</v>
      </c>
      <c r="B44" s="305">
        <f>[4]Sheet1!C200</f>
        <v>29144.650341174602</v>
      </c>
      <c r="C44" s="305">
        <f>[4]Sheet1!E200</f>
        <v>29992.948693776074</v>
      </c>
      <c r="D44" s="305">
        <f>[4]Sheet1!G200</f>
        <v>30479.428390211502</v>
      </c>
      <c r="E44" s="305">
        <f>[4]Sheet1!I200</f>
        <v>29528.592571295252</v>
      </c>
      <c r="F44" s="305">
        <f>[4]Sheet1!K200</f>
        <v>0</v>
      </c>
      <c r="G44" s="305">
        <f>[4]Sheet1!M200</f>
        <v>26936.625655619606</v>
      </c>
      <c r="H44" s="158"/>
      <c r="I44" s="212"/>
      <c r="J44" s="158"/>
      <c r="K44" s="212"/>
      <c r="L44" s="158"/>
      <c r="M44" s="212"/>
      <c r="N44" s="158"/>
      <c r="O44" s="212"/>
      <c r="P44" s="158"/>
      <c r="Q44" s="212"/>
      <c r="R44" s="158"/>
      <c r="S44" s="212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185" t="s">
        <v>79</v>
      </c>
      <c r="B45" s="305">
        <f>[4]Sheet1!C201</f>
        <v>41052.348974115586</v>
      </c>
      <c r="C45" s="305">
        <f>[4]Sheet1!E201</f>
        <v>41919.793084479468</v>
      </c>
      <c r="D45" s="305">
        <f>[4]Sheet1!G201</f>
        <v>39851.083947829036</v>
      </c>
      <c r="E45" s="305">
        <f>[4]Sheet1!I201</f>
        <v>46129.49956457279</v>
      </c>
      <c r="F45" s="305">
        <f>[4]Sheet1!K201</f>
        <v>0</v>
      </c>
      <c r="G45" s="305">
        <f>[4]Sheet1!M201</f>
        <v>37384.786121330835</v>
      </c>
      <c r="H45" s="158"/>
      <c r="I45" s="212"/>
      <c r="J45" s="158"/>
      <c r="K45" s="212"/>
      <c r="L45" s="158"/>
      <c r="M45" s="212"/>
      <c r="N45" s="158"/>
      <c r="O45" s="212"/>
      <c r="P45" s="158"/>
      <c r="Q45" s="212"/>
      <c r="R45" s="158"/>
      <c r="S45" s="212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158"/>
      <c r="I46" s="44"/>
      <c r="K46" s="44"/>
      <c r="M46" s="44"/>
      <c r="O46" s="44"/>
      <c r="Q46" s="44"/>
      <c r="S46" s="44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48" t="s">
        <v>12</v>
      </c>
      <c r="B47" s="173"/>
      <c r="C47" s="173"/>
      <c r="D47" s="173"/>
      <c r="E47" s="173"/>
      <c r="F47" s="173"/>
      <c r="G47" s="173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185" t="s">
        <v>38</v>
      </c>
      <c r="B48" s="305">
        <f>[4]Sheet1!C202</f>
        <v>1707.0565318296021</v>
      </c>
      <c r="C48" s="305">
        <f>[4]Sheet1!E202</f>
        <v>3421.3580772545001</v>
      </c>
      <c r="D48" s="305">
        <f>[4]Sheet1!G202</f>
        <v>0</v>
      </c>
      <c r="E48" s="305">
        <f>[4]Sheet1!I202</f>
        <v>3421.3580772545001</v>
      </c>
      <c r="F48" s="305">
        <f>[4]Sheet1!K202</f>
        <v>0</v>
      </c>
      <c r="G48" s="305">
        <f>[4]Sheet1!M202</f>
        <v>1074.0648012476831</v>
      </c>
      <c r="H48" s="158"/>
      <c r="I48" s="212"/>
      <c r="J48" s="158"/>
      <c r="K48" s="212"/>
      <c r="L48" s="158"/>
      <c r="M48" s="212"/>
      <c r="N48" s="158"/>
      <c r="O48" s="212"/>
      <c r="P48" s="158"/>
      <c r="Q48" s="212"/>
      <c r="R48" s="158"/>
      <c r="S48" s="212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185" t="s">
        <v>39</v>
      </c>
      <c r="B49" s="305">
        <f>[4]Sheet1!C203</f>
        <v>4634.7895582748433</v>
      </c>
      <c r="C49" s="305">
        <f>[4]Sheet1!E203</f>
        <v>6833.4997438760183</v>
      </c>
      <c r="D49" s="305">
        <f>[4]Sheet1!G203</f>
        <v>0</v>
      </c>
      <c r="E49" s="305">
        <f>[4]Sheet1!I203</f>
        <v>6833.4997438760183</v>
      </c>
      <c r="F49" s="305">
        <f>[4]Sheet1!K203</f>
        <v>0</v>
      </c>
      <c r="G49" s="305">
        <f>[4]Sheet1!M203</f>
        <v>2368.7605473381941</v>
      </c>
      <c r="H49" s="158"/>
      <c r="I49" s="212"/>
      <c r="J49" s="158"/>
      <c r="K49" s="212"/>
      <c r="L49" s="158"/>
      <c r="M49" s="212"/>
      <c r="N49" s="158"/>
      <c r="O49" s="212"/>
      <c r="P49" s="158"/>
      <c r="Q49" s="212"/>
      <c r="R49" s="158"/>
      <c r="S49" s="212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185" t="s">
        <v>50</v>
      </c>
      <c r="B50" s="305">
        <f>[4]Sheet1!C204</f>
        <v>6044.6044684175395</v>
      </c>
      <c r="C50" s="305">
        <f>[4]Sheet1!E204</f>
        <v>7895.6564289340531</v>
      </c>
      <c r="D50" s="305">
        <f>[4]Sheet1!G204</f>
        <v>11765.7994614364</v>
      </c>
      <c r="E50" s="305">
        <f>[4]Sheet1!I204</f>
        <v>7768.5621849683466</v>
      </c>
      <c r="F50" s="305">
        <f>[4]Sheet1!K204</f>
        <v>3107.6474490019286</v>
      </c>
      <c r="G50" s="305">
        <f>[4]Sheet1!M204</f>
        <v>3776.9359619692241</v>
      </c>
      <c r="H50" s="158"/>
      <c r="I50" s="212"/>
      <c r="J50" s="158"/>
      <c r="K50" s="212"/>
      <c r="L50" s="158"/>
      <c r="M50" s="212"/>
      <c r="N50" s="158"/>
      <c r="O50" s="212"/>
      <c r="P50" s="158"/>
      <c r="Q50" s="212"/>
      <c r="R50" s="158"/>
      <c r="S50" s="212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s="25" customFormat="1" x14ac:dyDescent="0.2">
      <c r="A51" s="185" t="s">
        <v>46</v>
      </c>
      <c r="B51" s="305">
        <f>[4]Sheet1!C205</f>
        <v>0</v>
      </c>
      <c r="C51" s="305">
        <f>[4]Sheet1!E205</f>
        <v>0</v>
      </c>
      <c r="D51" s="305">
        <f>[4]Sheet1!G205</f>
        <v>0</v>
      </c>
      <c r="E51" s="305">
        <f>[4]Sheet1!I205</f>
        <v>0</v>
      </c>
      <c r="F51" s="305">
        <f>[4]Sheet1!K205</f>
        <v>0</v>
      </c>
      <c r="G51" s="305">
        <f>[4]Sheet1!M205</f>
        <v>0</v>
      </c>
      <c r="H51" s="158"/>
      <c r="I51" s="212"/>
      <c r="J51" s="158"/>
      <c r="K51" s="212"/>
      <c r="L51" s="158"/>
      <c r="M51" s="212"/>
      <c r="N51" s="158"/>
      <c r="O51" s="212"/>
      <c r="P51" s="158"/>
      <c r="Q51" s="212"/>
      <c r="R51" s="158"/>
      <c r="S51" s="212"/>
      <c r="V51" s="44"/>
      <c r="X51" s="44"/>
      <c r="Z51" s="44"/>
      <c r="AB51" s="44"/>
      <c r="AD51" s="44"/>
      <c r="AF51" s="44"/>
      <c r="AH51" s="44"/>
      <c r="AJ51" s="44"/>
      <c r="AL51" s="44"/>
    </row>
    <row r="52" spans="1:38" s="25" customFormat="1" x14ac:dyDescent="0.2">
      <c r="A52" s="185"/>
      <c r="H52" s="158"/>
      <c r="I52" s="212"/>
      <c r="J52" s="158"/>
      <c r="K52" s="212"/>
      <c r="L52" s="158"/>
      <c r="M52" s="212"/>
      <c r="N52" s="158"/>
      <c r="O52" s="212"/>
      <c r="P52" s="158"/>
      <c r="Q52" s="212"/>
      <c r="R52" s="158"/>
      <c r="S52" s="212"/>
      <c r="V52" s="44"/>
      <c r="X52" s="44"/>
      <c r="Z52" s="44"/>
      <c r="AB52" s="44"/>
      <c r="AD52" s="44"/>
      <c r="AF52" s="44"/>
      <c r="AH52" s="44"/>
      <c r="AJ52" s="44"/>
      <c r="AL52" s="44"/>
    </row>
    <row r="53" spans="1:38" x14ac:dyDescent="0.2">
      <c r="A53" s="284"/>
      <c r="B53" s="285"/>
      <c r="C53" s="285"/>
      <c r="D53" s="285"/>
      <c r="E53" s="285"/>
      <c r="F53" s="285"/>
      <c r="G53" s="285"/>
    </row>
    <row r="54" spans="1:38" x14ac:dyDescent="0.2">
      <c r="A54" s="159" t="str">
        <f>'C05'!A42</f>
        <v>Fuente: Instituto Nacional de Estadística (INE). LIV Encuesta Permanente de Hogares de Propósitos Múltiples, Junio 2016.</v>
      </c>
    </row>
    <row r="55" spans="1:38" x14ac:dyDescent="0.2">
      <c r="A55" s="159" t="str">
        <f>'C05'!A43</f>
        <v>(Promedio de salarios mínimos por rama)</v>
      </c>
    </row>
    <row r="56" spans="1:38" x14ac:dyDescent="0.2">
      <c r="A56" s="159" t="s">
        <v>83</v>
      </c>
      <c r="M56" s="204"/>
    </row>
    <row r="57" spans="1:38" x14ac:dyDescent="0.2">
      <c r="A57" s="159"/>
      <c r="M57" s="204"/>
    </row>
    <row r="58" spans="1:38" x14ac:dyDescent="0.2">
      <c r="A58" s="373" t="s">
        <v>105</v>
      </c>
      <c r="B58" s="373"/>
      <c r="C58" s="373"/>
      <c r="D58" s="373"/>
      <c r="E58" s="373"/>
      <c r="F58" s="373"/>
      <c r="G58" s="373"/>
    </row>
    <row r="59" spans="1:38" x14ac:dyDescent="0.2">
      <c r="A59" s="373" t="s">
        <v>99</v>
      </c>
      <c r="B59" s="373"/>
      <c r="C59" s="373"/>
      <c r="D59" s="373"/>
      <c r="E59" s="373"/>
      <c r="F59" s="373"/>
      <c r="G59" s="373"/>
    </row>
    <row r="60" spans="1:38" x14ac:dyDescent="0.2">
      <c r="A60" s="373" t="s">
        <v>65</v>
      </c>
      <c r="B60" s="373"/>
      <c r="C60" s="373"/>
      <c r="D60" s="373"/>
      <c r="E60" s="373"/>
      <c r="F60" s="373"/>
      <c r="G60" s="373"/>
    </row>
    <row r="61" spans="1:38" customFormat="1" ht="23.25" x14ac:dyDescent="0.35">
      <c r="A61" s="324" t="s">
        <v>90</v>
      </c>
      <c r="B61" s="324"/>
      <c r="C61" s="324"/>
      <c r="D61" s="324"/>
      <c r="E61" s="324"/>
      <c r="F61" s="324"/>
      <c r="G61" s="324"/>
      <c r="H61" s="244"/>
      <c r="I61" s="244"/>
      <c r="J61" s="244"/>
      <c r="K61" s="244"/>
      <c r="L61" s="244"/>
      <c r="M61" s="244"/>
      <c r="N61" s="244"/>
      <c r="O61" s="244"/>
    </row>
    <row r="62" spans="1:38" x14ac:dyDescent="0.2">
      <c r="A62" s="374" t="s">
        <v>31</v>
      </c>
      <c r="B62" s="376" t="s">
        <v>26</v>
      </c>
      <c r="C62" s="376"/>
      <c r="D62" s="376"/>
      <c r="E62" s="376"/>
      <c r="F62" s="376"/>
      <c r="G62" s="376"/>
    </row>
    <row r="63" spans="1:38" s="213" customFormat="1" x14ac:dyDescent="0.2">
      <c r="A63" s="375"/>
      <c r="B63" s="375" t="s">
        <v>26</v>
      </c>
      <c r="C63" s="376" t="s">
        <v>6</v>
      </c>
      <c r="D63" s="376"/>
      <c r="E63" s="376"/>
      <c r="F63" s="376"/>
      <c r="G63" s="375" t="s">
        <v>1</v>
      </c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</row>
    <row r="64" spans="1:38" s="213" customFormat="1" x14ac:dyDescent="0.2">
      <c r="A64" s="378"/>
      <c r="B64" s="378"/>
      <c r="C64" s="214" t="s">
        <v>8</v>
      </c>
      <c r="D64" s="214" t="s">
        <v>87</v>
      </c>
      <c r="E64" s="214" t="s">
        <v>9</v>
      </c>
      <c r="F64" s="214" t="s">
        <v>88</v>
      </c>
      <c r="G64" s="378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</row>
    <row r="65" spans="1:38" s="213" customFormat="1" x14ac:dyDescent="0.2">
      <c r="A65" s="215"/>
      <c r="B65" s="215"/>
      <c r="C65" s="215"/>
      <c r="D65" s="215"/>
      <c r="E65" s="210"/>
      <c r="F65" s="210"/>
      <c r="G65" s="210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</row>
    <row r="66" spans="1:38" s="213" customFormat="1" x14ac:dyDescent="0.2">
      <c r="A66" s="216" t="s">
        <v>58</v>
      </c>
      <c r="B66" s="217">
        <f t="shared" ref="B66:G66" si="0">B9</f>
        <v>5488.7867973229158</v>
      </c>
      <c r="C66" s="217">
        <f t="shared" si="0"/>
        <v>7545.8742150193921</v>
      </c>
      <c r="D66" s="217">
        <f t="shared" si="0"/>
        <v>11765.7994614364</v>
      </c>
      <c r="E66" s="217">
        <f t="shared" si="0"/>
        <v>7284.6144860791237</v>
      </c>
      <c r="F66" s="217">
        <f t="shared" si="0"/>
        <v>3107.6474490019286</v>
      </c>
      <c r="G66" s="217">
        <f t="shared" si="0"/>
        <v>3224.2607159140393</v>
      </c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</row>
    <row r="67" spans="1:38" s="213" customFormat="1" x14ac:dyDescent="0.2">
      <c r="A67" s="218"/>
      <c r="B67" s="217"/>
      <c r="C67" s="217"/>
      <c r="D67" s="217"/>
      <c r="E67" s="219"/>
      <c r="F67" s="219"/>
      <c r="G67" s="219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</row>
    <row r="68" spans="1:38" s="213" customFormat="1" x14ac:dyDescent="0.2">
      <c r="A68" s="18" t="s">
        <v>18</v>
      </c>
      <c r="B68" s="297"/>
      <c r="C68" s="297"/>
      <c r="D68" s="297"/>
      <c r="E68" s="297"/>
      <c r="F68" s="297"/>
      <c r="G68" s="297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</row>
    <row r="69" spans="1:38" s="213" customFormat="1" x14ac:dyDescent="0.2">
      <c r="A69" s="151" t="s">
        <v>108</v>
      </c>
      <c r="B69" s="305">
        <f>[4]Sheet1!C206</f>
        <v>1711.6397103908223</v>
      </c>
      <c r="C69" s="305">
        <f>[4]Sheet1!E206</f>
        <v>3421.3580772545001</v>
      </c>
      <c r="D69" s="305">
        <f>[4]Sheet1!G206</f>
        <v>0</v>
      </c>
      <c r="E69" s="305">
        <f>[4]Sheet1!I206</f>
        <v>3421.3580772545001</v>
      </c>
      <c r="F69" s="305">
        <f>[4]Sheet1!K206</f>
        <v>0</v>
      </c>
      <c r="G69" s="305">
        <f>[4]Sheet1!M206</f>
        <v>1077.1591177387816</v>
      </c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</row>
    <row r="70" spans="1:38" s="213" customFormat="1" x14ac:dyDescent="0.2">
      <c r="A70" s="151" t="s">
        <v>109</v>
      </c>
      <c r="B70" s="305">
        <f>[4]Sheet1!C207</f>
        <v>460</v>
      </c>
      <c r="C70" s="305">
        <f>[4]Sheet1!E207</f>
        <v>0</v>
      </c>
      <c r="D70" s="305">
        <f>[4]Sheet1!G207</f>
        <v>0</v>
      </c>
      <c r="E70" s="305">
        <f>[4]Sheet1!I207</f>
        <v>0</v>
      </c>
      <c r="F70" s="305">
        <f>[4]Sheet1!K207</f>
        <v>0</v>
      </c>
      <c r="G70" s="305">
        <f>[4]Sheet1!M207</f>
        <v>460</v>
      </c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</row>
    <row r="71" spans="1:38" s="213" customFormat="1" x14ac:dyDescent="0.2">
      <c r="A71" s="151" t="s">
        <v>54</v>
      </c>
      <c r="B71" s="305">
        <f>[4]Sheet1!C208</f>
        <v>4634.7895582748433</v>
      </c>
      <c r="C71" s="305">
        <f>[4]Sheet1!E208</f>
        <v>6833.4997438760183</v>
      </c>
      <c r="D71" s="305">
        <f>[4]Sheet1!G208</f>
        <v>0</v>
      </c>
      <c r="E71" s="305">
        <f>[4]Sheet1!I208</f>
        <v>6833.4997438760183</v>
      </c>
      <c r="F71" s="305">
        <f>[4]Sheet1!K208</f>
        <v>0</v>
      </c>
      <c r="G71" s="305">
        <f>[4]Sheet1!M208</f>
        <v>2368.7605473381941</v>
      </c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</row>
    <row r="72" spans="1:38" s="213" customFormat="1" x14ac:dyDescent="0.2">
      <c r="A72" s="151" t="s">
        <v>110</v>
      </c>
      <c r="B72" s="305">
        <f>[4]Sheet1!C209</f>
        <v>7547.3624174854322</v>
      </c>
      <c r="C72" s="305">
        <f>[4]Sheet1!E209</f>
        <v>15084.214538548438</v>
      </c>
      <c r="D72" s="305">
        <f>[4]Sheet1!G209</f>
        <v>16791.101816258022</v>
      </c>
      <c r="E72" s="305">
        <f>[4]Sheet1!I209</f>
        <v>9000</v>
      </c>
      <c r="F72" s="305">
        <f>[4]Sheet1!K209</f>
        <v>0</v>
      </c>
      <c r="G72" s="305">
        <f>[4]Sheet1!M209</f>
        <v>286.1513112147523</v>
      </c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</row>
    <row r="73" spans="1:38" s="213" customFormat="1" x14ac:dyDescent="0.2">
      <c r="A73" s="151" t="s">
        <v>111</v>
      </c>
      <c r="B73" s="305">
        <f>[4]Sheet1!C210</f>
        <v>4829.778523932071</v>
      </c>
      <c r="C73" s="305">
        <f>[4]Sheet1!E210</f>
        <v>10506.098190956845</v>
      </c>
      <c r="D73" s="305">
        <f>[4]Sheet1!G210</f>
        <v>25000</v>
      </c>
      <c r="E73" s="305">
        <f>[4]Sheet1!I210</f>
        <v>7522.483117649459</v>
      </c>
      <c r="F73" s="305">
        <f>[4]Sheet1!K210</f>
        <v>0</v>
      </c>
      <c r="G73" s="305">
        <f>[4]Sheet1!M210</f>
        <v>957.59473702754201</v>
      </c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205"/>
    </row>
    <row r="74" spans="1:38" s="213" customFormat="1" x14ac:dyDescent="0.2">
      <c r="A74" s="151" t="s">
        <v>112</v>
      </c>
      <c r="B74" s="305">
        <f>[4]Sheet1!C211</f>
        <v>5721.2800470449029</v>
      </c>
      <c r="C74" s="305">
        <f>[4]Sheet1!E211</f>
        <v>5721.2800470449029</v>
      </c>
      <c r="D74" s="305">
        <f>[4]Sheet1!G211</f>
        <v>0</v>
      </c>
      <c r="E74" s="305">
        <f>[4]Sheet1!I211</f>
        <v>5721.2800470449029</v>
      </c>
      <c r="F74" s="305">
        <f>[4]Sheet1!K211</f>
        <v>0</v>
      </c>
      <c r="G74" s="305">
        <f>[4]Sheet1!M211</f>
        <v>0</v>
      </c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</row>
    <row r="75" spans="1:38" s="213" customFormat="1" x14ac:dyDescent="0.2">
      <c r="A75" s="151" t="s">
        <v>113</v>
      </c>
      <c r="B75" s="305">
        <f>[4]Sheet1!C212</f>
        <v>5028.8083432106787</v>
      </c>
      <c r="C75" s="305">
        <f>[4]Sheet1!E212</f>
        <v>7199.3726875173625</v>
      </c>
      <c r="D75" s="305">
        <f>[4]Sheet1!G212</f>
        <v>0</v>
      </c>
      <c r="E75" s="305">
        <f>[4]Sheet1!I212</f>
        <v>7199.3726875173625</v>
      </c>
      <c r="F75" s="305">
        <f>[4]Sheet1!K212</f>
        <v>0</v>
      </c>
      <c r="G75" s="305">
        <f>[4]Sheet1!M212</f>
        <v>4201.0436628341795</v>
      </c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</row>
    <row r="76" spans="1:38" s="213" customFormat="1" x14ac:dyDescent="0.2">
      <c r="A76" s="151" t="s">
        <v>114</v>
      </c>
      <c r="B76" s="305">
        <f>[4]Sheet1!C213</f>
        <v>10562.657826152299</v>
      </c>
      <c r="C76" s="305">
        <f>[4]Sheet1!E213</f>
        <v>10562.657826152299</v>
      </c>
      <c r="D76" s="305">
        <f>[4]Sheet1!G213</f>
        <v>10393.76148082203</v>
      </c>
      <c r="E76" s="305">
        <f>[4]Sheet1!I213</f>
        <v>10630.070004102232</v>
      </c>
      <c r="F76" s="305">
        <f>[4]Sheet1!K213</f>
        <v>0</v>
      </c>
      <c r="G76" s="305">
        <f>[4]Sheet1!M213</f>
        <v>0</v>
      </c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</row>
    <row r="77" spans="1:38" s="213" customFormat="1" x14ac:dyDescent="0.2">
      <c r="A77" s="151" t="s">
        <v>115</v>
      </c>
      <c r="B77" s="305">
        <f>[4]Sheet1!C214</f>
        <v>4662.5877384564265</v>
      </c>
      <c r="C77" s="305">
        <f>[4]Sheet1!E214</f>
        <v>5361.0897147521309</v>
      </c>
      <c r="D77" s="305">
        <f>[4]Sheet1!G214</f>
        <v>0</v>
      </c>
      <c r="E77" s="305">
        <f>[4]Sheet1!I214</f>
        <v>5361.0897147521309</v>
      </c>
      <c r="F77" s="305">
        <f>[4]Sheet1!K214</f>
        <v>0</v>
      </c>
      <c r="G77" s="305">
        <f>[4]Sheet1!M214</f>
        <v>3985.8198821112355</v>
      </c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</row>
    <row r="78" spans="1:38" s="213" customFormat="1" x14ac:dyDescent="0.2">
      <c r="A78" s="151" t="s">
        <v>116</v>
      </c>
      <c r="B78" s="305">
        <f>[4]Sheet1!C215</f>
        <v>8174.6827488118706</v>
      </c>
      <c r="C78" s="305">
        <f>[4]Sheet1!E215</f>
        <v>8930.3850567988447</v>
      </c>
      <c r="D78" s="305">
        <f>[4]Sheet1!G215</f>
        <v>14400</v>
      </c>
      <c r="E78" s="305">
        <f>[4]Sheet1!I215</f>
        <v>8573.0073986036932</v>
      </c>
      <c r="F78" s="305">
        <f>[4]Sheet1!K215</f>
        <v>0</v>
      </c>
      <c r="G78" s="305">
        <f>[4]Sheet1!M215</f>
        <v>4641.0150665209767</v>
      </c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</row>
    <row r="79" spans="1:38" s="213" customFormat="1" x14ac:dyDescent="0.2">
      <c r="A79" s="151" t="s">
        <v>117</v>
      </c>
      <c r="B79" s="305">
        <f>[4]Sheet1!C216</f>
        <v>12373.983150810438</v>
      </c>
      <c r="C79" s="305">
        <f>[4]Sheet1!E216</f>
        <v>12373.983150810438</v>
      </c>
      <c r="D79" s="305">
        <f>[4]Sheet1!G216</f>
        <v>17025.000000000004</v>
      </c>
      <c r="E79" s="305">
        <f>[4]Sheet1!I216</f>
        <v>12008.626131058989</v>
      </c>
      <c r="F79" s="305">
        <f>[4]Sheet1!K216</f>
        <v>0</v>
      </c>
      <c r="G79" s="305">
        <f>[4]Sheet1!M216</f>
        <v>0</v>
      </c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</row>
    <row r="80" spans="1:38" s="213" customFormat="1" x14ac:dyDescent="0.2">
      <c r="A80" s="151" t="s">
        <v>118</v>
      </c>
      <c r="B80" s="305">
        <f>[4]Sheet1!C217</f>
        <v>12578.050319478196</v>
      </c>
      <c r="C80" s="305">
        <f>[4]Sheet1!E217</f>
        <v>12578.050319478196</v>
      </c>
      <c r="D80" s="305">
        <f>[4]Sheet1!G217</f>
        <v>0</v>
      </c>
      <c r="E80" s="305">
        <f>[4]Sheet1!I217</f>
        <v>12578.050319478196</v>
      </c>
      <c r="F80" s="305">
        <f>[4]Sheet1!K217</f>
        <v>0</v>
      </c>
      <c r="G80" s="305">
        <f>[4]Sheet1!M217</f>
        <v>0</v>
      </c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</row>
    <row r="81" spans="1:38" s="213" customFormat="1" x14ac:dyDescent="0.2">
      <c r="A81" s="151" t="s">
        <v>119</v>
      </c>
      <c r="B81" s="305">
        <f>[4]Sheet1!C218</f>
        <v>12947.220376965124</v>
      </c>
      <c r="C81" s="305">
        <f>[4]Sheet1!E218</f>
        <v>12414.741834931918</v>
      </c>
      <c r="D81" s="305">
        <f>[4]Sheet1!G218</f>
        <v>0</v>
      </c>
      <c r="E81" s="305">
        <f>[4]Sheet1!I218</f>
        <v>12414.741834931918</v>
      </c>
      <c r="F81" s="305">
        <f>[4]Sheet1!K218</f>
        <v>0</v>
      </c>
      <c r="G81" s="305">
        <f>[4]Sheet1!M218</f>
        <v>13716.246095939585</v>
      </c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</row>
    <row r="82" spans="1:38" s="213" customFormat="1" x14ac:dyDescent="0.2">
      <c r="A82" s="151" t="s">
        <v>120</v>
      </c>
      <c r="B82" s="305">
        <f>[4]Sheet1!C219</f>
        <v>6781.0400701548797</v>
      </c>
      <c r="C82" s="305">
        <f>[4]Sheet1!E219</f>
        <v>7492.2049303712856</v>
      </c>
      <c r="D82" s="305">
        <f>[4]Sheet1!G219</f>
        <v>9520</v>
      </c>
      <c r="E82" s="305">
        <f>[4]Sheet1!I219</f>
        <v>7465.6081872633831</v>
      </c>
      <c r="F82" s="305">
        <f>[4]Sheet1!K219</f>
        <v>0</v>
      </c>
      <c r="G82" s="305">
        <f>[4]Sheet1!M219</f>
        <v>3740.3853627799535</v>
      </c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</row>
    <row r="83" spans="1:38" s="213" customFormat="1" x14ac:dyDescent="0.2">
      <c r="A83" s="151" t="s">
        <v>121</v>
      </c>
      <c r="B83" s="305">
        <f>[4]Sheet1!C220</f>
        <v>10150.68972210119</v>
      </c>
      <c r="C83" s="305">
        <f>[4]Sheet1!E220</f>
        <v>10150.68972210119</v>
      </c>
      <c r="D83" s="305">
        <f>[4]Sheet1!G220</f>
        <v>10150.68972210119</v>
      </c>
      <c r="E83" s="305">
        <f>[4]Sheet1!I220</f>
        <v>0</v>
      </c>
      <c r="F83" s="305">
        <f>[4]Sheet1!K220</f>
        <v>0</v>
      </c>
      <c r="G83" s="305">
        <f>[4]Sheet1!M220</f>
        <v>0</v>
      </c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</row>
    <row r="84" spans="1:38" s="213" customFormat="1" x14ac:dyDescent="0.2">
      <c r="A84" s="151" t="s">
        <v>122</v>
      </c>
      <c r="B84" s="305">
        <f>[4]Sheet1!C221</f>
        <v>11392.764322327832</v>
      </c>
      <c r="C84" s="305">
        <f>[4]Sheet1!E221</f>
        <v>11552.694500179288</v>
      </c>
      <c r="D84" s="305">
        <f>[4]Sheet1!G221</f>
        <v>12811.658995126852</v>
      </c>
      <c r="E84" s="305">
        <f>[4]Sheet1!I221</f>
        <v>9299.7757817626734</v>
      </c>
      <c r="F84" s="305">
        <f>[4]Sheet1!K221</f>
        <v>0</v>
      </c>
      <c r="G84" s="305">
        <f>[4]Sheet1!M221</f>
        <v>6662.8262282944879</v>
      </c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</row>
    <row r="85" spans="1:38" s="213" customFormat="1" x14ac:dyDescent="0.2">
      <c r="A85" s="151" t="s">
        <v>123</v>
      </c>
      <c r="B85" s="305">
        <f>[4]Sheet1!C222</f>
        <v>10628.357577604931</v>
      </c>
      <c r="C85" s="305">
        <f>[4]Sheet1!E222</f>
        <v>10547.926327519734</v>
      </c>
      <c r="D85" s="305">
        <f>[4]Sheet1!G222</f>
        <v>12086.158294378474</v>
      </c>
      <c r="E85" s="305">
        <f>[4]Sheet1!I222</f>
        <v>8838.7868082620953</v>
      </c>
      <c r="F85" s="305">
        <f>[4]Sheet1!K222</f>
        <v>0</v>
      </c>
      <c r="G85" s="305">
        <f>[4]Sheet1!M222</f>
        <v>11930.140840951786</v>
      </c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</row>
    <row r="86" spans="1:38" s="213" customFormat="1" x14ac:dyDescent="0.2">
      <c r="A86" s="151" t="s">
        <v>124</v>
      </c>
      <c r="B86" s="305">
        <f>[4]Sheet1!C223</f>
        <v>6735.3743332455488</v>
      </c>
      <c r="C86" s="305">
        <f>[4]Sheet1!E223</f>
        <v>8013.1644983991864</v>
      </c>
      <c r="D86" s="305">
        <f>[4]Sheet1!G223</f>
        <v>0</v>
      </c>
      <c r="E86" s="305">
        <f>[4]Sheet1!I223</f>
        <v>8013.1644983991864</v>
      </c>
      <c r="F86" s="305">
        <f>[4]Sheet1!K223</f>
        <v>0</v>
      </c>
      <c r="G86" s="305">
        <f>[4]Sheet1!M223</f>
        <v>6034.5655934078914</v>
      </c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</row>
    <row r="87" spans="1:38" s="213" customFormat="1" x14ac:dyDescent="0.2">
      <c r="A87" s="151" t="s">
        <v>125</v>
      </c>
      <c r="B87" s="305">
        <f>[4]Sheet1!C224</f>
        <v>2445.5754273304656</v>
      </c>
      <c r="C87" s="305">
        <f>[4]Sheet1!E224</f>
        <v>6782.1346116772602</v>
      </c>
      <c r="D87" s="305">
        <f>[4]Sheet1!G224</f>
        <v>0</v>
      </c>
      <c r="E87" s="305">
        <f>[4]Sheet1!I224</f>
        <v>6782.1346116772602</v>
      </c>
      <c r="F87" s="305">
        <f>[4]Sheet1!K224</f>
        <v>0</v>
      </c>
      <c r="G87" s="305">
        <f>[4]Sheet1!M224</f>
        <v>1611.4340167704129</v>
      </c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</row>
    <row r="88" spans="1:38" s="213" customFormat="1" x14ac:dyDescent="0.2">
      <c r="A88" s="151" t="s">
        <v>126</v>
      </c>
      <c r="B88" s="305">
        <f>[4]Sheet1!C225</f>
        <v>3039.0515336993262</v>
      </c>
      <c r="C88" s="305">
        <f>[4]Sheet1!E225</f>
        <v>3082.2898961321062</v>
      </c>
      <c r="D88" s="305">
        <f>[4]Sheet1!G225</f>
        <v>0</v>
      </c>
      <c r="E88" s="305">
        <f>[4]Sheet1!I225</f>
        <v>2059.3098401863399</v>
      </c>
      <c r="F88" s="305">
        <f>[4]Sheet1!K225</f>
        <v>3107.6474490019286</v>
      </c>
      <c r="G88" s="305">
        <f>[4]Sheet1!M225</f>
        <v>1347.708027209738</v>
      </c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</row>
    <row r="89" spans="1:38" s="213" customFormat="1" x14ac:dyDescent="0.2">
      <c r="A89" s="151" t="s">
        <v>127</v>
      </c>
      <c r="B89" s="305">
        <f>[4]Sheet1!C226</f>
        <v>11715.689448383451</v>
      </c>
      <c r="C89" s="305">
        <f>[4]Sheet1!E226</f>
        <v>11715.689448383451</v>
      </c>
      <c r="D89" s="305">
        <f>[4]Sheet1!G226</f>
        <v>0</v>
      </c>
      <c r="E89" s="305">
        <f>[4]Sheet1!I226</f>
        <v>11715.689448383451</v>
      </c>
      <c r="F89" s="305">
        <f>[4]Sheet1!K226</f>
        <v>0</v>
      </c>
      <c r="G89" s="305">
        <f>[4]Sheet1!M226</f>
        <v>0</v>
      </c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</row>
    <row r="90" spans="1:38" s="213" customFormat="1" x14ac:dyDescent="0.2">
      <c r="A90" s="96" t="s">
        <v>141</v>
      </c>
      <c r="B90" s="305">
        <f>[4]Sheet1!C227</f>
        <v>7147.6813661992182</v>
      </c>
      <c r="C90" s="305">
        <f>[4]Sheet1!E227</f>
        <v>7147.6813661992182</v>
      </c>
      <c r="D90" s="305">
        <f>[4]Sheet1!G227</f>
        <v>3000</v>
      </c>
      <c r="E90" s="305">
        <f>[4]Sheet1!I227</f>
        <v>10454.545454545454</v>
      </c>
      <c r="F90" s="305">
        <f>[4]Sheet1!K227</f>
        <v>0</v>
      </c>
      <c r="G90" s="305">
        <f>[4]Sheet1!M227</f>
        <v>0</v>
      </c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</row>
    <row r="91" spans="1:38" s="213" customFormat="1" x14ac:dyDescent="0.2">
      <c r="A91" s="151" t="s">
        <v>129</v>
      </c>
      <c r="B91" s="305">
        <f>[4]Sheet1!C228</f>
        <v>0</v>
      </c>
      <c r="C91" s="305">
        <f>[4]Sheet1!E228</f>
        <v>0</v>
      </c>
      <c r="D91" s="305">
        <f>[4]Sheet1!G228</f>
        <v>0</v>
      </c>
      <c r="E91" s="305">
        <f>[4]Sheet1!I228</f>
        <v>0</v>
      </c>
      <c r="F91" s="305">
        <f>[4]Sheet1!K228</f>
        <v>0</v>
      </c>
      <c r="G91" s="305">
        <f>[4]Sheet1!M228</f>
        <v>0</v>
      </c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</row>
    <row r="92" spans="1:38" s="213" customFormat="1" x14ac:dyDescent="0.2">
      <c r="A92" s="151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</row>
    <row r="93" spans="1:38" s="213" customFormat="1" x14ac:dyDescent="0.2">
      <c r="A93" s="19" t="s">
        <v>15</v>
      </c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</row>
    <row r="94" spans="1:38" s="213" customFormat="1" x14ac:dyDescent="0.2">
      <c r="A94" s="151" t="s">
        <v>131</v>
      </c>
      <c r="B94" s="305">
        <f>[4]Sheet1!C229</f>
        <v>11706.870657334846</v>
      </c>
      <c r="C94" s="305">
        <f>[4]Sheet1!E229</f>
        <v>13626.44641434898</v>
      </c>
      <c r="D94" s="305">
        <f>[4]Sheet1!G229</f>
        <v>16635.097693185398</v>
      </c>
      <c r="E94" s="305">
        <f>[4]Sheet1!I229</f>
        <v>12279.430645027947</v>
      </c>
      <c r="F94" s="305">
        <f>[4]Sheet1!K229</f>
        <v>0</v>
      </c>
      <c r="G94" s="305">
        <f>[4]Sheet1!M229</f>
        <v>8289.5950192163382</v>
      </c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</row>
    <row r="95" spans="1:38" s="213" customFormat="1" x14ac:dyDescent="0.2">
      <c r="A95" s="151" t="s">
        <v>132</v>
      </c>
      <c r="B95" s="305">
        <f>[4]Sheet1!C230</f>
        <v>14089.475834190886</v>
      </c>
      <c r="C95" s="305">
        <f>[4]Sheet1!E230</f>
        <v>14306.761821639206</v>
      </c>
      <c r="D95" s="305">
        <f>[4]Sheet1!G230</f>
        <v>15407.412651871307</v>
      </c>
      <c r="E95" s="305">
        <f>[4]Sheet1!I230</f>
        <v>13174.531421196543</v>
      </c>
      <c r="F95" s="305">
        <f>[4]Sheet1!K230</f>
        <v>0</v>
      </c>
      <c r="G95" s="305">
        <f>[4]Sheet1!M230</f>
        <v>12493.973537075184</v>
      </c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</row>
    <row r="96" spans="1:38" s="213" customFormat="1" x14ac:dyDescent="0.2">
      <c r="A96" s="151" t="s">
        <v>133</v>
      </c>
      <c r="B96" s="305">
        <f>[4]Sheet1!C231</f>
        <v>10028.409794485569</v>
      </c>
      <c r="C96" s="305">
        <f>[4]Sheet1!E231</f>
        <v>10249.870232329311</v>
      </c>
      <c r="D96" s="305">
        <f>[4]Sheet1!G231</f>
        <v>10157.942194984176</v>
      </c>
      <c r="E96" s="305">
        <f>[4]Sheet1!I231</f>
        <v>10332.655433440425</v>
      </c>
      <c r="F96" s="305">
        <f>[4]Sheet1!K231</f>
        <v>0</v>
      </c>
      <c r="G96" s="305">
        <f>[4]Sheet1!M231</f>
        <v>6992.6582369954667</v>
      </c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</row>
    <row r="97" spans="1:38" s="213" customFormat="1" x14ac:dyDescent="0.2">
      <c r="A97" s="151" t="s">
        <v>134</v>
      </c>
      <c r="B97" s="305">
        <f>[4]Sheet1!C232</f>
        <v>9789.3489798543596</v>
      </c>
      <c r="C97" s="305">
        <f>[4]Sheet1!E232</f>
        <v>9867.8400261214829</v>
      </c>
      <c r="D97" s="305">
        <f>[4]Sheet1!G232</f>
        <v>9766.0464757087357</v>
      </c>
      <c r="E97" s="305">
        <f>[4]Sheet1!I232</f>
        <v>9903.439805740627</v>
      </c>
      <c r="F97" s="305">
        <f>[4]Sheet1!K232</f>
        <v>0</v>
      </c>
      <c r="G97" s="305">
        <f>[4]Sheet1!M232</f>
        <v>3689.231342691282</v>
      </c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</row>
    <row r="98" spans="1:38" s="213" customFormat="1" x14ac:dyDescent="0.2">
      <c r="A98" s="151" t="s">
        <v>135</v>
      </c>
      <c r="B98" s="305">
        <f>[4]Sheet1!C233</f>
        <v>4240.7141276631683</v>
      </c>
      <c r="C98" s="305">
        <f>[4]Sheet1!E233</f>
        <v>5286.0215921992358</v>
      </c>
      <c r="D98" s="305">
        <f>[4]Sheet1!G233</f>
        <v>6069.7682872330679</v>
      </c>
      <c r="E98" s="305">
        <f>[4]Sheet1!I233</f>
        <v>5554.2595633924366</v>
      </c>
      <c r="F98" s="305">
        <f>[4]Sheet1!K233</f>
        <v>2192.5658180551268</v>
      </c>
      <c r="G98" s="305">
        <f>[4]Sheet1!M233</f>
        <v>3787.2865434376818</v>
      </c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</row>
    <row r="99" spans="1:38" s="213" customFormat="1" x14ac:dyDescent="0.2">
      <c r="A99" s="151" t="s">
        <v>136</v>
      </c>
      <c r="B99" s="305">
        <f>[4]Sheet1!C234</f>
        <v>1133.4915004456316</v>
      </c>
      <c r="C99" s="305">
        <f>[4]Sheet1!E234</f>
        <v>3475</v>
      </c>
      <c r="D99" s="305">
        <f>[4]Sheet1!G234</f>
        <v>0</v>
      </c>
      <c r="E99" s="305">
        <f>[4]Sheet1!I234</f>
        <v>3475</v>
      </c>
      <c r="F99" s="305">
        <f>[4]Sheet1!K234</f>
        <v>0</v>
      </c>
      <c r="G99" s="305">
        <f>[4]Sheet1!M234</f>
        <v>1058.1302739946861</v>
      </c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</row>
    <row r="100" spans="1:38" s="213" customFormat="1" x14ac:dyDescent="0.2">
      <c r="A100" s="151" t="s">
        <v>137</v>
      </c>
      <c r="B100" s="305">
        <f>[4]Sheet1!C235</f>
        <v>3343.622492877701</v>
      </c>
      <c r="C100" s="305">
        <f>[4]Sheet1!E235</f>
        <v>5304.0225770152656</v>
      </c>
      <c r="D100" s="305">
        <f>[4]Sheet1!G235</f>
        <v>6490.7793947455066</v>
      </c>
      <c r="E100" s="305">
        <f>[4]Sheet1!I235</f>
        <v>5277.1772811425844</v>
      </c>
      <c r="F100" s="305">
        <f>[4]Sheet1!K235</f>
        <v>0</v>
      </c>
      <c r="G100" s="305">
        <f>[4]Sheet1!M235</f>
        <v>2190.5946508105217</v>
      </c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</row>
    <row r="101" spans="1:38" s="213" customFormat="1" x14ac:dyDescent="0.2">
      <c r="A101" s="151" t="s">
        <v>138</v>
      </c>
      <c r="B101" s="305">
        <f>[4]Sheet1!C236</f>
        <v>5732.8670977662441</v>
      </c>
      <c r="C101" s="305">
        <f>[4]Sheet1!E236</f>
        <v>6369.9793170460507</v>
      </c>
      <c r="D101" s="305">
        <f>[4]Sheet1!G236</f>
        <v>0</v>
      </c>
      <c r="E101" s="305">
        <f>[4]Sheet1!I236</f>
        <v>6369.9793170460507</v>
      </c>
      <c r="F101" s="305">
        <f>[4]Sheet1!K236</f>
        <v>0</v>
      </c>
      <c r="G101" s="305">
        <f>[4]Sheet1!M236</f>
        <v>1181.9363807895456</v>
      </c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</row>
    <row r="102" spans="1:38" s="213" customFormat="1" x14ac:dyDescent="0.2">
      <c r="A102" s="151" t="s">
        <v>139</v>
      </c>
      <c r="B102" s="305">
        <f>[4]Sheet1!C237</f>
        <v>3237.8573060874764</v>
      </c>
      <c r="C102" s="305">
        <f>[4]Sheet1!E237</f>
        <v>4077.3686973583281</v>
      </c>
      <c r="D102" s="305">
        <f>[4]Sheet1!G237</f>
        <v>7613.7351436822782</v>
      </c>
      <c r="E102" s="305">
        <f>[4]Sheet1!I237</f>
        <v>4388.4180865246572</v>
      </c>
      <c r="F102" s="305">
        <f>[4]Sheet1!K237</f>
        <v>3237.4082447023093</v>
      </c>
      <c r="G102" s="305">
        <f>[4]Sheet1!M237</f>
        <v>1138.80238176906</v>
      </c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  <c r="AI102" s="205"/>
      <c r="AJ102" s="205"/>
      <c r="AK102" s="205"/>
      <c r="AL102" s="205"/>
    </row>
    <row r="103" spans="1:38" s="213" customFormat="1" x14ac:dyDescent="0.2">
      <c r="A103" s="151" t="s">
        <v>140</v>
      </c>
      <c r="B103" s="305">
        <f>[4]Sheet1!C238</f>
        <v>0</v>
      </c>
      <c r="C103" s="305">
        <f>[4]Sheet1!E238</f>
        <v>0</v>
      </c>
      <c r="D103" s="305">
        <f>[4]Sheet1!G238</f>
        <v>0</v>
      </c>
      <c r="E103" s="305">
        <f>[4]Sheet1!I238</f>
        <v>0</v>
      </c>
      <c r="F103" s="305">
        <f>[4]Sheet1!K238</f>
        <v>0</v>
      </c>
      <c r="G103" s="305">
        <f>[4]Sheet1!M238</f>
        <v>0</v>
      </c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</row>
    <row r="104" spans="1:38" s="213" customFormat="1" x14ac:dyDescent="0.2">
      <c r="A104" s="151" t="s">
        <v>128</v>
      </c>
      <c r="B104" s="305">
        <f>[4]Sheet1!C239</f>
        <v>12533.115403419983</v>
      </c>
      <c r="C104" s="305">
        <f>[4]Sheet1!E239</f>
        <v>19000</v>
      </c>
      <c r="D104" s="305">
        <f>[4]Sheet1!G239</f>
        <v>22000</v>
      </c>
      <c r="E104" s="305">
        <f>[4]Sheet1!I239</f>
        <v>15000</v>
      </c>
      <c r="F104" s="305">
        <f>[4]Sheet1!K239</f>
        <v>0</v>
      </c>
      <c r="G104" s="305">
        <f>[4]Sheet1!M239</f>
        <v>5893.2000000000007</v>
      </c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</row>
    <row r="105" spans="1:38" s="213" customFormat="1" x14ac:dyDescent="0.2">
      <c r="A105" s="313" t="s">
        <v>129</v>
      </c>
      <c r="B105" s="312">
        <f>[4]Sheet1!C241</f>
        <v>0</v>
      </c>
      <c r="C105" s="312">
        <f>[4]Sheet1!E241</f>
        <v>0</v>
      </c>
      <c r="D105" s="312">
        <f>[4]Sheet1!G241</f>
        <v>0</v>
      </c>
      <c r="E105" s="312">
        <f>[4]Sheet1!I241</f>
        <v>0</v>
      </c>
      <c r="F105" s="312">
        <f>[4]Sheet1!K241</f>
        <v>0</v>
      </c>
      <c r="G105" s="312">
        <f>[4]Sheet1!M241</f>
        <v>0</v>
      </c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</row>
    <row r="106" spans="1:38" s="213" customFormat="1" x14ac:dyDescent="0.2">
      <c r="A106" s="159" t="str">
        <f>'C05'!A42</f>
        <v>Fuente: Instituto Nacional de Estadística (INE). LIV Encuesta Permanente de Hogares de Propósitos Múltiples, Junio 2016.</v>
      </c>
      <c r="B106" s="205"/>
      <c r="C106" s="205"/>
      <c r="D106" s="205"/>
      <c r="E106" s="205"/>
      <c r="F106" s="205"/>
      <c r="G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</row>
    <row r="107" spans="1:38" s="213" customFormat="1" x14ac:dyDescent="0.2">
      <c r="A107" s="159" t="str">
        <f>'C05'!A43</f>
        <v>(Promedio de salarios mínimos por rama)</v>
      </c>
      <c r="B107" s="205"/>
      <c r="C107" s="205"/>
      <c r="D107" s="205"/>
      <c r="E107" s="205"/>
      <c r="F107" s="205"/>
      <c r="G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</row>
  </sheetData>
  <mergeCells count="18">
    <mergeCell ref="A61:G61"/>
    <mergeCell ref="A58:G58"/>
    <mergeCell ref="A59:G59"/>
    <mergeCell ref="A60:G60"/>
    <mergeCell ref="A62:A64"/>
    <mergeCell ref="B62:G62"/>
    <mergeCell ref="B63:B64"/>
    <mergeCell ref="C63:F63"/>
    <mergeCell ref="G63:G64"/>
    <mergeCell ref="A1:G1"/>
    <mergeCell ref="A2:G2"/>
    <mergeCell ref="A3:G3"/>
    <mergeCell ref="A5:A7"/>
    <mergeCell ref="B5:G5"/>
    <mergeCell ref="B6:B7"/>
    <mergeCell ref="C6:F6"/>
    <mergeCell ref="G6:G7"/>
    <mergeCell ref="A4:G4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138"/>
  <sheetViews>
    <sheetView workbookViewId="0">
      <selection activeCell="A90" sqref="A90"/>
    </sheetView>
  </sheetViews>
  <sheetFormatPr baseColWidth="10" defaultColWidth="11.83203125" defaultRowHeight="11.25" x14ac:dyDescent="0.2"/>
  <cols>
    <col min="1" max="1" width="55.6640625" style="205" customWidth="1"/>
    <col min="2" max="7" width="10.33203125" style="205" customWidth="1"/>
    <col min="8" max="8" width="10.33203125" style="205" hidden="1" customWidth="1"/>
    <col min="9" max="9" width="13.83203125" style="205" hidden="1" customWidth="1"/>
    <col min="10" max="16384" width="11.83203125" style="205"/>
  </cols>
  <sheetData>
    <row r="1" spans="1:15" x14ac:dyDescent="0.2">
      <c r="A1" s="291" t="s">
        <v>106</v>
      </c>
      <c r="B1" s="291"/>
      <c r="C1" s="291"/>
      <c r="D1" s="291"/>
      <c r="E1" s="291"/>
      <c r="F1" s="291"/>
      <c r="G1" s="291"/>
      <c r="H1" s="291"/>
      <c r="I1" s="291"/>
    </row>
    <row r="2" spans="1:15" x14ac:dyDescent="0.2">
      <c r="A2" s="373" t="s">
        <v>101</v>
      </c>
      <c r="B2" s="373"/>
      <c r="C2" s="373"/>
      <c r="D2" s="373"/>
      <c r="E2" s="373"/>
      <c r="F2" s="373"/>
      <c r="G2" s="373"/>
      <c r="H2" s="373"/>
      <c r="I2" s="373"/>
    </row>
    <row r="3" spans="1:15" x14ac:dyDescent="0.2">
      <c r="A3" s="373" t="s">
        <v>33</v>
      </c>
      <c r="B3" s="373"/>
      <c r="C3" s="373"/>
      <c r="D3" s="373"/>
      <c r="E3" s="373"/>
      <c r="F3" s="373"/>
      <c r="G3" s="373"/>
      <c r="H3" s="373"/>
      <c r="I3" s="373"/>
    </row>
    <row r="4" spans="1:15" customFormat="1" ht="23.25" x14ac:dyDescent="0.35">
      <c r="A4" s="324" t="s">
        <v>90</v>
      </c>
      <c r="B4" s="324"/>
      <c r="C4" s="324"/>
      <c r="D4" s="324"/>
      <c r="E4" s="324"/>
      <c r="F4" s="324"/>
      <c r="G4" s="324"/>
      <c r="H4" s="324"/>
      <c r="I4" s="324"/>
      <c r="J4" s="244"/>
      <c r="K4" s="244"/>
      <c r="L4" s="244"/>
      <c r="M4" s="244"/>
      <c r="N4" s="244"/>
      <c r="O4" s="244"/>
    </row>
    <row r="5" spans="1:15" ht="12" customHeight="1" x14ac:dyDescent="0.2">
      <c r="A5" s="379" t="s">
        <v>31</v>
      </c>
      <c r="B5" s="379" t="s">
        <v>27</v>
      </c>
      <c r="C5" s="381" t="s">
        <v>6</v>
      </c>
      <c r="D5" s="381"/>
      <c r="E5" s="381"/>
      <c r="F5" s="381"/>
      <c r="G5" s="379" t="s">
        <v>28</v>
      </c>
      <c r="H5" s="379" t="s">
        <v>36</v>
      </c>
      <c r="I5" s="379" t="s">
        <v>29</v>
      </c>
    </row>
    <row r="6" spans="1:15" ht="20.25" customHeight="1" x14ac:dyDescent="0.2">
      <c r="A6" s="380"/>
      <c r="B6" s="380"/>
      <c r="C6" s="221" t="s">
        <v>0</v>
      </c>
      <c r="D6" s="221" t="s">
        <v>87</v>
      </c>
      <c r="E6" s="221" t="s">
        <v>9</v>
      </c>
      <c r="F6" s="221" t="s">
        <v>88</v>
      </c>
      <c r="G6" s="380"/>
      <c r="H6" s="380"/>
      <c r="I6" s="380"/>
    </row>
    <row r="7" spans="1:15" x14ac:dyDescent="0.2">
      <c r="A7" s="222"/>
      <c r="B7" s="223"/>
      <c r="C7" s="223"/>
      <c r="D7" s="223"/>
      <c r="E7" s="223"/>
      <c r="F7" s="223"/>
      <c r="G7" s="223"/>
      <c r="H7" s="223"/>
      <c r="I7" s="223"/>
    </row>
    <row r="8" spans="1:15" x14ac:dyDescent="0.2">
      <c r="A8" s="224" t="s">
        <v>58</v>
      </c>
      <c r="B8" s="225">
        <f>[4]Sheet1!D169</f>
        <v>8.6933879792872446</v>
      </c>
      <c r="C8" s="225">
        <f>[4]Sheet1!F169</f>
        <v>10.253613535680032</v>
      </c>
      <c r="D8" s="225">
        <f>[4]Sheet1!H169</f>
        <v>13.172158234927954</v>
      </c>
      <c r="E8" s="225">
        <f>[4]Sheet1!J169</f>
        <v>10.099610670130987</v>
      </c>
      <c r="F8" s="225">
        <f>[4]Sheet1!L169</f>
        <v>6.8562498118706774</v>
      </c>
      <c r="G8" s="225">
        <f>[4]Sheet1!N169</f>
        <v>6.7752299601000052</v>
      </c>
      <c r="H8" s="225">
        <f>[1]MercLab!V335</f>
        <v>0</v>
      </c>
      <c r="I8" s="225">
        <f>[1]MercLab!W335</f>
        <v>0</v>
      </c>
      <c r="J8" s="226"/>
      <c r="K8" s="226"/>
    </row>
    <row r="9" spans="1:15" ht="12.75" customHeight="1" x14ac:dyDescent="0.2">
      <c r="A9" s="227"/>
      <c r="H9" s="301"/>
      <c r="I9" s="301"/>
      <c r="J9" s="299"/>
      <c r="K9" s="299"/>
    </row>
    <row r="10" spans="1:15" ht="12.75" customHeight="1" x14ac:dyDescent="0.2">
      <c r="A10" s="228" t="s">
        <v>10</v>
      </c>
      <c r="B10" s="300"/>
      <c r="C10" s="300"/>
      <c r="D10" s="300"/>
      <c r="E10" s="300"/>
      <c r="F10" s="300"/>
      <c r="G10" s="300"/>
      <c r="H10" s="300">
        <f>[1]MercLab!V336</f>
        <v>0</v>
      </c>
      <c r="I10" s="300">
        <f>[1]MercLab!W336</f>
        <v>0</v>
      </c>
      <c r="J10" s="299"/>
      <c r="K10" s="299"/>
    </row>
    <row r="11" spans="1:15" x14ac:dyDescent="0.2">
      <c r="A11" s="229" t="s">
        <v>55</v>
      </c>
      <c r="B11" s="302">
        <f>[4]Sheet1!D170</f>
        <v>9.6760017881290263</v>
      </c>
      <c r="C11" s="302">
        <f>[4]Sheet1!F170</f>
        <v>10.855255980133602</v>
      </c>
      <c r="D11" s="302">
        <f>[4]Sheet1!H170</f>
        <v>13.326140232823093</v>
      </c>
      <c r="E11" s="302">
        <f>[4]Sheet1!J170</f>
        <v>10.849396999169048</v>
      </c>
      <c r="F11" s="302">
        <f>[4]Sheet1!L170</f>
        <v>6.9987280696519019</v>
      </c>
      <c r="G11" s="302">
        <f>[4]Sheet1!N170</f>
        <v>7.7611120501110022</v>
      </c>
      <c r="H11" s="150">
        <f>AVERAGE(H12:H14)</f>
        <v>0</v>
      </c>
      <c r="I11" s="150">
        <f>AVERAGE(I12:I14)</f>
        <v>0</v>
      </c>
      <c r="J11" s="299"/>
      <c r="K11" s="299"/>
    </row>
    <row r="12" spans="1:15" x14ac:dyDescent="0.2">
      <c r="A12" s="231" t="s">
        <v>51</v>
      </c>
      <c r="B12" s="302">
        <f>[4]Sheet1!D172</f>
        <v>10.734399999999994</v>
      </c>
      <c r="C12" s="302">
        <f>[4]Sheet1!F172</f>
        <v>11.846786248131533</v>
      </c>
      <c r="D12" s="302">
        <f>[4]Sheet1!H172</f>
        <v>13.687160940325491</v>
      </c>
      <c r="E12" s="302">
        <f>[4]Sheet1!J172</f>
        <v>12.123397048149052</v>
      </c>
      <c r="F12" s="302">
        <f>[4]Sheet1!L172</f>
        <v>7.1737193763919791</v>
      </c>
      <c r="G12" s="302">
        <f>[4]Sheet1!N172</f>
        <v>8.4861027190332337</v>
      </c>
      <c r="H12" s="150">
        <f>[1]MercLab!V337</f>
        <v>0</v>
      </c>
      <c r="I12" s="150">
        <f>[1]MercLab!W337</f>
        <v>0</v>
      </c>
      <c r="J12" s="299"/>
      <c r="K12" s="299"/>
    </row>
    <row r="13" spans="1:15" x14ac:dyDescent="0.2">
      <c r="A13" s="231" t="s">
        <v>52</v>
      </c>
      <c r="B13" s="302">
        <f>[4]Sheet1!D173</f>
        <v>9.9559702844718281</v>
      </c>
      <c r="C13" s="302">
        <f>[4]Sheet1!F173</f>
        <v>10.933614627285513</v>
      </c>
      <c r="D13" s="302">
        <f>[4]Sheet1!H173</f>
        <v>12.293670886075951</v>
      </c>
      <c r="E13" s="302">
        <f>[4]Sheet1!J173</f>
        <v>11.341954022988494</v>
      </c>
      <c r="F13" s="302">
        <f>[4]Sheet1!L173</f>
        <v>6.4813829787234045</v>
      </c>
      <c r="G13" s="302">
        <f>[4]Sheet1!N173</f>
        <v>8.1863543788187414</v>
      </c>
      <c r="H13" s="230">
        <f>[1]MercLab!V338</f>
        <v>0</v>
      </c>
      <c r="I13" s="230">
        <f>[1]MercLab!W338</f>
        <v>0</v>
      </c>
    </row>
    <row r="14" spans="1:15" x14ac:dyDescent="0.2">
      <c r="A14" s="231" t="s">
        <v>71</v>
      </c>
      <c r="B14" s="302">
        <f>[4]Sheet1!D174</f>
        <v>9.0767566632052503</v>
      </c>
      <c r="C14" s="302">
        <f>[4]Sheet1!F174</f>
        <v>10.273651635720606</v>
      </c>
      <c r="D14" s="302">
        <f>[4]Sheet1!H174</f>
        <v>13.248583569405103</v>
      </c>
      <c r="E14" s="302">
        <f>[4]Sheet1!J174</f>
        <v>9.999551368326614</v>
      </c>
      <c r="F14" s="302">
        <f>[4]Sheet1!L174</f>
        <v>7.0218340611353716</v>
      </c>
      <c r="G14" s="302">
        <f>[4]Sheet1!N174</f>
        <v>7.3740041928721176</v>
      </c>
      <c r="H14" s="230">
        <f>[1]MercLab!V339</f>
        <v>0</v>
      </c>
      <c r="I14" s="230">
        <f>[1]MercLab!W339</f>
        <v>0</v>
      </c>
    </row>
    <row r="15" spans="1:15" x14ac:dyDescent="0.2">
      <c r="A15" s="229" t="s">
        <v>53</v>
      </c>
      <c r="B15" s="302">
        <f>[4]Sheet1!D175</f>
        <v>6.6484083511947398</v>
      </c>
      <c r="C15" s="302">
        <f>[4]Sheet1!F175</f>
        <v>8.3687970650704795</v>
      </c>
      <c r="D15" s="302">
        <f>[4]Sheet1!H175</f>
        <v>12.586009174311926</v>
      </c>
      <c r="E15" s="302">
        <f>[4]Sheet1!J175</f>
        <v>7.7623447877562848</v>
      </c>
      <c r="F15" s="302">
        <f>[4]Sheet1!L175</f>
        <v>6.4999999999999991</v>
      </c>
      <c r="G15" s="302">
        <f>[4]Sheet1!N175</f>
        <v>5.4472903747640897</v>
      </c>
      <c r="H15" s="230">
        <f>[1]MercLab!V340</f>
        <v>0</v>
      </c>
      <c r="I15" s="230">
        <f>[1]MercLab!W340</f>
        <v>0</v>
      </c>
    </row>
    <row r="16" spans="1:15" x14ac:dyDescent="0.2">
      <c r="A16" s="232"/>
      <c r="B16" s="182"/>
      <c r="C16" s="182"/>
      <c r="D16" s="182"/>
      <c r="E16" s="182"/>
      <c r="F16" s="182"/>
      <c r="G16" s="182"/>
      <c r="H16" s="182"/>
      <c r="I16" s="182"/>
      <c r="J16" s="299"/>
    </row>
    <row r="17" spans="1:10" x14ac:dyDescent="0.2">
      <c r="A17" s="228" t="s">
        <v>11</v>
      </c>
      <c r="H17" s="300"/>
      <c r="I17" s="300"/>
      <c r="J17" s="299"/>
    </row>
    <row r="18" spans="1:10" x14ac:dyDescent="0.2">
      <c r="A18" s="229" t="s">
        <v>37</v>
      </c>
      <c r="B18" s="302">
        <f>[4]Sheet1!D177</f>
        <v>0</v>
      </c>
      <c r="C18" s="302">
        <f>[4]Sheet1!F177</f>
        <v>0</v>
      </c>
      <c r="D18" s="302">
        <f>[4]Sheet1!H177</f>
        <v>0</v>
      </c>
      <c r="E18" s="302">
        <f>[4]Sheet1!J177</f>
        <v>0</v>
      </c>
      <c r="F18" s="302">
        <f>[4]Sheet1!L177</f>
        <v>0</v>
      </c>
      <c r="G18" s="302">
        <f>[4]Sheet1!N177</f>
        <v>0</v>
      </c>
      <c r="H18" s="150">
        <f>[1]MercLab!V342</f>
        <v>0</v>
      </c>
      <c r="I18" s="150">
        <f>[1]MercLab!W342</f>
        <v>0</v>
      </c>
      <c r="J18" s="299"/>
    </row>
    <row r="19" spans="1:10" ht="12.75" customHeight="1" x14ac:dyDescent="0.2">
      <c r="A19" s="229" t="s">
        <v>38</v>
      </c>
      <c r="B19" s="302">
        <f>[4]Sheet1!D178</f>
        <v>4.919447082892118</v>
      </c>
      <c r="C19" s="302">
        <f>[4]Sheet1!F178</f>
        <v>5.300884890072016</v>
      </c>
      <c r="D19" s="302">
        <f>[4]Sheet1!H178</f>
        <v>5.5611942125675737</v>
      </c>
      <c r="E19" s="302">
        <f>[4]Sheet1!J178</f>
        <v>5.3356187849514605</v>
      </c>
      <c r="F19" s="302">
        <f>[4]Sheet1!L178</f>
        <v>5.144906552912083</v>
      </c>
      <c r="G19" s="302">
        <f>[4]Sheet1!N178</f>
        <v>4.6952065868930957</v>
      </c>
      <c r="H19" s="150">
        <f>[1]MercLab!V343</f>
        <v>0</v>
      </c>
      <c r="I19" s="150">
        <f>[1]MercLab!W343</f>
        <v>0</v>
      </c>
      <c r="J19" s="299"/>
    </row>
    <row r="20" spans="1:10" x14ac:dyDescent="0.2">
      <c r="A20" s="229" t="s">
        <v>39</v>
      </c>
      <c r="B20" s="302">
        <f>[4]Sheet1!D179</f>
        <v>10.665119557686147</v>
      </c>
      <c r="C20" s="302">
        <f>[4]Sheet1!F179</f>
        <v>10.79546198422684</v>
      </c>
      <c r="D20" s="302">
        <f>[4]Sheet1!H179</f>
        <v>11.351916819597722</v>
      </c>
      <c r="E20" s="302">
        <f>[4]Sheet1!J179</f>
        <v>10.872892499093943</v>
      </c>
      <c r="F20" s="302">
        <f>[4]Sheet1!L179</f>
        <v>9.5670172501697355</v>
      </c>
      <c r="G20" s="302">
        <f>[4]Sheet1!N179</f>
        <v>10.408151713167898</v>
      </c>
      <c r="H20" s="150">
        <f>[1]MercLab!V344</f>
        <v>0</v>
      </c>
      <c r="I20" s="150">
        <f>[1]MercLab!W344</f>
        <v>0</v>
      </c>
      <c r="J20" s="299"/>
    </row>
    <row r="21" spans="1:10" ht="12.75" customHeight="1" x14ac:dyDescent="0.2">
      <c r="A21" s="229" t="s">
        <v>40</v>
      </c>
      <c r="B21" s="302">
        <f>[4]Sheet1!D180</f>
        <v>15.602423757345445</v>
      </c>
      <c r="C21" s="302">
        <f>[4]Sheet1!F180</f>
        <v>15.590102846687925</v>
      </c>
      <c r="D21" s="302">
        <f>[4]Sheet1!H180</f>
        <v>15.961491499033521</v>
      </c>
      <c r="E21" s="302">
        <f>[4]Sheet1!J180</f>
        <v>15.37661181883982</v>
      </c>
      <c r="F21" s="302">
        <f>[4]Sheet1!L180</f>
        <v>13.242229633927412</v>
      </c>
      <c r="G21" s="302">
        <f>[4]Sheet1!N180</f>
        <v>15.671799622501318</v>
      </c>
      <c r="H21" s="150">
        <f>[1]MercLab!V345</f>
        <v>0</v>
      </c>
      <c r="I21" s="150">
        <f>[1]MercLab!W345</f>
        <v>0</v>
      </c>
      <c r="J21" s="299"/>
    </row>
    <row r="22" spans="1:10" x14ac:dyDescent="0.2">
      <c r="A22" s="229" t="s">
        <v>46</v>
      </c>
      <c r="B22" s="302">
        <f>[4]Sheet1!D181</f>
        <v>0</v>
      </c>
      <c r="C22" s="302">
        <f>[4]Sheet1!F181</f>
        <v>0</v>
      </c>
      <c r="D22" s="302">
        <f>[4]Sheet1!H181</f>
        <v>0</v>
      </c>
      <c r="E22" s="302">
        <f>[4]Sheet1!J181</f>
        <v>0</v>
      </c>
      <c r="F22" s="302">
        <f>[4]Sheet1!L181</f>
        <v>0</v>
      </c>
      <c r="G22" s="302">
        <f>[4]Sheet1!N181</f>
        <v>0</v>
      </c>
      <c r="H22" s="150">
        <f>[1]MercLab!V346</f>
        <v>0</v>
      </c>
      <c r="I22" s="150">
        <f>[1]MercLab!W346</f>
        <v>0</v>
      </c>
      <c r="J22" s="299"/>
    </row>
    <row r="23" spans="1:10" ht="12.75" customHeight="1" x14ac:dyDescent="0.2">
      <c r="A23" s="229"/>
      <c r="H23" s="182"/>
      <c r="I23" s="182"/>
      <c r="J23" s="299"/>
    </row>
    <row r="24" spans="1:10" x14ac:dyDescent="0.2">
      <c r="A24" s="228" t="s">
        <v>16</v>
      </c>
      <c r="B24" s="300"/>
      <c r="C24" s="300"/>
      <c r="D24" s="300"/>
      <c r="E24" s="300"/>
      <c r="F24" s="300"/>
      <c r="G24" s="300"/>
      <c r="H24" s="300"/>
      <c r="I24" s="300"/>
      <c r="J24" s="299"/>
    </row>
    <row r="25" spans="1:10" x14ac:dyDescent="0.2">
      <c r="A25" s="229" t="s">
        <v>41</v>
      </c>
      <c r="B25" s="302">
        <f>[4]Sheet1!D182</f>
        <v>5</v>
      </c>
      <c r="C25" s="302">
        <f>[4]Sheet1!F182</f>
        <v>5</v>
      </c>
      <c r="D25" s="302">
        <f>[4]Sheet1!H182</f>
        <v>0</v>
      </c>
      <c r="E25" s="302">
        <f>[4]Sheet1!J182</f>
        <v>5</v>
      </c>
      <c r="F25" s="302">
        <f>[4]Sheet1!L182</f>
        <v>0</v>
      </c>
      <c r="G25" s="302">
        <f>[4]Sheet1!N182</f>
        <v>0</v>
      </c>
      <c r="H25" s="150">
        <f>[1]MercLab!V348</f>
        <v>0</v>
      </c>
      <c r="I25" s="150">
        <f>[1]MercLab!W348</f>
        <v>0</v>
      </c>
      <c r="J25" s="299"/>
    </row>
    <row r="26" spans="1:10" x14ac:dyDescent="0.2">
      <c r="A26" s="229" t="s">
        <v>42</v>
      </c>
      <c r="B26" s="302">
        <f>[4]Sheet1!D183</f>
        <v>5.5622939211177451</v>
      </c>
      <c r="C26" s="302">
        <f>[4]Sheet1!F183</f>
        <v>5.4147259672668326</v>
      </c>
      <c r="D26" s="302">
        <f>[4]Sheet1!H183</f>
        <v>0</v>
      </c>
      <c r="E26" s="302">
        <f>[4]Sheet1!J183</f>
        <v>4.6825804839760288</v>
      </c>
      <c r="F26" s="302">
        <f>[4]Sheet1!L183</f>
        <v>6.4026819642911512</v>
      </c>
      <c r="G26" s="302">
        <f>[4]Sheet1!N183</f>
        <v>6.3661281567550683</v>
      </c>
      <c r="H26" s="150">
        <f>[1]MercLab!V349</f>
        <v>0</v>
      </c>
      <c r="I26" s="150">
        <f>[1]MercLab!W349</f>
        <v>0</v>
      </c>
      <c r="J26" s="299"/>
    </row>
    <row r="27" spans="1:10" x14ac:dyDescent="0.2">
      <c r="A27" s="229" t="s">
        <v>43</v>
      </c>
      <c r="B27" s="302">
        <f>[4]Sheet1!D184</f>
        <v>7.8001597142800838</v>
      </c>
      <c r="C27" s="302">
        <f>[4]Sheet1!F184</f>
        <v>7.699260742794924</v>
      </c>
      <c r="D27" s="302">
        <f>[4]Sheet1!H184</f>
        <v>10.125032204326731</v>
      </c>
      <c r="E27" s="302">
        <f>[4]Sheet1!J184</f>
        <v>7.7886210425511573</v>
      </c>
      <c r="F27" s="302">
        <f>[4]Sheet1!L184</f>
        <v>7.2523288462899016</v>
      </c>
      <c r="G27" s="302">
        <f>[4]Sheet1!N184</f>
        <v>8.3325279727518549</v>
      </c>
      <c r="H27" s="150">
        <f>[1]MercLab!V350</f>
        <v>0</v>
      </c>
      <c r="I27" s="150">
        <f>[1]MercLab!W350</f>
        <v>0</v>
      </c>
      <c r="J27" s="299"/>
    </row>
    <row r="28" spans="1:10" x14ac:dyDescent="0.2">
      <c r="A28" s="229" t="s">
        <v>44</v>
      </c>
      <c r="B28" s="302">
        <f>[4]Sheet1!D185</f>
        <v>9.9665505803021457</v>
      </c>
      <c r="C28" s="302">
        <f>[4]Sheet1!F185</f>
        <v>10.207618787902161</v>
      </c>
      <c r="D28" s="302">
        <f>[4]Sheet1!H185</f>
        <v>11.916510523278943</v>
      </c>
      <c r="E28" s="302">
        <f>[4]Sheet1!J185</f>
        <v>10.478885739035281</v>
      </c>
      <c r="F28" s="302">
        <f>[4]Sheet1!L185</f>
        <v>7.9877727728087979</v>
      </c>
      <c r="G28" s="302">
        <f>[4]Sheet1!N185</f>
        <v>9.0547325808497696</v>
      </c>
      <c r="H28" s="150">
        <f>[1]MercLab!V351</f>
        <v>0</v>
      </c>
      <c r="I28" s="150">
        <f>[1]MercLab!W351</f>
        <v>0</v>
      </c>
      <c r="J28" s="299"/>
    </row>
    <row r="29" spans="1:10" x14ac:dyDescent="0.2">
      <c r="A29" s="229" t="s">
        <v>45</v>
      </c>
      <c r="B29" s="302">
        <f>[4]Sheet1!D186</f>
        <v>10.196506750618887</v>
      </c>
      <c r="C29" s="302">
        <f>[4]Sheet1!F186</f>
        <v>11.241272968987577</v>
      </c>
      <c r="D29" s="302">
        <f>[4]Sheet1!H186</f>
        <v>14.06371728051789</v>
      </c>
      <c r="E29" s="302">
        <f>[4]Sheet1!J186</f>
        <v>11.257254121542044</v>
      </c>
      <c r="F29" s="302">
        <f>[4]Sheet1!L186</f>
        <v>8.0006737392816678</v>
      </c>
      <c r="G29" s="302">
        <f>[4]Sheet1!N186</f>
        <v>8.0748156530775379</v>
      </c>
      <c r="H29" s="150">
        <f>[1]MercLab!V352</f>
        <v>0</v>
      </c>
      <c r="I29" s="150">
        <f>[1]MercLab!W352</f>
        <v>0</v>
      </c>
      <c r="J29" s="299"/>
    </row>
    <row r="30" spans="1:10" x14ac:dyDescent="0.2">
      <c r="A30" s="229" t="s">
        <v>47</v>
      </c>
      <c r="B30" s="302">
        <f>[4]Sheet1!D187</f>
        <v>9.0888679121887304</v>
      </c>
      <c r="C30" s="302">
        <f>[4]Sheet1!F187</f>
        <v>10.371100881105814</v>
      </c>
      <c r="D30" s="302">
        <f>[4]Sheet1!H187</f>
        <v>12.70260717853988</v>
      </c>
      <c r="E30" s="302">
        <f>[4]Sheet1!J187</f>
        <v>10.289432893002431</v>
      </c>
      <c r="F30" s="302">
        <f>[4]Sheet1!L187</f>
        <v>5.9375500952883478</v>
      </c>
      <c r="G30" s="302">
        <f>[4]Sheet1!N187</f>
        <v>7.0243655470964939</v>
      </c>
      <c r="H30" s="150">
        <f>[1]MercLab!V353</f>
        <v>0</v>
      </c>
      <c r="I30" s="150">
        <f>[1]MercLab!W353</f>
        <v>0</v>
      </c>
      <c r="J30" s="299"/>
    </row>
    <row r="31" spans="1:10" ht="12.75" customHeight="1" x14ac:dyDescent="0.2">
      <c r="A31" s="229" t="s">
        <v>48</v>
      </c>
      <c r="B31" s="302">
        <f>[4]Sheet1!D188</f>
        <v>8.3416814985625294</v>
      </c>
      <c r="C31" s="302">
        <f>[4]Sheet1!F188</f>
        <v>9.7618931985674067</v>
      </c>
      <c r="D31" s="302">
        <f>[4]Sheet1!H188</f>
        <v>13.433691023037914</v>
      </c>
      <c r="E31" s="302">
        <f>[4]Sheet1!J188</f>
        <v>9.1605005958726</v>
      </c>
      <c r="F31" s="302">
        <f>[4]Sheet1!L188</f>
        <v>5.5746281913656777</v>
      </c>
      <c r="G31" s="302">
        <f>[4]Sheet1!N188</f>
        <v>6.9142203531033735</v>
      </c>
      <c r="H31" s="150">
        <f>[1]MercLab!V354</f>
        <v>0</v>
      </c>
      <c r="I31" s="150">
        <f>[1]MercLab!W354</f>
        <v>0</v>
      </c>
      <c r="J31" s="299"/>
    </row>
    <row r="32" spans="1:10" x14ac:dyDescent="0.2">
      <c r="A32" s="229" t="s">
        <v>49</v>
      </c>
      <c r="B32" s="302">
        <f>[4]Sheet1!D189</f>
        <v>8.0756554752232219</v>
      </c>
      <c r="C32" s="302">
        <f>[4]Sheet1!F189</f>
        <v>11.189996164224226</v>
      </c>
      <c r="D32" s="302">
        <f>[4]Sheet1!H189</f>
        <v>13.888400877846983</v>
      </c>
      <c r="E32" s="302">
        <f>[4]Sheet1!J189</f>
        <v>10.599151917785706</v>
      </c>
      <c r="F32" s="302">
        <f>[4]Sheet1!L189</f>
        <v>5.5016022460778933</v>
      </c>
      <c r="G32" s="302">
        <f>[4]Sheet1!N189</f>
        <v>6.160026331189334</v>
      </c>
      <c r="H32" s="150">
        <f>[1]MercLab!V355</f>
        <v>0</v>
      </c>
      <c r="I32" s="150">
        <f>[1]MercLab!W355</f>
        <v>0</v>
      </c>
      <c r="J32" s="299"/>
    </row>
    <row r="33" spans="1:10" ht="12.75" customHeight="1" x14ac:dyDescent="0.2">
      <c r="A33" s="229" t="s">
        <v>72</v>
      </c>
      <c r="B33" s="302">
        <f>[4]Sheet1!D190</f>
        <v>5.8448934626782094</v>
      </c>
      <c r="C33" s="302">
        <f>[4]Sheet1!F190</f>
        <v>9.0463187820299833</v>
      </c>
      <c r="D33" s="302">
        <f>[4]Sheet1!H190</f>
        <v>10.838955904345767</v>
      </c>
      <c r="E33" s="302">
        <f>[4]Sheet1!J190</f>
        <v>6.6953693060405488</v>
      </c>
      <c r="F33" s="302">
        <f>[4]Sheet1!L190</f>
        <v>6.6669528093652275</v>
      </c>
      <c r="G33" s="302">
        <f>[4]Sheet1!N190</f>
        <v>5.2691732734174002</v>
      </c>
      <c r="H33" s="150">
        <f>[1]MercLab!V356</f>
        <v>0</v>
      </c>
      <c r="I33" s="150">
        <f>[1]MercLab!W356</f>
        <v>0</v>
      </c>
      <c r="J33" s="299"/>
    </row>
    <row r="34" spans="1:10" x14ac:dyDescent="0.2">
      <c r="A34" s="229"/>
      <c r="B34" s="302">
        <f>[4]Sheet1!D191</f>
        <v>8.6933879792872446</v>
      </c>
      <c r="C34" s="302">
        <f>[4]Sheet1!F191</f>
        <v>10.253613535680032</v>
      </c>
      <c r="D34" s="302">
        <f>[4]Sheet1!H191</f>
        <v>13.172158234927954</v>
      </c>
      <c r="E34" s="302">
        <f>[4]Sheet1!J191</f>
        <v>10.099610670130987</v>
      </c>
      <c r="F34" s="302">
        <f>[4]Sheet1!L191</f>
        <v>6.8562498118706774</v>
      </c>
      <c r="G34" s="302">
        <f>[4]Sheet1!N191</f>
        <v>6.7752299601000052</v>
      </c>
      <c r="H34" s="182"/>
      <c r="I34" s="182"/>
      <c r="J34" s="299"/>
    </row>
    <row r="35" spans="1:10" x14ac:dyDescent="0.2">
      <c r="A35" s="233"/>
      <c r="B35" s="182"/>
      <c r="C35" s="302"/>
      <c r="D35" s="182"/>
      <c r="E35" s="182"/>
      <c r="F35" s="182"/>
      <c r="G35" s="182"/>
      <c r="H35" s="182"/>
      <c r="I35" s="182"/>
      <c r="J35" s="299"/>
    </row>
    <row r="36" spans="1:10" x14ac:dyDescent="0.2">
      <c r="A36" s="34" t="s">
        <v>82</v>
      </c>
      <c r="H36" s="300">
        <f>[1]MercLab!V360</f>
        <v>0</v>
      </c>
      <c r="I36" s="300">
        <f>[1]MercLab!W360</f>
        <v>0</v>
      </c>
      <c r="J36" s="299"/>
    </row>
    <row r="37" spans="1:10" x14ac:dyDescent="0.2">
      <c r="A37" s="234" t="s">
        <v>75</v>
      </c>
      <c r="B37" s="302">
        <f>[4]Sheet1!D194</f>
        <v>7.5309627751469206</v>
      </c>
      <c r="C37" s="302">
        <f>[4]Sheet1!F194</f>
        <v>8.7286838057769902</v>
      </c>
      <c r="D37" s="302">
        <f>[4]Sheet1!H194</f>
        <v>10.953476930253681</v>
      </c>
      <c r="E37" s="302">
        <f>[4]Sheet1!J194</f>
        <v>8.8521457900277465</v>
      </c>
      <c r="F37" s="302">
        <f>[4]Sheet1!L194</f>
        <v>6.8646150889281357</v>
      </c>
      <c r="G37" s="302">
        <f>[4]Sheet1!N194</f>
        <v>6.4015547623431655</v>
      </c>
      <c r="H37" s="150">
        <f>AVERAGE(H38:H40)</f>
        <v>0</v>
      </c>
      <c r="I37" s="150">
        <f>AVERAGE(I38:I40)</f>
        <v>0</v>
      </c>
      <c r="J37" s="299"/>
    </row>
    <row r="38" spans="1:10" x14ac:dyDescent="0.2">
      <c r="A38" s="235" t="s">
        <v>84</v>
      </c>
      <c r="B38" s="302">
        <f>[4]Sheet1!D195</f>
        <v>7.0415355325042448</v>
      </c>
      <c r="C38" s="302">
        <f>[4]Sheet1!F195</f>
        <v>8.9418510377310394</v>
      </c>
      <c r="D38" s="302">
        <f>[4]Sheet1!H195</f>
        <v>10.969221061412004</v>
      </c>
      <c r="E38" s="302">
        <f>[4]Sheet1!J195</f>
        <v>8.5183699266264679</v>
      </c>
      <c r="F38" s="302">
        <f>[4]Sheet1!L195</f>
        <v>6.7327527257744642</v>
      </c>
      <c r="G38" s="302">
        <f>[4]Sheet1!N195</f>
        <v>6.3486650894111367</v>
      </c>
      <c r="H38" s="150">
        <f>[1]MercLab!V361</f>
        <v>0</v>
      </c>
      <c r="I38" s="150">
        <f>[1]MercLab!W361</f>
        <v>0</v>
      </c>
      <c r="J38" s="299"/>
    </row>
    <row r="39" spans="1:10" x14ac:dyDescent="0.2">
      <c r="A39" s="235" t="s">
        <v>85</v>
      </c>
      <c r="B39" s="302">
        <f>[4]Sheet1!D196</f>
        <v>7.8333648620650624</v>
      </c>
      <c r="C39" s="302">
        <f>[4]Sheet1!F196</f>
        <v>8.6552225109307486</v>
      </c>
      <c r="D39" s="302">
        <f>[4]Sheet1!H196</f>
        <v>11.013125764249821</v>
      </c>
      <c r="E39" s="302">
        <f>[4]Sheet1!J196</f>
        <v>8.9115295771075971</v>
      </c>
      <c r="F39" s="302">
        <f>[4]Sheet1!L196</f>
        <v>6.9063109215781573</v>
      </c>
      <c r="G39" s="302">
        <f>[4]Sheet1!N196</f>
        <v>6.3917565928095215</v>
      </c>
      <c r="H39" s="150">
        <f>[1]MercLab!V362</f>
        <v>0</v>
      </c>
      <c r="I39" s="150">
        <f>[1]MercLab!W362</f>
        <v>0</v>
      </c>
      <c r="J39" s="299"/>
    </row>
    <row r="40" spans="1:10" x14ac:dyDescent="0.2">
      <c r="A40" s="235" t="s">
        <v>86</v>
      </c>
      <c r="B40" s="302">
        <f>[4]Sheet1!D197</f>
        <v>8.0987934081378548</v>
      </c>
      <c r="C40" s="302">
        <f>[4]Sheet1!F197</f>
        <v>9.2060620397813988</v>
      </c>
      <c r="D40" s="302">
        <f>[4]Sheet1!H197</f>
        <v>9.919248981357768</v>
      </c>
      <c r="E40" s="302">
        <f>[4]Sheet1!J197</f>
        <v>9.4178952275778336</v>
      </c>
      <c r="F40" s="302">
        <f>[4]Sheet1!L197</f>
        <v>5.4053843286543586</v>
      </c>
      <c r="G40" s="302">
        <f>[4]Sheet1!N197</f>
        <v>7.4204665773371978</v>
      </c>
      <c r="H40" s="150">
        <f>[1]MercLab!V363</f>
        <v>0</v>
      </c>
      <c r="I40" s="150">
        <f>[1]MercLab!W363</f>
        <v>0</v>
      </c>
      <c r="J40" s="299"/>
    </row>
    <row r="41" spans="1:10" x14ac:dyDescent="0.2">
      <c r="A41" s="234" t="s">
        <v>76</v>
      </c>
      <c r="B41" s="302">
        <f>[4]Sheet1!D198</f>
        <v>11.975381769068338</v>
      </c>
      <c r="C41" s="302">
        <f>[4]Sheet1!F198</f>
        <v>12.770775022790575</v>
      </c>
      <c r="D41" s="302">
        <f>[4]Sheet1!H198</f>
        <v>14.109249897162393</v>
      </c>
      <c r="E41" s="302">
        <f>[4]Sheet1!J198</f>
        <v>12.317471540062018</v>
      </c>
      <c r="F41" s="302">
        <f>[4]Sheet1!L198</f>
        <v>6.5581065409378461</v>
      </c>
      <c r="G41" s="302">
        <f>[4]Sheet1!N198</f>
        <v>9.2184334270638839</v>
      </c>
      <c r="H41" s="150">
        <f>[1]MercLab!V364</f>
        <v>0</v>
      </c>
      <c r="I41" s="150">
        <f>[1]MercLab!W364</f>
        <v>0</v>
      </c>
      <c r="J41" s="299"/>
    </row>
    <row r="42" spans="1:10" x14ac:dyDescent="0.2">
      <c r="A42" s="234" t="s">
        <v>77</v>
      </c>
      <c r="B42" s="302">
        <f>[4]Sheet1!D199</f>
        <v>15.274144640162145</v>
      </c>
      <c r="C42" s="302">
        <f>[4]Sheet1!F199</f>
        <v>15.943121800260199</v>
      </c>
      <c r="D42" s="302">
        <f>[4]Sheet1!H199</f>
        <v>16.405002782246168</v>
      </c>
      <c r="E42" s="302">
        <f>[4]Sheet1!J199</f>
        <v>15.554895004896688</v>
      </c>
      <c r="F42" s="302">
        <f>[4]Sheet1!L199</f>
        <v>0</v>
      </c>
      <c r="G42" s="302">
        <f>[4]Sheet1!N199</f>
        <v>12.344916528867355</v>
      </c>
      <c r="H42" s="150">
        <f>[1]MercLab!V365</f>
        <v>0</v>
      </c>
      <c r="I42" s="150">
        <f>[1]MercLab!W365</f>
        <v>0</v>
      </c>
      <c r="J42" s="299"/>
    </row>
    <row r="43" spans="1:10" x14ac:dyDescent="0.2">
      <c r="A43" s="234" t="s">
        <v>78</v>
      </c>
      <c r="B43" s="302">
        <f>[4]Sheet1!D200</f>
        <v>15.287718889224097</v>
      </c>
      <c r="C43" s="302">
        <f>[4]Sheet1!F200</f>
        <v>16.62136267388199</v>
      </c>
      <c r="D43" s="302">
        <f>[4]Sheet1!H200</f>
        <v>17.187971262630363</v>
      </c>
      <c r="E43" s="302">
        <f>[4]Sheet1!J200</f>
        <v>16.080521670314138</v>
      </c>
      <c r="F43" s="302">
        <f>[4]Sheet1!L200</f>
        <v>0</v>
      </c>
      <c r="G43" s="302">
        <f>[4]Sheet1!N200</f>
        <v>11.49834532475189</v>
      </c>
      <c r="H43" s="150">
        <f>[1]MercLab!V366</f>
        <v>0</v>
      </c>
      <c r="I43" s="150">
        <f>[1]MercLab!W366</f>
        <v>0</v>
      </c>
      <c r="J43" s="299"/>
    </row>
    <row r="44" spans="1:10" x14ac:dyDescent="0.2">
      <c r="A44" s="234" t="s">
        <v>79</v>
      </c>
      <c r="B44" s="302">
        <f>[4]Sheet1!D201</f>
        <v>14.783038781086924</v>
      </c>
      <c r="C44" s="302">
        <f>[4]Sheet1!F201</f>
        <v>15.559470460418815</v>
      </c>
      <c r="D44" s="302">
        <f>[4]Sheet1!H201</f>
        <v>17.744817193696729</v>
      </c>
      <c r="E44" s="302">
        <f>[4]Sheet1!J201</f>
        <v>11.112413046041784</v>
      </c>
      <c r="F44" s="302">
        <f>[4]Sheet1!L201</f>
        <v>0</v>
      </c>
      <c r="G44" s="302">
        <f>[4]Sheet1!N201</f>
        <v>11.500277447162606</v>
      </c>
      <c r="H44" s="150">
        <f>[1]MercLab!V367</f>
        <v>0</v>
      </c>
      <c r="I44" s="150">
        <f>[1]MercLab!W367</f>
        <v>0</v>
      </c>
      <c r="J44" s="299"/>
    </row>
    <row r="45" spans="1:10" x14ac:dyDescent="0.2">
      <c r="A45" s="232"/>
      <c r="H45" s="182"/>
      <c r="I45" s="182"/>
      <c r="J45" s="299"/>
    </row>
    <row r="46" spans="1:10" x14ac:dyDescent="0.2">
      <c r="A46" s="228" t="s">
        <v>12</v>
      </c>
      <c r="B46" s="300"/>
      <c r="C46" s="300"/>
      <c r="D46" s="300"/>
      <c r="E46" s="300"/>
      <c r="F46" s="300"/>
      <c r="G46" s="300"/>
      <c r="H46" s="300"/>
      <c r="I46" s="300"/>
      <c r="J46" s="299"/>
    </row>
    <row r="47" spans="1:10" x14ac:dyDescent="0.2">
      <c r="A47" s="229" t="s">
        <v>38</v>
      </c>
      <c r="B47" s="302">
        <f>[4]Sheet1!D202</f>
        <v>5.1550585766510464</v>
      </c>
      <c r="C47" s="302">
        <f>[4]Sheet1!F202</f>
        <v>5.4140832248603932</v>
      </c>
      <c r="D47" s="302">
        <f>[4]Sheet1!H202</f>
        <v>0</v>
      </c>
      <c r="E47" s="302">
        <f>[4]Sheet1!J202</f>
        <v>5.4140832248603932</v>
      </c>
      <c r="F47" s="302">
        <f>[4]Sheet1!L202</f>
        <v>0</v>
      </c>
      <c r="G47" s="302">
        <f>[4]Sheet1!N202</f>
        <v>5.0311946104752385</v>
      </c>
      <c r="H47" s="150">
        <f>[1]MercLab!V369</f>
        <v>0</v>
      </c>
      <c r="I47" s="150">
        <f>[1]MercLab!W369</f>
        <v>0</v>
      </c>
      <c r="J47" s="299"/>
    </row>
    <row r="48" spans="1:10" x14ac:dyDescent="0.2">
      <c r="A48" s="229" t="s">
        <v>39</v>
      </c>
      <c r="B48" s="302">
        <f>[4]Sheet1!D203</f>
        <v>7.463485893590355</v>
      </c>
      <c r="C48" s="302">
        <f>[4]Sheet1!F203</f>
        <v>8.9052075740616488</v>
      </c>
      <c r="D48" s="302">
        <f>[4]Sheet1!H203</f>
        <v>0</v>
      </c>
      <c r="E48" s="302">
        <f>[4]Sheet1!J203</f>
        <v>8.9052075740616488</v>
      </c>
      <c r="F48" s="302">
        <f>[4]Sheet1!L203</f>
        <v>0</v>
      </c>
      <c r="G48" s="302">
        <f>[4]Sheet1!N203</f>
        <v>5.7979993643819023</v>
      </c>
      <c r="H48" s="150">
        <f>[1]MercLab!V370</f>
        <v>0</v>
      </c>
      <c r="I48" s="150">
        <f>[1]MercLab!W370</f>
        <v>0</v>
      </c>
      <c r="J48" s="299"/>
    </row>
    <row r="49" spans="1:15" x14ac:dyDescent="0.2">
      <c r="A49" s="229" t="s">
        <v>50</v>
      </c>
      <c r="B49" s="302">
        <f>[4]Sheet1!D204</f>
        <v>9.25819485223772</v>
      </c>
      <c r="C49" s="302">
        <f>[4]Sheet1!F204</f>
        <v>10.773443639093754</v>
      </c>
      <c r="D49" s="302">
        <f>[4]Sheet1!H204</f>
        <v>13.172158234927954</v>
      </c>
      <c r="E49" s="302">
        <f>[4]Sheet1!J204</f>
        <v>10.93322632783665</v>
      </c>
      <c r="F49" s="302">
        <f>[4]Sheet1!L204</f>
        <v>6.8562498118706774</v>
      </c>
      <c r="G49" s="302">
        <f>[4]Sheet1!N204</f>
        <v>7.2408560675476021</v>
      </c>
      <c r="H49" s="230">
        <f>[1]MercLab!V371</f>
        <v>0</v>
      </c>
      <c r="I49" s="230">
        <f>[1]MercLab!W371</f>
        <v>0</v>
      </c>
    </row>
    <row r="50" spans="1:15" x14ac:dyDescent="0.2">
      <c r="A50" s="229" t="s">
        <v>46</v>
      </c>
      <c r="B50" s="302">
        <f>[4]Sheet1!D205</f>
        <v>0</v>
      </c>
      <c r="C50" s="302">
        <f>[4]Sheet1!F205</f>
        <v>0</v>
      </c>
      <c r="D50" s="302">
        <f>[4]Sheet1!H205</f>
        <v>0</v>
      </c>
      <c r="E50" s="302">
        <f>[4]Sheet1!J205</f>
        <v>0</v>
      </c>
      <c r="F50" s="302">
        <f>[4]Sheet1!L205</f>
        <v>0</v>
      </c>
      <c r="G50" s="302">
        <f>[4]Sheet1!N205</f>
        <v>0</v>
      </c>
      <c r="H50" s="230">
        <f>[1]MercLab!V372</f>
        <v>0</v>
      </c>
      <c r="I50" s="230">
        <f>[1]MercLab!W372</f>
        <v>0</v>
      </c>
    </row>
    <row r="51" spans="1:15" x14ac:dyDescent="0.2">
      <c r="A51" s="229"/>
      <c r="H51" s="230"/>
      <c r="I51" s="230"/>
    </row>
    <row r="52" spans="1:15" x14ac:dyDescent="0.2">
      <c r="A52" s="286"/>
      <c r="B52" s="287"/>
      <c r="C52" s="287"/>
      <c r="D52" s="287"/>
      <c r="E52" s="287"/>
      <c r="F52" s="287"/>
      <c r="G52" s="287"/>
      <c r="H52" s="287"/>
      <c r="I52" s="287"/>
    </row>
    <row r="53" spans="1:15" x14ac:dyDescent="0.2">
      <c r="A53" s="238" t="str">
        <f>'C05'!A42</f>
        <v>Fuente: Instituto Nacional de Estadística (INE). LIV Encuesta Permanente de Hogares de Propósitos Múltiples, Junio 2016.</v>
      </c>
      <c r="B53" s="237"/>
      <c r="C53" s="237"/>
      <c r="D53" s="237"/>
      <c r="E53" s="237"/>
      <c r="F53" s="237"/>
      <c r="G53" s="237"/>
      <c r="H53" s="237"/>
      <c r="I53" s="237"/>
    </row>
    <row r="54" spans="1:15" x14ac:dyDescent="0.2">
      <c r="A54" s="238" t="str">
        <f>'C05'!A43</f>
        <v>(Promedio de salarios mínimos por rama)</v>
      </c>
      <c r="B54" s="237"/>
      <c r="C54" s="237"/>
      <c r="D54" s="237"/>
      <c r="E54" s="237"/>
      <c r="F54" s="237"/>
      <c r="G54" s="237"/>
      <c r="H54" s="237"/>
      <c r="I54" s="237"/>
    </row>
    <row r="55" spans="1:15" x14ac:dyDescent="0.2">
      <c r="A55" s="238" t="s">
        <v>83</v>
      </c>
      <c r="B55" s="237"/>
      <c r="C55" s="237"/>
      <c r="D55" s="237"/>
      <c r="E55" s="237"/>
      <c r="F55" s="237"/>
      <c r="G55" s="237"/>
      <c r="H55" s="237"/>
      <c r="I55" s="237"/>
    </row>
    <row r="56" spans="1:15" x14ac:dyDescent="0.2">
      <c r="A56" s="237"/>
      <c r="B56" s="237"/>
      <c r="C56" s="237"/>
      <c r="D56" s="239"/>
      <c r="E56" s="237"/>
      <c r="F56" s="237"/>
      <c r="G56" s="237"/>
      <c r="H56" s="237"/>
      <c r="I56" s="237"/>
    </row>
    <row r="57" spans="1:15" x14ac:dyDescent="0.2">
      <c r="A57" s="292" t="s">
        <v>106</v>
      </c>
      <c r="B57" s="292"/>
      <c r="C57" s="292"/>
      <c r="D57" s="292"/>
      <c r="E57" s="292"/>
      <c r="F57" s="292"/>
      <c r="G57" s="292"/>
      <c r="H57" s="292"/>
      <c r="I57" s="292"/>
    </row>
    <row r="58" spans="1:15" x14ac:dyDescent="0.2">
      <c r="A58" s="383" t="s">
        <v>101</v>
      </c>
      <c r="B58" s="383"/>
      <c r="C58" s="383"/>
      <c r="D58" s="383"/>
      <c r="E58" s="383"/>
      <c r="F58" s="383"/>
      <c r="G58" s="383"/>
      <c r="H58" s="383"/>
      <c r="I58" s="383"/>
    </row>
    <row r="59" spans="1:15" x14ac:dyDescent="0.2">
      <c r="A59" s="383" t="s">
        <v>33</v>
      </c>
      <c r="B59" s="383"/>
      <c r="C59" s="383"/>
      <c r="D59" s="383"/>
      <c r="E59" s="383"/>
      <c r="F59" s="383"/>
      <c r="G59" s="383"/>
      <c r="H59" s="383"/>
      <c r="I59" s="383"/>
    </row>
    <row r="60" spans="1:15" customFormat="1" ht="23.25" x14ac:dyDescent="0.35">
      <c r="A60" s="382" t="s">
        <v>90</v>
      </c>
      <c r="B60" s="382"/>
      <c r="C60" s="382"/>
      <c r="D60" s="382"/>
      <c r="E60" s="382"/>
      <c r="F60" s="382"/>
      <c r="G60" s="382"/>
      <c r="H60" s="382"/>
      <c r="I60" s="382"/>
      <c r="J60" s="244"/>
      <c r="K60" s="244"/>
      <c r="L60" s="244"/>
      <c r="M60" s="244"/>
      <c r="N60" s="244"/>
      <c r="O60" s="244"/>
    </row>
    <row r="61" spans="1:15" x14ac:dyDescent="0.2">
      <c r="A61" s="237" t="s">
        <v>17</v>
      </c>
      <c r="B61" s="237"/>
      <c r="C61" s="237"/>
      <c r="D61" s="237"/>
      <c r="E61" s="237"/>
      <c r="F61" s="237"/>
      <c r="G61" s="237"/>
      <c r="H61" s="237"/>
      <c r="I61" s="237"/>
    </row>
    <row r="62" spans="1:15" x14ac:dyDescent="0.2">
      <c r="A62" s="379" t="s">
        <v>31</v>
      </c>
      <c r="B62" s="379" t="s">
        <v>27</v>
      </c>
      <c r="C62" s="381" t="s">
        <v>6</v>
      </c>
      <c r="D62" s="381"/>
      <c r="E62" s="381"/>
      <c r="F62" s="381"/>
      <c r="G62" s="379" t="s">
        <v>28</v>
      </c>
      <c r="H62" s="379" t="s">
        <v>36</v>
      </c>
      <c r="I62" s="379" t="s">
        <v>29</v>
      </c>
    </row>
    <row r="63" spans="1:15" ht="24" customHeight="1" x14ac:dyDescent="0.2">
      <c r="A63" s="380"/>
      <c r="B63" s="380"/>
      <c r="C63" s="221" t="s">
        <v>0</v>
      </c>
      <c r="D63" s="221" t="s">
        <v>87</v>
      </c>
      <c r="E63" s="221" t="s">
        <v>9</v>
      </c>
      <c r="F63" s="221" t="s">
        <v>88</v>
      </c>
      <c r="G63" s="380"/>
      <c r="H63" s="380"/>
      <c r="I63" s="380" t="s">
        <v>30</v>
      </c>
    </row>
    <row r="64" spans="1:15" x14ac:dyDescent="0.2">
      <c r="A64" s="220"/>
      <c r="B64" s="220"/>
      <c r="C64" s="240"/>
      <c r="D64" s="220"/>
      <c r="E64" s="220"/>
      <c r="F64" s="220"/>
      <c r="G64" s="220"/>
      <c r="H64" s="220"/>
      <c r="I64" s="220"/>
    </row>
    <row r="65" spans="1:10" x14ac:dyDescent="0.2">
      <c r="A65" s="241" t="s">
        <v>58</v>
      </c>
      <c r="B65" s="225">
        <f t="shared" ref="B65:I65" si="0">B8</f>
        <v>8.6933879792872446</v>
      </c>
      <c r="C65" s="225">
        <f t="shared" si="0"/>
        <v>10.253613535680032</v>
      </c>
      <c r="D65" s="225">
        <f t="shared" si="0"/>
        <v>13.172158234927954</v>
      </c>
      <c r="E65" s="225">
        <f t="shared" si="0"/>
        <v>10.099610670130987</v>
      </c>
      <c r="F65" s="225">
        <f t="shared" si="0"/>
        <v>6.8562498118706774</v>
      </c>
      <c r="G65" s="225">
        <f t="shared" si="0"/>
        <v>6.7752299601000052</v>
      </c>
      <c r="H65" s="225">
        <f t="shared" si="0"/>
        <v>0</v>
      </c>
      <c r="I65" s="225">
        <f t="shared" si="0"/>
        <v>0</v>
      </c>
    </row>
    <row r="66" spans="1:10" x14ac:dyDescent="0.2">
      <c r="A66" s="242"/>
      <c r="B66" s="298"/>
      <c r="C66" s="298"/>
      <c r="D66" s="298"/>
      <c r="E66" s="298"/>
      <c r="F66" s="298"/>
      <c r="G66" s="298"/>
      <c r="H66" s="298"/>
      <c r="I66" s="298"/>
      <c r="J66" s="299"/>
    </row>
    <row r="67" spans="1:10" x14ac:dyDescent="0.2">
      <c r="A67" s="243" t="s">
        <v>13</v>
      </c>
      <c r="B67" s="141"/>
      <c r="C67" s="141"/>
      <c r="D67" s="141"/>
      <c r="E67" s="141"/>
      <c r="F67" s="141"/>
      <c r="G67" s="141"/>
      <c r="H67" s="141">
        <f>[1]MercLab!V374</f>
        <v>0</v>
      </c>
      <c r="I67" s="141">
        <f>[1]MercLab!W374</f>
        <v>0</v>
      </c>
      <c r="J67" s="299"/>
    </row>
    <row r="68" spans="1:10" x14ac:dyDescent="0.2">
      <c r="A68" s="151" t="s">
        <v>108</v>
      </c>
      <c r="B68" s="302">
        <f>[4]Sheet1!D206</f>
        <v>5.1507901597189365</v>
      </c>
      <c r="C68" s="302">
        <f>[4]Sheet1!F206</f>
        <v>5.4140832248603932</v>
      </c>
      <c r="D68" s="302">
        <f>[4]Sheet1!H206</f>
        <v>0</v>
      </c>
      <c r="E68" s="302">
        <f>[4]Sheet1!J206</f>
        <v>5.4140832248603932</v>
      </c>
      <c r="F68" s="302">
        <f>[4]Sheet1!L206</f>
        <v>0</v>
      </c>
      <c r="G68" s="302">
        <f>[4]Sheet1!N206</f>
        <v>5.0239425981240258</v>
      </c>
      <c r="H68" s="150">
        <f>[1]MercLab!V375</f>
        <v>0</v>
      </c>
      <c r="I68" s="150">
        <f>[1]MercLab!W375</f>
        <v>0</v>
      </c>
      <c r="J68" s="299"/>
    </row>
    <row r="69" spans="1:10" x14ac:dyDescent="0.2">
      <c r="A69" s="151" t="s">
        <v>109</v>
      </c>
      <c r="B69" s="302">
        <f>[4]Sheet1!D207</f>
        <v>6</v>
      </c>
      <c r="C69" s="302">
        <f>[4]Sheet1!F207</f>
        <v>0</v>
      </c>
      <c r="D69" s="302">
        <f>[4]Sheet1!H207</f>
        <v>0</v>
      </c>
      <c r="E69" s="302">
        <f>[4]Sheet1!J207</f>
        <v>0</v>
      </c>
      <c r="F69" s="302">
        <f>[4]Sheet1!L207</f>
        <v>0</v>
      </c>
      <c r="G69" s="302">
        <f>[4]Sheet1!N207</f>
        <v>6</v>
      </c>
      <c r="H69" s="150">
        <f>[1]MercLab!V376</f>
        <v>0</v>
      </c>
      <c r="I69" s="150">
        <f>[1]MercLab!W376</f>
        <v>0</v>
      </c>
      <c r="J69" s="299"/>
    </row>
    <row r="70" spans="1:10" x14ac:dyDescent="0.2">
      <c r="A70" s="151" t="s">
        <v>54</v>
      </c>
      <c r="B70" s="302">
        <f>[4]Sheet1!D208</f>
        <v>7.463485893590355</v>
      </c>
      <c r="C70" s="302">
        <f>[4]Sheet1!F208</f>
        <v>8.9052075740616488</v>
      </c>
      <c r="D70" s="302">
        <f>[4]Sheet1!H208</f>
        <v>0</v>
      </c>
      <c r="E70" s="302">
        <f>[4]Sheet1!J208</f>
        <v>8.9052075740616488</v>
      </c>
      <c r="F70" s="302">
        <f>[4]Sheet1!L208</f>
        <v>0</v>
      </c>
      <c r="G70" s="302">
        <f>[4]Sheet1!N208</f>
        <v>5.7979993643819023</v>
      </c>
      <c r="H70" s="150">
        <f>[1]MercLab!V377</f>
        <v>0</v>
      </c>
      <c r="I70" s="150">
        <f>[1]MercLab!W377</f>
        <v>0</v>
      </c>
      <c r="J70" s="299"/>
    </row>
    <row r="71" spans="1:10" x14ac:dyDescent="0.2">
      <c r="A71" s="151" t="s">
        <v>110</v>
      </c>
      <c r="B71" s="302">
        <f>[4]Sheet1!D209</f>
        <v>8.5758177311260297</v>
      </c>
      <c r="C71" s="302">
        <f>[4]Sheet1!F209</f>
        <v>10.364684348282513</v>
      </c>
      <c r="D71" s="302">
        <f>[4]Sheet1!H209</f>
        <v>11.589168484747395</v>
      </c>
      <c r="E71" s="302">
        <f>[4]Sheet1!J209</f>
        <v>6</v>
      </c>
      <c r="F71" s="302">
        <f>[4]Sheet1!L209</f>
        <v>0</v>
      </c>
      <c r="G71" s="302">
        <f>[4]Sheet1!N209</f>
        <v>3</v>
      </c>
      <c r="H71" s="150">
        <f>[1]MercLab!V378</f>
        <v>0</v>
      </c>
      <c r="I71" s="150">
        <f>[1]MercLab!W378</f>
        <v>0</v>
      </c>
      <c r="J71" s="299"/>
    </row>
    <row r="72" spans="1:10" x14ac:dyDescent="0.2">
      <c r="A72" s="151" t="s">
        <v>111</v>
      </c>
      <c r="B72" s="302">
        <f>[4]Sheet1!D210</f>
        <v>7.8476145340808978</v>
      </c>
      <c r="C72" s="302">
        <f>[4]Sheet1!F210</f>
        <v>16.000464603574926</v>
      </c>
      <c r="D72" s="302">
        <f>[4]Sheet1!H210</f>
        <v>17</v>
      </c>
      <c r="E72" s="302">
        <f>[4]Sheet1!J210</f>
        <v>15.6</v>
      </c>
      <c r="F72" s="302">
        <f>[4]Sheet1!L210</f>
        <v>0</v>
      </c>
      <c r="G72" s="302">
        <f>[4]Sheet1!N210</f>
        <v>3.6782107767574326</v>
      </c>
      <c r="H72" s="150">
        <f>[1]MercLab!V379</f>
        <v>0</v>
      </c>
      <c r="I72" s="150">
        <f>[1]MercLab!W379</f>
        <v>0</v>
      </c>
      <c r="J72" s="299"/>
    </row>
    <row r="73" spans="1:10" x14ac:dyDescent="0.2">
      <c r="A73" s="151" t="s">
        <v>112</v>
      </c>
      <c r="B73" s="302">
        <f>[4]Sheet1!D211</f>
        <v>9.5232057207686278</v>
      </c>
      <c r="C73" s="302">
        <f>[4]Sheet1!F211</f>
        <v>9.5232057207686278</v>
      </c>
      <c r="D73" s="302">
        <f>[4]Sheet1!H211</f>
        <v>0</v>
      </c>
      <c r="E73" s="302">
        <f>[4]Sheet1!J211</f>
        <v>9.5232057207686278</v>
      </c>
      <c r="F73" s="302">
        <f>[4]Sheet1!L211</f>
        <v>0</v>
      </c>
      <c r="G73" s="302">
        <f>[4]Sheet1!N211</f>
        <v>0</v>
      </c>
      <c r="H73" s="150">
        <f>[1]MercLab!V380</f>
        <v>0</v>
      </c>
      <c r="I73" s="150">
        <f>[1]MercLab!W380</f>
        <v>0</v>
      </c>
      <c r="J73" s="299"/>
    </row>
    <row r="74" spans="1:10" x14ac:dyDescent="0.2">
      <c r="A74" s="151" t="s">
        <v>113</v>
      </c>
      <c r="B74" s="302">
        <f>[4]Sheet1!D212</f>
        <v>8.0242511349507968</v>
      </c>
      <c r="C74" s="302">
        <f>[4]Sheet1!F212</f>
        <v>10.640468255858728</v>
      </c>
      <c r="D74" s="302">
        <f>[4]Sheet1!H212</f>
        <v>0</v>
      </c>
      <c r="E74" s="302">
        <f>[4]Sheet1!J212</f>
        <v>10.640468255858728</v>
      </c>
      <c r="F74" s="302">
        <f>[4]Sheet1!L212</f>
        <v>0</v>
      </c>
      <c r="G74" s="302">
        <f>[4]Sheet1!N212</f>
        <v>6.9617839533345132</v>
      </c>
      <c r="H74" s="150">
        <f>[1]MercLab!V381</f>
        <v>0</v>
      </c>
      <c r="I74" s="150">
        <f>[1]MercLab!W381</f>
        <v>0</v>
      </c>
      <c r="J74" s="299"/>
    </row>
    <row r="75" spans="1:10" x14ac:dyDescent="0.2">
      <c r="A75" s="151" t="s">
        <v>114</v>
      </c>
      <c r="B75" s="302">
        <f>[4]Sheet1!D213</f>
        <v>12.310578209664516</v>
      </c>
      <c r="C75" s="302">
        <f>[4]Sheet1!F213</f>
        <v>12.310578209664516</v>
      </c>
      <c r="D75" s="302">
        <f>[4]Sheet1!H213</f>
        <v>11.816048937853953</v>
      </c>
      <c r="E75" s="302">
        <f>[4]Sheet1!J213</f>
        <v>12.507961375105751</v>
      </c>
      <c r="F75" s="302">
        <f>[4]Sheet1!L213</f>
        <v>0</v>
      </c>
      <c r="G75" s="302">
        <f>[4]Sheet1!N213</f>
        <v>0</v>
      </c>
      <c r="H75" s="150">
        <f>[1]MercLab!V382</f>
        <v>0</v>
      </c>
      <c r="I75" s="150">
        <f>[1]MercLab!W382</f>
        <v>0</v>
      </c>
      <c r="J75" s="299"/>
    </row>
    <row r="76" spans="1:10" x14ac:dyDescent="0.2">
      <c r="A76" s="151" t="s">
        <v>115</v>
      </c>
      <c r="B76" s="302">
        <f>[4]Sheet1!D214</f>
        <v>7.8584305155537635</v>
      </c>
      <c r="C76" s="302">
        <f>[4]Sheet1!F214</f>
        <v>8.4262849945922138</v>
      </c>
      <c r="D76" s="302">
        <f>[4]Sheet1!H214</f>
        <v>0</v>
      </c>
      <c r="E76" s="302">
        <f>[4]Sheet1!J214</f>
        <v>8.4262849945922138</v>
      </c>
      <c r="F76" s="302">
        <f>[4]Sheet1!L214</f>
        <v>0</v>
      </c>
      <c r="G76" s="302">
        <f>[4]Sheet1!N214</f>
        <v>7.245416717121417</v>
      </c>
      <c r="H76" s="150">
        <f>[1]MercLab!V383</f>
        <v>0</v>
      </c>
      <c r="I76" s="150">
        <f>[1]MercLab!W383</f>
        <v>0</v>
      </c>
      <c r="J76" s="299"/>
    </row>
    <row r="77" spans="1:10" x14ac:dyDescent="0.2">
      <c r="A77" s="151" t="s">
        <v>116</v>
      </c>
      <c r="B77" s="302">
        <f>[4]Sheet1!D215</f>
        <v>13.305975582700713</v>
      </c>
      <c r="C77" s="302">
        <f>[4]Sheet1!F215</f>
        <v>13.74220317244621</v>
      </c>
      <c r="D77" s="302">
        <f>[4]Sheet1!H215</f>
        <v>12.2</v>
      </c>
      <c r="E77" s="302">
        <f>[4]Sheet1!J215</f>
        <v>13.842968759046608</v>
      </c>
      <c r="F77" s="302">
        <f>[4]Sheet1!L215</f>
        <v>0</v>
      </c>
      <c r="G77" s="302">
        <f>[4]Sheet1!N215</f>
        <v>11.266173242922909</v>
      </c>
      <c r="H77" s="150">
        <f>[1]MercLab!V384</f>
        <v>0</v>
      </c>
      <c r="I77" s="150">
        <f>[1]MercLab!W384</f>
        <v>0</v>
      </c>
      <c r="J77" s="299"/>
    </row>
    <row r="78" spans="1:10" x14ac:dyDescent="0.2">
      <c r="A78" s="151" t="s">
        <v>117</v>
      </c>
      <c r="B78" s="302">
        <f>[4]Sheet1!D216</f>
        <v>14.228053654927683</v>
      </c>
      <c r="C78" s="302">
        <f>[4]Sheet1!F216</f>
        <v>14.228053654927683</v>
      </c>
      <c r="D78" s="302">
        <f>[4]Sheet1!H216</f>
        <v>16.375</v>
      </c>
      <c r="E78" s="302">
        <f>[4]Sheet1!J216</f>
        <v>14.059401950658208</v>
      </c>
      <c r="F78" s="302">
        <f>[4]Sheet1!L216</f>
        <v>0</v>
      </c>
      <c r="G78" s="302">
        <f>[4]Sheet1!N216</f>
        <v>0</v>
      </c>
      <c r="H78" s="150"/>
      <c r="I78" s="150"/>
      <c r="J78" s="299"/>
    </row>
    <row r="79" spans="1:10" x14ac:dyDescent="0.2">
      <c r="A79" s="151" t="s">
        <v>118</v>
      </c>
      <c r="B79" s="302">
        <f>[4]Sheet1!D217</f>
        <v>13.303181922983971</v>
      </c>
      <c r="C79" s="302">
        <f>[4]Sheet1!F217</f>
        <v>13.303181922983971</v>
      </c>
      <c r="D79" s="302">
        <f>[4]Sheet1!H217</f>
        <v>0</v>
      </c>
      <c r="E79" s="302">
        <f>[4]Sheet1!J217</f>
        <v>13.303181922983971</v>
      </c>
      <c r="F79" s="302">
        <f>[4]Sheet1!L217</f>
        <v>0</v>
      </c>
      <c r="G79" s="302">
        <f>[4]Sheet1!N217</f>
        <v>0</v>
      </c>
      <c r="H79" s="150"/>
      <c r="I79" s="150"/>
      <c r="J79" s="299"/>
    </row>
    <row r="80" spans="1:10" x14ac:dyDescent="0.2">
      <c r="A80" s="151" t="s">
        <v>119</v>
      </c>
      <c r="B80" s="302">
        <f>[4]Sheet1!D218</f>
        <v>15.182995222876876</v>
      </c>
      <c r="C80" s="302">
        <f>[4]Sheet1!F218</f>
        <v>13.915637879685207</v>
      </c>
      <c r="D80" s="302">
        <f>[4]Sheet1!H218</f>
        <v>0</v>
      </c>
      <c r="E80" s="302">
        <f>[4]Sheet1!J218</f>
        <v>13.915637879685207</v>
      </c>
      <c r="F80" s="302">
        <f>[4]Sheet1!L218</f>
        <v>0</v>
      </c>
      <c r="G80" s="302">
        <f>[4]Sheet1!N218</f>
        <v>17.013360796528023</v>
      </c>
      <c r="H80" s="150"/>
      <c r="I80" s="150"/>
      <c r="J80" s="299"/>
    </row>
    <row r="81" spans="1:10" x14ac:dyDescent="0.2">
      <c r="A81" s="151" t="s">
        <v>120</v>
      </c>
      <c r="B81" s="302">
        <f>[4]Sheet1!D219</f>
        <v>9.6969896140642806</v>
      </c>
      <c r="C81" s="302">
        <f>[4]Sheet1!F219</f>
        <v>9.8161231064130856</v>
      </c>
      <c r="D81" s="302">
        <f>[4]Sheet1!H219</f>
        <v>6</v>
      </c>
      <c r="E81" s="302">
        <f>[4]Sheet1!J219</f>
        <v>9.8730465983861713</v>
      </c>
      <c r="F81" s="302">
        <f>[4]Sheet1!L219</f>
        <v>0</v>
      </c>
      <c r="G81" s="302">
        <f>[4]Sheet1!N219</f>
        <v>9.2036253017421767</v>
      </c>
      <c r="H81" s="150"/>
      <c r="I81" s="150"/>
      <c r="J81" s="299"/>
    </row>
    <row r="82" spans="1:10" x14ac:dyDescent="0.2">
      <c r="A82" s="151" t="s">
        <v>121</v>
      </c>
      <c r="B82" s="302">
        <f>[4]Sheet1!D220</f>
        <v>11.917121715726562</v>
      </c>
      <c r="C82" s="302">
        <f>[4]Sheet1!F220</f>
        <v>11.917121715726562</v>
      </c>
      <c r="D82" s="302">
        <f>[4]Sheet1!H220</f>
        <v>11.917121715726562</v>
      </c>
      <c r="E82" s="302">
        <f>[4]Sheet1!J220</f>
        <v>0</v>
      </c>
      <c r="F82" s="302">
        <f>[4]Sheet1!L220</f>
        <v>0</v>
      </c>
      <c r="G82" s="302">
        <f>[4]Sheet1!N220</f>
        <v>0</v>
      </c>
      <c r="H82" s="150"/>
      <c r="I82" s="150"/>
      <c r="J82" s="299"/>
    </row>
    <row r="83" spans="1:10" x14ac:dyDescent="0.2">
      <c r="A83" s="151" t="s">
        <v>122</v>
      </c>
      <c r="B83" s="302">
        <f>[4]Sheet1!D221</f>
        <v>14.429445228927895</v>
      </c>
      <c r="C83" s="302">
        <f>[4]Sheet1!F221</f>
        <v>14.424267629703985</v>
      </c>
      <c r="D83" s="302">
        <f>[4]Sheet1!H221</f>
        <v>14.683964361829092</v>
      </c>
      <c r="E83" s="302">
        <f>[4]Sheet1!J221</f>
        <v>13.956762419991271</v>
      </c>
      <c r="F83" s="302">
        <f>[4]Sheet1!L221</f>
        <v>0</v>
      </c>
      <c r="G83" s="302">
        <f>[4]Sheet1!N221</f>
        <v>14.580726004859935</v>
      </c>
      <c r="H83" s="150"/>
      <c r="I83" s="150"/>
      <c r="J83" s="299"/>
    </row>
    <row r="84" spans="1:10" x14ac:dyDescent="0.2">
      <c r="A84" s="151" t="s">
        <v>123</v>
      </c>
      <c r="B84" s="302">
        <f>[4]Sheet1!D222</f>
        <v>11.900550891757522</v>
      </c>
      <c r="C84" s="302">
        <f>[4]Sheet1!F222</f>
        <v>11.833041366722236</v>
      </c>
      <c r="D84" s="302">
        <f>[4]Sheet1!H222</f>
        <v>12.223108457132669</v>
      </c>
      <c r="E84" s="302">
        <f>[4]Sheet1!J222</f>
        <v>11.406889315033801</v>
      </c>
      <c r="F84" s="302">
        <f>[4]Sheet1!L222</f>
        <v>0</v>
      </c>
      <c r="G84" s="302">
        <f>[4]Sheet1!N222</f>
        <v>13.292655461113952</v>
      </c>
      <c r="H84" s="150"/>
      <c r="I84" s="150"/>
      <c r="J84" s="299"/>
    </row>
    <row r="85" spans="1:10" x14ac:dyDescent="0.2">
      <c r="A85" s="151" t="s">
        <v>124</v>
      </c>
      <c r="B85" s="302">
        <f>[4]Sheet1!D223</f>
        <v>9.0903186926484576</v>
      </c>
      <c r="C85" s="302">
        <f>[4]Sheet1!F223</f>
        <v>9.18426344254061</v>
      </c>
      <c r="D85" s="302">
        <f>[4]Sheet1!H223</f>
        <v>0</v>
      </c>
      <c r="E85" s="302">
        <f>[4]Sheet1!J223</f>
        <v>9.18426344254061</v>
      </c>
      <c r="F85" s="302">
        <f>[4]Sheet1!L223</f>
        <v>0</v>
      </c>
      <c r="G85" s="302">
        <f>[4]Sheet1!N223</f>
        <v>9.0387943472733578</v>
      </c>
      <c r="H85" s="150"/>
      <c r="I85" s="150"/>
      <c r="J85" s="299"/>
    </row>
    <row r="86" spans="1:10" x14ac:dyDescent="0.2">
      <c r="A86" s="151" t="s">
        <v>125</v>
      </c>
      <c r="B86" s="302">
        <f>[4]Sheet1!D224</f>
        <v>7.139079016118048</v>
      </c>
      <c r="C86" s="302">
        <f>[4]Sheet1!F224</f>
        <v>9.7031464515803627</v>
      </c>
      <c r="D86" s="302">
        <f>[4]Sheet1!H224</f>
        <v>0</v>
      </c>
      <c r="E86" s="302">
        <f>[4]Sheet1!J224</f>
        <v>9.7031464515803627</v>
      </c>
      <c r="F86" s="302">
        <f>[4]Sheet1!L224</f>
        <v>0</v>
      </c>
      <c r="G86" s="302">
        <f>[4]Sheet1!N224</f>
        <v>6.5820136316291338</v>
      </c>
      <c r="H86" s="150"/>
      <c r="I86" s="150"/>
      <c r="J86" s="299"/>
    </row>
    <row r="87" spans="1:10" x14ac:dyDescent="0.2">
      <c r="A87" s="151" t="s">
        <v>126</v>
      </c>
      <c r="B87" s="302">
        <f>[4]Sheet1!D225</f>
        <v>6.8501396210916576</v>
      </c>
      <c r="C87" s="302">
        <f>[4]Sheet1!F225</f>
        <v>6.8521374760541551</v>
      </c>
      <c r="D87" s="302">
        <f>[4]Sheet1!H225</f>
        <v>0</v>
      </c>
      <c r="E87" s="302">
        <f>[4]Sheet1!J225</f>
        <v>6.622903144132688</v>
      </c>
      <c r="F87" s="302">
        <f>[4]Sheet1!L225</f>
        <v>6.8562498118706774</v>
      </c>
      <c r="G87" s="302">
        <f>[4]Sheet1!N225</f>
        <v>6.7550154924593375</v>
      </c>
      <c r="H87" s="150"/>
      <c r="I87" s="150"/>
      <c r="J87" s="299"/>
    </row>
    <row r="88" spans="1:10" x14ac:dyDescent="0.2">
      <c r="A88" s="151" t="s">
        <v>127</v>
      </c>
      <c r="B88" s="302">
        <f>[4]Sheet1!D226</f>
        <v>8.6833198224874888</v>
      </c>
      <c r="C88" s="302">
        <f>[4]Sheet1!F226</f>
        <v>8.6833198224874888</v>
      </c>
      <c r="D88" s="302">
        <f>[4]Sheet1!H226</f>
        <v>0</v>
      </c>
      <c r="E88" s="302">
        <f>[4]Sheet1!J226</f>
        <v>8.6833198224874888</v>
      </c>
      <c r="F88" s="302">
        <f>[4]Sheet1!L226</f>
        <v>0</v>
      </c>
      <c r="G88" s="302">
        <f>[4]Sheet1!N226</f>
        <v>0</v>
      </c>
      <c r="H88" s="150"/>
      <c r="I88" s="150"/>
      <c r="J88" s="299"/>
    </row>
    <row r="89" spans="1:10" x14ac:dyDescent="0.2">
      <c r="A89" s="96" t="s">
        <v>141</v>
      </c>
      <c r="B89" s="302">
        <f>[4]Sheet1!D227</f>
        <v>12.696511119546399</v>
      </c>
      <c r="C89" s="302">
        <f>[4]Sheet1!F227</f>
        <v>12.696511119546399</v>
      </c>
      <c r="D89" s="302">
        <f>[4]Sheet1!H227</f>
        <v>13</v>
      </c>
      <c r="E89" s="302">
        <f>[4]Sheet1!J227</f>
        <v>12.454545454545455</v>
      </c>
      <c r="F89" s="302">
        <f>[4]Sheet1!L227</f>
        <v>0</v>
      </c>
      <c r="G89" s="302">
        <f>[4]Sheet1!N227</f>
        <v>0</v>
      </c>
      <c r="H89" s="150"/>
      <c r="I89" s="150"/>
      <c r="J89" s="299"/>
    </row>
    <row r="90" spans="1:10" x14ac:dyDescent="0.2">
      <c r="A90" s="151" t="s">
        <v>129</v>
      </c>
      <c r="B90" s="302">
        <f>[4]Sheet1!D228</f>
        <v>0</v>
      </c>
      <c r="C90" s="302">
        <f>[4]Sheet1!F228</f>
        <v>0</v>
      </c>
      <c r="D90" s="302">
        <f>[4]Sheet1!H228</f>
        <v>0</v>
      </c>
      <c r="E90" s="302">
        <f>[4]Sheet1!J228</f>
        <v>0</v>
      </c>
      <c r="F90" s="302">
        <f>[4]Sheet1!L228</f>
        <v>0</v>
      </c>
      <c r="G90" s="302">
        <f>[4]Sheet1!N228</f>
        <v>0</v>
      </c>
      <c r="H90" s="182"/>
      <c r="I90" s="182"/>
      <c r="J90" s="299"/>
    </row>
    <row r="91" spans="1:10" x14ac:dyDescent="0.2">
      <c r="A91" s="151"/>
      <c r="H91" s="182"/>
      <c r="I91" s="182"/>
      <c r="J91" s="299"/>
    </row>
    <row r="92" spans="1:10" x14ac:dyDescent="0.2">
      <c r="A92" s="243" t="s">
        <v>14</v>
      </c>
      <c r="H92" s="300"/>
      <c r="I92" s="300"/>
      <c r="J92" s="299"/>
    </row>
    <row r="93" spans="1:10" x14ac:dyDescent="0.2">
      <c r="A93" s="236" t="s">
        <v>131</v>
      </c>
      <c r="B93" s="302">
        <f>[4]Sheet1!D229</f>
        <v>13.139679899204873</v>
      </c>
      <c r="C93" s="302">
        <f>[4]Sheet1!F229</f>
        <v>14.741053039338931</v>
      </c>
      <c r="D93" s="302">
        <f>[4]Sheet1!H229</f>
        <v>16.137071544889817</v>
      </c>
      <c r="E93" s="302">
        <f>[4]Sheet1!J229</f>
        <v>14.116035791754056</v>
      </c>
      <c r="F93" s="302">
        <f>[4]Sheet1!L229</f>
        <v>0</v>
      </c>
      <c r="G93" s="302">
        <f>[4]Sheet1!N229</f>
        <v>10.052737208536437</v>
      </c>
      <c r="H93" s="150">
        <f>[1]MercLab!V387</f>
        <v>0</v>
      </c>
      <c r="I93" s="150">
        <f>[1]MercLab!W387</f>
        <v>0</v>
      </c>
      <c r="J93" s="299"/>
    </row>
    <row r="94" spans="1:10" x14ac:dyDescent="0.2">
      <c r="A94" s="236" t="s">
        <v>132</v>
      </c>
      <c r="B94" s="302">
        <f>[4]Sheet1!D230</f>
        <v>15.64171188243558</v>
      </c>
      <c r="C94" s="302">
        <f>[4]Sheet1!F230</f>
        <v>15.525244034321172</v>
      </c>
      <c r="D94" s="302">
        <f>[4]Sheet1!H230</f>
        <v>15.640423648026998</v>
      </c>
      <c r="E94" s="302">
        <f>[4]Sheet1!J230</f>
        <v>15.406759718889852</v>
      </c>
      <c r="F94" s="302">
        <f>[4]Sheet1!L230</f>
        <v>0</v>
      </c>
      <c r="G94" s="302">
        <f>[4]Sheet1!N230</f>
        <v>16.496919902929019</v>
      </c>
      <c r="H94" s="150">
        <f>[1]MercLab!V388</f>
        <v>0</v>
      </c>
      <c r="I94" s="150">
        <f>[1]MercLab!W388</f>
        <v>0</v>
      </c>
      <c r="J94" s="299"/>
    </row>
    <row r="95" spans="1:10" x14ac:dyDescent="0.2">
      <c r="A95" s="236" t="s">
        <v>133</v>
      </c>
      <c r="B95" s="302">
        <f>[4]Sheet1!D231</f>
        <v>12.481327007923433</v>
      </c>
      <c r="C95" s="302">
        <f>[4]Sheet1!F231</f>
        <v>12.534010069265594</v>
      </c>
      <c r="D95" s="302">
        <f>[4]Sheet1!H231</f>
        <v>12.740514178329516</v>
      </c>
      <c r="E95" s="302">
        <f>[4]Sheet1!J231</f>
        <v>12.353315925018395</v>
      </c>
      <c r="F95" s="302">
        <f>[4]Sheet1!L231</f>
        <v>0</v>
      </c>
      <c r="G95" s="302">
        <f>[4]Sheet1!N231</f>
        <v>11.704252830336056</v>
      </c>
      <c r="H95" s="150">
        <f>[1]MercLab!V389</f>
        <v>0</v>
      </c>
      <c r="I95" s="150">
        <f>[1]MercLab!W389</f>
        <v>0</v>
      </c>
      <c r="J95" s="299"/>
    </row>
    <row r="96" spans="1:10" x14ac:dyDescent="0.2">
      <c r="A96" s="236" t="s">
        <v>134</v>
      </c>
      <c r="B96" s="302">
        <f>[4]Sheet1!D232</f>
        <v>12.95028849688703</v>
      </c>
      <c r="C96" s="302">
        <f>[4]Sheet1!F232</f>
        <v>12.931911984666383</v>
      </c>
      <c r="D96" s="302">
        <f>[4]Sheet1!H232</f>
        <v>12.565018314723627</v>
      </c>
      <c r="E96" s="302">
        <f>[4]Sheet1!J232</f>
        <v>13.06022398224049</v>
      </c>
      <c r="F96" s="302">
        <f>[4]Sheet1!L232</f>
        <v>0</v>
      </c>
      <c r="G96" s="302">
        <f>[4]Sheet1!N232</f>
        <v>14.378462685382564</v>
      </c>
      <c r="H96" s="150">
        <f>[1]MercLab!V390</f>
        <v>0</v>
      </c>
      <c r="I96" s="150">
        <f>[1]MercLab!W390</f>
        <v>0</v>
      </c>
      <c r="J96" s="299"/>
    </row>
    <row r="97" spans="1:9" x14ac:dyDescent="0.2">
      <c r="A97" s="236" t="s">
        <v>135</v>
      </c>
      <c r="B97" s="302">
        <f>[4]Sheet1!D233</f>
        <v>7.6623434741056</v>
      </c>
      <c r="C97" s="302">
        <f>[4]Sheet1!F233</f>
        <v>9.2044506084392879</v>
      </c>
      <c r="D97" s="302">
        <f>[4]Sheet1!H233</f>
        <v>8.7399666223286321</v>
      </c>
      <c r="E97" s="302">
        <f>[4]Sheet1!J233</f>
        <v>9.3757534274287249</v>
      </c>
      <c r="F97" s="302">
        <f>[4]Sheet1!L233</f>
        <v>7.6510016972531272</v>
      </c>
      <c r="G97" s="302">
        <f>[4]Sheet1!N233</f>
        <v>6.9530681919484181</v>
      </c>
      <c r="H97" s="230">
        <f>[1]MercLab!V391</f>
        <v>0</v>
      </c>
      <c r="I97" s="230">
        <f>[1]MercLab!W391</f>
        <v>0</v>
      </c>
    </row>
    <row r="98" spans="1:9" x14ac:dyDescent="0.2">
      <c r="A98" s="236" t="s">
        <v>136</v>
      </c>
      <c r="B98" s="302">
        <f>[4]Sheet1!D234</f>
        <v>4.9670791638112259</v>
      </c>
      <c r="C98" s="302">
        <f>[4]Sheet1!F234</f>
        <v>4.5</v>
      </c>
      <c r="D98" s="302">
        <f>[4]Sheet1!H234</f>
        <v>0</v>
      </c>
      <c r="E98" s="302">
        <f>[4]Sheet1!J234</f>
        <v>4.5</v>
      </c>
      <c r="F98" s="302">
        <f>[4]Sheet1!L234</f>
        <v>0</v>
      </c>
      <c r="G98" s="302">
        <f>[4]Sheet1!N234</f>
        <v>4.9894159073318241</v>
      </c>
      <c r="H98" s="230">
        <f>[1]MercLab!V392</f>
        <v>0</v>
      </c>
      <c r="I98" s="230">
        <f>[1]MercLab!W392</f>
        <v>0</v>
      </c>
    </row>
    <row r="99" spans="1:9" x14ac:dyDescent="0.2">
      <c r="A99" s="236" t="s">
        <v>137</v>
      </c>
      <c r="B99" s="302">
        <f>[4]Sheet1!D235</f>
        <v>6.5757895090293284</v>
      </c>
      <c r="C99" s="302">
        <f>[4]Sheet1!F235</f>
        <v>7.7499561560585075</v>
      </c>
      <c r="D99" s="302">
        <f>[4]Sheet1!H235</f>
        <v>11.233067896109571</v>
      </c>
      <c r="E99" s="302">
        <f>[4]Sheet1!J235</f>
        <v>7.6686090406724663</v>
      </c>
      <c r="F99" s="302">
        <f>[4]Sheet1!L235</f>
        <v>0</v>
      </c>
      <c r="G99" s="302">
        <f>[4]Sheet1!N235</f>
        <v>5.804071126063679</v>
      </c>
      <c r="H99" s="230">
        <f>[1]MercLab!V393</f>
        <v>0</v>
      </c>
      <c r="I99" s="230">
        <f>[1]MercLab!W393</f>
        <v>0</v>
      </c>
    </row>
    <row r="100" spans="1:9" x14ac:dyDescent="0.2">
      <c r="A100" s="236" t="s">
        <v>138</v>
      </c>
      <c r="B100" s="302">
        <f>[4]Sheet1!D236</f>
        <v>7.8081774942308755</v>
      </c>
      <c r="C100" s="302">
        <f>[4]Sheet1!F236</f>
        <v>8.2978020145187408</v>
      </c>
      <c r="D100" s="302">
        <f>[4]Sheet1!H236</f>
        <v>0</v>
      </c>
      <c r="E100" s="302">
        <f>[4]Sheet1!J236</f>
        <v>8.2978020145187408</v>
      </c>
      <c r="F100" s="302">
        <f>[4]Sheet1!L236</f>
        <v>0</v>
      </c>
      <c r="G100" s="302">
        <f>[4]Sheet1!N236</f>
        <v>4.3107602391013877</v>
      </c>
      <c r="H100" s="230">
        <f>[1]MercLab!V394</f>
        <v>0</v>
      </c>
      <c r="I100" s="230">
        <f>[1]MercLab!W394</f>
        <v>0</v>
      </c>
    </row>
    <row r="101" spans="1:9" x14ac:dyDescent="0.2">
      <c r="A101" s="236" t="s">
        <v>139</v>
      </c>
      <c r="B101" s="302">
        <f>[4]Sheet1!D237</f>
        <v>6.4959767500856058</v>
      </c>
      <c r="C101" s="302">
        <f>[4]Sheet1!F237</f>
        <v>6.827631261650593</v>
      </c>
      <c r="D101" s="302">
        <f>[4]Sheet1!H237</f>
        <v>7.6088445367328816</v>
      </c>
      <c r="E101" s="302">
        <f>[4]Sheet1!J237</f>
        <v>6.7807310093535875</v>
      </c>
      <c r="F101" s="302">
        <f>[4]Sheet1!L237</f>
        <v>6.7374358201997406</v>
      </c>
      <c r="G101" s="302">
        <f>[4]Sheet1!N237</f>
        <v>5.4929636693329194</v>
      </c>
      <c r="H101" s="230">
        <f>[1]MercLab!V395</f>
        <v>0</v>
      </c>
      <c r="I101" s="230">
        <f>[1]MercLab!W395</f>
        <v>0</v>
      </c>
    </row>
    <row r="102" spans="1:9" x14ac:dyDescent="0.2">
      <c r="A102" s="236" t="s">
        <v>140</v>
      </c>
      <c r="B102" s="302">
        <f>[4]Sheet1!D238</f>
        <v>0</v>
      </c>
      <c r="C102" s="302">
        <f>[4]Sheet1!F238</f>
        <v>0</v>
      </c>
      <c r="D102" s="302">
        <f>[4]Sheet1!H238</f>
        <v>0</v>
      </c>
      <c r="E102" s="302">
        <f>[4]Sheet1!J238</f>
        <v>0</v>
      </c>
      <c r="F102" s="302">
        <f>[4]Sheet1!L238</f>
        <v>0</v>
      </c>
      <c r="G102" s="302">
        <f>[4]Sheet1!N238</f>
        <v>0</v>
      </c>
      <c r="H102" s="230">
        <f>[1]MercLab!V396</f>
        <v>0</v>
      </c>
      <c r="I102" s="230">
        <f>[1]MercLab!W396</f>
        <v>0</v>
      </c>
    </row>
    <row r="103" spans="1:9" x14ac:dyDescent="0.2">
      <c r="A103" s="236" t="s">
        <v>128</v>
      </c>
      <c r="B103" s="302">
        <f>[4]Sheet1!D239</f>
        <v>11.585715522228931</v>
      </c>
      <c r="C103" s="302">
        <f>[4]Sheet1!F239</f>
        <v>15.857142857142858</v>
      </c>
      <c r="D103" s="302">
        <f>[4]Sheet1!H239</f>
        <v>15</v>
      </c>
      <c r="E103" s="302">
        <f>[4]Sheet1!J239</f>
        <v>17</v>
      </c>
      <c r="F103" s="302">
        <f>[4]Sheet1!L239</f>
        <v>0</v>
      </c>
      <c r="G103" s="302">
        <f>[4]Sheet1!N239</f>
        <v>7.2</v>
      </c>
      <c r="H103" s="230">
        <f>[1]MercLab!V397</f>
        <v>0</v>
      </c>
      <c r="I103" s="230">
        <f>[1]MercLab!W397</f>
        <v>0</v>
      </c>
    </row>
    <row r="104" spans="1:9" x14ac:dyDescent="0.2">
      <c r="A104" s="236" t="s">
        <v>129</v>
      </c>
      <c r="B104" s="302">
        <f>[4]Sheet1!D241</f>
        <v>0</v>
      </c>
      <c r="C104" s="302">
        <f>[4]Sheet1!F241</f>
        <v>0</v>
      </c>
      <c r="D104" s="302">
        <f>[4]Sheet1!H241</f>
        <v>0</v>
      </c>
      <c r="E104" s="302">
        <f>[4]Sheet1!J241</f>
        <v>0</v>
      </c>
      <c r="F104" s="302">
        <f>[4]Sheet1!L241</f>
        <v>0</v>
      </c>
      <c r="G104" s="302">
        <f>[4]Sheet1!N241</f>
        <v>0</v>
      </c>
      <c r="H104" s="230"/>
      <c r="I104" s="230"/>
    </row>
    <row r="105" spans="1:9" x14ac:dyDescent="0.2">
      <c r="A105" s="236"/>
      <c r="B105" s="302"/>
      <c r="C105" s="302"/>
      <c r="D105" s="302"/>
      <c r="E105" s="302"/>
      <c r="F105" s="302"/>
      <c r="G105" s="302"/>
      <c r="H105" s="230"/>
      <c r="I105" s="230"/>
    </row>
    <row r="106" spans="1:9" x14ac:dyDescent="0.2">
      <c r="A106" s="278"/>
      <c r="B106" s="288"/>
      <c r="C106" s="288"/>
      <c r="D106" s="288"/>
      <c r="E106" s="288"/>
      <c r="F106" s="288"/>
      <c r="G106" s="288"/>
      <c r="H106" s="288"/>
      <c r="I106" s="288"/>
    </row>
    <row r="107" spans="1:9" x14ac:dyDescent="0.2">
      <c r="A107" s="238" t="str">
        <f>'C05'!A42</f>
        <v>Fuente: Instituto Nacional de Estadística (INE). LIV Encuesta Permanente de Hogares de Propósitos Múltiples, Junio 2016.</v>
      </c>
      <c r="B107" s="237"/>
      <c r="C107" s="237"/>
      <c r="D107" s="237"/>
      <c r="E107" s="237"/>
      <c r="F107" s="237"/>
      <c r="G107" s="237"/>
      <c r="H107" s="237"/>
      <c r="I107" s="237"/>
    </row>
    <row r="108" spans="1:9" x14ac:dyDescent="0.2">
      <c r="A108" s="238" t="str">
        <f>'C05'!A43</f>
        <v>(Promedio de salarios mínimos por rama)</v>
      </c>
      <c r="B108" s="237"/>
      <c r="C108" s="237"/>
      <c r="D108" s="237"/>
      <c r="E108" s="237"/>
      <c r="F108" s="237"/>
      <c r="G108" s="237"/>
      <c r="H108" s="237"/>
      <c r="I108" s="237"/>
    </row>
    <row r="109" spans="1:9" x14ac:dyDescent="0.2">
      <c r="A109" s="238"/>
      <c r="B109" s="237"/>
      <c r="C109" s="237"/>
      <c r="D109" s="237"/>
      <c r="E109" s="237"/>
      <c r="F109" s="237"/>
      <c r="G109" s="237"/>
      <c r="H109" s="237"/>
      <c r="I109" s="237"/>
    </row>
    <row r="110" spans="1:9" x14ac:dyDescent="0.2">
      <c r="A110" s="237"/>
      <c r="B110" s="237"/>
      <c r="C110" s="237"/>
      <c r="D110" s="237"/>
      <c r="E110" s="237"/>
      <c r="F110" s="237"/>
      <c r="G110" s="237"/>
      <c r="H110" s="237"/>
      <c r="I110" s="237"/>
    </row>
    <row r="111" spans="1:9" x14ac:dyDescent="0.2">
      <c r="A111" s="237"/>
      <c r="B111" s="237"/>
      <c r="C111" s="237"/>
      <c r="D111" s="237"/>
      <c r="E111" s="237"/>
      <c r="F111" s="237"/>
      <c r="G111" s="237"/>
      <c r="H111" s="237"/>
      <c r="I111" s="237"/>
    </row>
    <row r="112" spans="1:9" x14ac:dyDescent="0.2">
      <c r="A112" s="237"/>
      <c r="B112" s="237"/>
      <c r="C112" s="237"/>
      <c r="D112" s="237"/>
      <c r="E112" s="237"/>
      <c r="F112" s="237"/>
      <c r="G112" s="237"/>
      <c r="H112" s="237"/>
      <c r="I112" s="237"/>
    </row>
    <row r="113" spans="1:9" x14ac:dyDescent="0.2">
      <c r="A113" s="237"/>
      <c r="B113" s="237"/>
      <c r="C113" s="237"/>
      <c r="D113" s="237"/>
      <c r="E113" s="237"/>
      <c r="F113" s="237"/>
      <c r="G113" s="237"/>
      <c r="H113" s="237"/>
      <c r="I113" s="237"/>
    </row>
    <row r="114" spans="1:9" x14ac:dyDescent="0.2">
      <c r="A114" s="237"/>
      <c r="B114" s="237"/>
      <c r="C114" s="237"/>
      <c r="D114" s="237"/>
      <c r="E114" s="237"/>
      <c r="F114" s="237"/>
      <c r="G114" s="237"/>
      <c r="H114" s="237"/>
      <c r="I114" s="237"/>
    </row>
    <row r="115" spans="1:9" x14ac:dyDescent="0.2">
      <c r="A115" s="237"/>
      <c r="B115" s="237"/>
      <c r="C115" s="237"/>
      <c r="D115" s="237"/>
      <c r="E115" s="237"/>
      <c r="F115" s="237"/>
      <c r="G115" s="237"/>
      <c r="H115" s="237"/>
      <c r="I115" s="237"/>
    </row>
    <row r="116" spans="1:9" x14ac:dyDescent="0.2">
      <c r="A116" s="237"/>
      <c r="B116" s="237"/>
      <c r="C116" s="237"/>
      <c r="D116" s="237"/>
      <c r="E116" s="237"/>
      <c r="F116" s="237"/>
      <c r="G116" s="237"/>
      <c r="H116" s="237"/>
      <c r="I116" s="237"/>
    </row>
    <row r="117" spans="1:9" x14ac:dyDescent="0.2">
      <c r="A117" s="237"/>
      <c r="B117" s="237"/>
      <c r="C117" s="237"/>
      <c r="D117" s="237"/>
      <c r="E117" s="237"/>
      <c r="F117" s="237"/>
      <c r="G117" s="237"/>
      <c r="H117" s="237"/>
      <c r="I117" s="237"/>
    </row>
    <row r="118" spans="1:9" x14ac:dyDescent="0.2">
      <c r="A118" s="237"/>
      <c r="B118" s="237"/>
      <c r="C118" s="237"/>
      <c r="D118" s="237"/>
      <c r="E118" s="237"/>
      <c r="F118" s="237"/>
      <c r="G118" s="237"/>
      <c r="H118" s="237"/>
      <c r="I118" s="237"/>
    </row>
    <row r="119" spans="1:9" x14ac:dyDescent="0.2">
      <c r="A119" s="237"/>
      <c r="B119" s="237"/>
      <c r="C119" s="237"/>
      <c r="D119" s="237"/>
      <c r="E119" s="237"/>
      <c r="F119" s="237"/>
      <c r="G119" s="237"/>
      <c r="H119" s="237"/>
      <c r="I119" s="237"/>
    </row>
    <row r="120" spans="1:9" x14ac:dyDescent="0.2">
      <c r="A120" s="237"/>
      <c r="B120" s="237"/>
      <c r="C120" s="237"/>
      <c r="D120" s="237"/>
      <c r="E120" s="237"/>
      <c r="F120" s="237"/>
      <c r="G120" s="237"/>
      <c r="H120" s="237"/>
      <c r="I120" s="237"/>
    </row>
    <row r="121" spans="1:9" x14ac:dyDescent="0.2">
      <c r="A121" s="237"/>
      <c r="B121" s="237"/>
      <c r="C121" s="237"/>
      <c r="D121" s="237"/>
      <c r="E121" s="237"/>
      <c r="F121" s="237"/>
      <c r="G121" s="237"/>
      <c r="H121" s="237"/>
      <c r="I121" s="237"/>
    </row>
    <row r="122" spans="1:9" x14ac:dyDescent="0.2">
      <c r="A122" s="237"/>
      <c r="B122" s="237"/>
      <c r="C122" s="237"/>
      <c r="D122" s="237"/>
      <c r="E122" s="237"/>
      <c r="F122" s="237"/>
      <c r="G122" s="237"/>
      <c r="H122" s="237"/>
      <c r="I122" s="237"/>
    </row>
    <row r="123" spans="1:9" x14ac:dyDescent="0.2">
      <c r="A123" s="237"/>
      <c r="B123" s="237"/>
      <c r="C123" s="237"/>
      <c r="D123" s="237"/>
      <c r="E123" s="237"/>
      <c r="F123" s="237"/>
      <c r="G123" s="237"/>
      <c r="H123" s="237"/>
      <c r="I123" s="237"/>
    </row>
    <row r="124" spans="1:9" x14ac:dyDescent="0.2">
      <c r="A124" s="237"/>
      <c r="B124" s="237"/>
      <c r="C124" s="237"/>
      <c r="D124" s="237"/>
      <c r="E124" s="237"/>
      <c r="F124" s="237"/>
      <c r="G124" s="237"/>
      <c r="H124" s="237"/>
      <c r="I124" s="237"/>
    </row>
    <row r="125" spans="1:9" x14ac:dyDescent="0.2">
      <c r="A125" s="237"/>
      <c r="B125" s="237"/>
      <c r="C125" s="237"/>
      <c r="D125" s="237"/>
      <c r="E125" s="237"/>
      <c r="F125" s="237"/>
      <c r="G125" s="237"/>
      <c r="H125" s="237"/>
      <c r="I125" s="237"/>
    </row>
    <row r="126" spans="1:9" x14ac:dyDescent="0.2">
      <c r="A126" s="237"/>
      <c r="B126" s="237"/>
      <c r="C126" s="237"/>
      <c r="D126" s="237"/>
      <c r="E126" s="237"/>
      <c r="F126" s="237"/>
      <c r="G126" s="237"/>
      <c r="H126" s="237"/>
      <c r="I126" s="237"/>
    </row>
    <row r="127" spans="1:9" x14ac:dyDescent="0.2">
      <c r="A127" s="237"/>
      <c r="B127" s="237"/>
      <c r="C127" s="237"/>
      <c r="D127" s="237"/>
      <c r="E127" s="237"/>
      <c r="F127" s="237"/>
      <c r="G127" s="237"/>
      <c r="H127" s="237"/>
      <c r="I127" s="237"/>
    </row>
    <row r="128" spans="1:9" x14ac:dyDescent="0.2">
      <c r="A128" s="237"/>
      <c r="B128" s="237"/>
      <c r="C128" s="237"/>
      <c r="D128" s="237"/>
      <c r="E128" s="237"/>
      <c r="F128" s="237"/>
      <c r="G128" s="237"/>
      <c r="H128" s="237"/>
      <c r="I128" s="237"/>
    </row>
    <row r="129" spans="1:9" x14ac:dyDescent="0.2">
      <c r="A129" s="237"/>
      <c r="B129" s="237"/>
      <c r="C129" s="237"/>
      <c r="D129" s="237"/>
      <c r="E129" s="237"/>
      <c r="F129" s="237"/>
      <c r="G129" s="237"/>
      <c r="H129" s="237"/>
      <c r="I129" s="237"/>
    </row>
    <row r="130" spans="1:9" x14ac:dyDescent="0.2">
      <c r="A130" s="237"/>
      <c r="B130" s="237"/>
      <c r="C130" s="237"/>
      <c r="D130" s="237"/>
      <c r="E130" s="237"/>
      <c r="F130" s="237"/>
      <c r="G130" s="237"/>
      <c r="H130" s="237"/>
      <c r="I130" s="237"/>
    </row>
    <row r="131" spans="1:9" x14ac:dyDescent="0.2">
      <c r="A131" s="237"/>
      <c r="B131" s="237"/>
      <c r="C131" s="237"/>
      <c r="D131" s="237"/>
      <c r="E131" s="237"/>
      <c r="F131" s="237"/>
      <c r="G131" s="237"/>
      <c r="H131" s="237"/>
      <c r="I131" s="237"/>
    </row>
    <row r="132" spans="1:9" x14ac:dyDescent="0.2">
      <c r="A132" s="237"/>
      <c r="B132" s="237"/>
      <c r="C132" s="237"/>
      <c r="D132" s="237"/>
      <c r="E132" s="237"/>
      <c r="F132" s="237"/>
      <c r="G132" s="237"/>
      <c r="H132" s="237"/>
      <c r="I132" s="237"/>
    </row>
    <row r="133" spans="1:9" x14ac:dyDescent="0.2">
      <c r="A133" s="237"/>
      <c r="B133" s="237"/>
      <c r="C133" s="237"/>
      <c r="D133" s="237"/>
      <c r="E133" s="237"/>
      <c r="F133" s="237"/>
      <c r="G133" s="237"/>
      <c r="H133" s="237"/>
      <c r="I133" s="237"/>
    </row>
    <row r="134" spans="1:9" x14ac:dyDescent="0.2">
      <c r="A134" s="237"/>
      <c r="B134" s="237"/>
      <c r="C134" s="237"/>
      <c r="D134" s="237"/>
      <c r="E134" s="237"/>
      <c r="F134" s="237"/>
      <c r="G134" s="237"/>
      <c r="H134" s="237"/>
      <c r="I134" s="237"/>
    </row>
    <row r="135" spans="1:9" x14ac:dyDescent="0.2">
      <c r="A135" s="237"/>
      <c r="B135" s="237"/>
      <c r="C135" s="237"/>
      <c r="D135" s="237"/>
      <c r="E135" s="237"/>
      <c r="F135" s="237"/>
      <c r="G135" s="237"/>
      <c r="H135" s="237"/>
      <c r="I135" s="237"/>
    </row>
    <row r="136" spans="1:9" x14ac:dyDescent="0.2">
      <c r="A136" s="237"/>
      <c r="B136" s="237"/>
      <c r="C136" s="237"/>
      <c r="D136" s="237"/>
      <c r="E136" s="237"/>
      <c r="F136" s="237"/>
      <c r="G136" s="237"/>
      <c r="H136" s="237"/>
      <c r="I136" s="237"/>
    </row>
    <row r="137" spans="1:9" x14ac:dyDescent="0.2">
      <c r="A137" s="237"/>
      <c r="B137" s="237"/>
      <c r="C137" s="237"/>
      <c r="D137" s="237"/>
      <c r="E137" s="237"/>
      <c r="F137" s="237"/>
      <c r="G137" s="237"/>
      <c r="H137" s="237"/>
      <c r="I137" s="237"/>
    </row>
    <row r="138" spans="1:9" x14ac:dyDescent="0.2">
      <c r="A138" s="237"/>
      <c r="B138" s="237"/>
      <c r="C138" s="237"/>
      <c r="D138" s="237"/>
      <c r="E138" s="237"/>
      <c r="F138" s="237"/>
      <c r="G138" s="237"/>
      <c r="H138" s="237"/>
      <c r="I138" s="237"/>
    </row>
  </sheetData>
  <mergeCells count="18">
    <mergeCell ref="A60:I60"/>
    <mergeCell ref="A58:I58"/>
    <mergeCell ref="A59:I59"/>
    <mergeCell ref="I62:I63"/>
    <mergeCell ref="A62:A63"/>
    <mergeCell ref="B62:B63"/>
    <mergeCell ref="C62:F62"/>
    <mergeCell ref="G62:G63"/>
    <mergeCell ref="H62:H63"/>
    <mergeCell ref="A2:I2"/>
    <mergeCell ref="A3:I3"/>
    <mergeCell ref="A5:A6"/>
    <mergeCell ref="B5:B6"/>
    <mergeCell ref="C5:F5"/>
    <mergeCell ref="G5:G6"/>
    <mergeCell ref="H5:H6"/>
    <mergeCell ref="I5:I6"/>
    <mergeCell ref="A4:I4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54"/>
  <sheetViews>
    <sheetView workbookViewId="0">
      <selection sqref="A1:R1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8" x14ac:dyDescent="0.2">
      <c r="A1" s="315" t="s">
        <v>92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</row>
    <row r="3" spans="1:18" ht="23.25" x14ac:dyDescent="0.35">
      <c r="A3" s="314" t="s">
        <v>89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</row>
    <row r="4" spans="1:18" ht="13.5" customHeight="1" x14ac:dyDescent="0.2">
      <c r="A4" s="316" t="s">
        <v>31</v>
      </c>
      <c r="B4" s="319" t="s">
        <v>20</v>
      </c>
      <c r="C4" s="320"/>
      <c r="D4" s="320"/>
      <c r="E4" s="322" t="s">
        <v>19</v>
      </c>
      <c r="F4" s="320"/>
      <c r="G4" s="320"/>
      <c r="H4" s="323" t="s">
        <v>32</v>
      </c>
      <c r="I4" s="323"/>
      <c r="J4" s="323"/>
      <c r="K4" s="323"/>
      <c r="L4" s="323"/>
      <c r="M4" s="323"/>
      <c r="N4" s="323"/>
      <c r="O4" s="323"/>
      <c r="P4" s="323"/>
      <c r="Q4" s="316" t="s">
        <v>21</v>
      </c>
      <c r="R4" s="316" t="s">
        <v>22</v>
      </c>
    </row>
    <row r="5" spans="1:18" ht="15.75" customHeight="1" x14ac:dyDescent="0.35">
      <c r="A5" s="317"/>
      <c r="B5" s="321"/>
      <c r="C5" s="321"/>
      <c r="D5" s="321"/>
      <c r="E5" s="321"/>
      <c r="F5" s="321"/>
      <c r="G5" s="321"/>
      <c r="H5" s="319" t="s">
        <v>0</v>
      </c>
      <c r="I5" s="319"/>
      <c r="J5" s="319"/>
      <c r="K5" s="319" t="s">
        <v>23</v>
      </c>
      <c r="L5" s="319"/>
      <c r="M5" s="319"/>
      <c r="N5" s="319" t="s">
        <v>24</v>
      </c>
      <c r="O5" s="319"/>
      <c r="P5" s="319"/>
      <c r="Q5" s="317"/>
      <c r="R5" s="317"/>
    </row>
    <row r="6" spans="1:18" x14ac:dyDescent="0.2">
      <c r="A6" s="318"/>
      <c r="B6" s="11" t="s">
        <v>4</v>
      </c>
      <c r="C6" s="23" t="s">
        <v>66</v>
      </c>
      <c r="D6" s="11" t="s">
        <v>25</v>
      </c>
      <c r="E6" s="11" t="s">
        <v>4</v>
      </c>
      <c r="F6" s="23" t="s">
        <v>66</v>
      </c>
      <c r="G6" s="11" t="s">
        <v>25</v>
      </c>
      <c r="H6" s="11" t="s">
        <v>4</v>
      </c>
      <c r="I6" s="23" t="s">
        <v>66</v>
      </c>
      <c r="J6" s="11" t="s">
        <v>25</v>
      </c>
      <c r="K6" s="11" t="s">
        <v>4</v>
      </c>
      <c r="L6" s="23" t="s">
        <v>66</v>
      </c>
      <c r="M6" s="11" t="s">
        <v>25</v>
      </c>
      <c r="N6" s="11" t="s">
        <v>4</v>
      </c>
      <c r="O6" s="23" t="s">
        <v>66</v>
      </c>
      <c r="P6" s="11" t="s">
        <v>25</v>
      </c>
      <c r="Q6" s="318"/>
      <c r="R6" s="318"/>
    </row>
    <row r="7" spans="1:18" x14ac:dyDescent="0.2">
      <c r="A7" s="12"/>
      <c r="B7" s="1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2" customHeight="1" x14ac:dyDescent="0.2">
      <c r="A8" s="248" t="s">
        <v>59</v>
      </c>
      <c r="B8" s="81">
        <f>[1]MercLab!N48</f>
        <v>4132728.710611477</v>
      </c>
      <c r="C8" s="80">
        <f>SUM(C11,C15)</f>
        <v>100.0000000000102</v>
      </c>
      <c r="D8" s="80">
        <f>[1]MercLab!O48</f>
        <v>6.7056597053738871</v>
      </c>
      <c r="E8" s="81">
        <f>[1]MercLab!P48</f>
        <v>3199735.3356332006</v>
      </c>
      <c r="F8" s="80">
        <f>SUM(F11,F15)</f>
        <v>100.00000000001174</v>
      </c>
      <c r="G8" s="80">
        <f>[1]MercLab!Q48</f>
        <v>7.3688224211304902</v>
      </c>
      <c r="H8" s="81">
        <f>[1]MercLab!R48</f>
        <v>2368797.4720803881</v>
      </c>
      <c r="I8" s="80">
        <f>SUM(I11,I15)</f>
        <v>100.00000000001319</v>
      </c>
      <c r="J8" s="80">
        <f>[1]MercLab!S48</f>
        <v>7.5012967992460631</v>
      </c>
      <c r="K8" s="81">
        <f>[1]MercLab!T48</f>
        <v>2246940.5478480123</v>
      </c>
      <c r="L8" s="80">
        <f>SUM(L11,L15)</f>
        <v>100.0000000000135</v>
      </c>
      <c r="M8" s="80">
        <f>[1]MercLab!U48</f>
        <v>7.4055650820276897</v>
      </c>
      <c r="N8" s="81">
        <f>[1]MercLab!V48</f>
        <v>121856.92423239638</v>
      </c>
      <c r="O8" s="80">
        <f>SUM(O11,O15)</f>
        <v>99.999999999999901</v>
      </c>
      <c r="P8" s="80">
        <f>[1]MercLab!W48</f>
        <v>9.1582846508420523</v>
      </c>
      <c r="Q8" s="80">
        <f>IF(ISNUMBER(N8/H8*100),N8/H8*100,0)</f>
        <v>5.1442525445358553</v>
      </c>
      <c r="R8" s="80">
        <f>[1]MercLab!X48</f>
        <v>3.5297058502667711</v>
      </c>
    </row>
    <row r="9" spans="1:18" ht="12" customHeight="1" x14ac:dyDescent="0.2">
      <c r="A9" s="247"/>
      <c r="B9" s="1"/>
      <c r="C9" s="80"/>
      <c r="D9" s="80"/>
      <c r="E9" s="1"/>
      <c r="F9" s="80"/>
      <c r="G9" s="80"/>
      <c r="H9" s="1"/>
      <c r="I9" s="80"/>
      <c r="J9" s="80"/>
      <c r="K9" s="1"/>
      <c r="L9" s="80"/>
      <c r="M9" s="80"/>
      <c r="N9" s="1"/>
      <c r="O9" s="80"/>
      <c r="P9" s="80"/>
      <c r="Q9" s="80"/>
      <c r="R9" s="80"/>
    </row>
    <row r="10" spans="1:18" x14ac:dyDescent="0.2">
      <c r="A10" s="248" t="s">
        <v>35</v>
      </c>
      <c r="B10" s="92"/>
      <c r="C10" s="80"/>
      <c r="D10" s="80"/>
      <c r="E10" s="92"/>
      <c r="F10" s="80"/>
      <c r="G10" s="80"/>
      <c r="H10" s="92"/>
      <c r="I10" s="80"/>
      <c r="J10" s="80"/>
      <c r="K10" s="92"/>
      <c r="L10" s="80"/>
      <c r="M10" s="80"/>
      <c r="N10" s="92"/>
      <c r="O10" s="80"/>
      <c r="P10" s="80"/>
      <c r="Q10" s="80"/>
      <c r="R10" s="80"/>
    </row>
    <row r="11" spans="1:18" x14ac:dyDescent="0.2">
      <c r="A11" s="246" t="s">
        <v>55</v>
      </c>
      <c r="B11" s="84">
        <f>SUM(B12:B14)</f>
        <v>2172642.1090060873</v>
      </c>
      <c r="C11" s="82">
        <f>IF(ISNUMBER(B11/B$8*100),B11/B$8*100,0)</f>
        <v>52.571612151251614</v>
      </c>
      <c r="D11" s="82">
        <f>[2]Sheet1!D6</f>
        <v>7.806873036005296</v>
      </c>
      <c r="E11" s="84">
        <f>SUM(E12:E14)</f>
        <v>1715805.0957222553</v>
      </c>
      <c r="F11" s="82">
        <f>IF(ISNUMBER(E11/E$8*100),E11/E$8*100,0)</f>
        <v>53.623344300215756</v>
      </c>
      <c r="G11" s="82">
        <f>[2]Sheet1!E6</f>
        <v>8.5077211245754434</v>
      </c>
      <c r="H11" s="84">
        <f>SUM(H12:H14)</f>
        <v>1185588.689009093</v>
      </c>
      <c r="I11" s="82">
        <f>IF(ISNUMBER(H11/H$8*100),H11/H$8*100,0)</f>
        <v>50.050234474788333</v>
      </c>
      <c r="J11" s="82">
        <f>[2]Sheet1!F6</f>
        <v>8.8875543669204475</v>
      </c>
      <c r="K11" s="84">
        <f>SUM(K12:K14)</f>
        <v>1095046.3752571181</v>
      </c>
      <c r="L11" s="82">
        <f>IF(ISNUMBER(K11/K$8*100),K11/K$8*100,0)</f>
        <v>48.734995516721135</v>
      </c>
      <c r="M11" s="82">
        <f>[2]Sheet1!G6</f>
        <v>8.8232746429853908</v>
      </c>
      <c r="N11" s="84">
        <f>SUM(N12:N14)</f>
        <v>90542.313751977825</v>
      </c>
      <c r="O11" s="82">
        <f>IF(ISNUMBER(N11/N$8*100),N11/N$8*100,0)</f>
        <v>74.302149280661567</v>
      </c>
      <c r="P11" s="82">
        <f>[2]Sheet1!H6</f>
        <v>9.5814527698766021</v>
      </c>
      <c r="Q11" s="83">
        <f>IF(ISNUMBER(N11/H11*100),N11/H11*100,0)</f>
        <v>7.6369076890951515</v>
      </c>
      <c r="R11" s="82">
        <f>[2]Sheet1!H7</f>
        <v>3.9684829885848991</v>
      </c>
    </row>
    <row r="12" spans="1:18" x14ac:dyDescent="0.2">
      <c r="A12" s="245" t="s">
        <v>51</v>
      </c>
      <c r="B12" s="84">
        <f>[1]MercLab!N49</f>
        <v>571327.02089610614</v>
      </c>
      <c r="C12" s="82">
        <f>IF(ISNUMBER(B12/B$8*100),B12/B$8*100,0)</f>
        <v>13.824450161200463</v>
      </c>
      <c r="D12" s="82">
        <f>[1]MercLab!O49</f>
        <v>9.1061091890979586</v>
      </c>
      <c r="E12" s="84">
        <f>[1]MercLab!P49</f>
        <v>462248.56430312141</v>
      </c>
      <c r="F12" s="82">
        <f>IF(ISNUMBER(E12/E$8*100),E12/E$8*100,0)</f>
        <v>14.446462466922949</v>
      </c>
      <c r="G12" s="82">
        <f>[1]MercLab!Q49</f>
        <v>9.797919830641094</v>
      </c>
      <c r="H12" s="84">
        <f>[1]MercLab!R49</f>
        <v>307877.08765065344</v>
      </c>
      <c r="I12" s="82">
        <f>IF(ISNUMBER(H12/H$8*100),H12/H$8*100,0)</f>
        <v>12.997189134124728</v>
      </c>
      <c r="J12" s="82">
        <f>[1]MercLab!S49</f>
        <v>10.223747757692836</v>
      </c>
      <c r="K12" s="84">
        <f>[1]MercLab!T49</f>
        <v>273098.15053624264</v>
      </c>
      <c r="L12" s="82">
        <f>IF(ISNUMBER(K12/K$8*100),K12/K$8*100,0)</f>
        <v>12.154222362394057</v>
      </c>
      <c r="M12" s="82">
        <f>[1]MercLab!U49</f>
        <v>10.152761548648431</v>
      </c>
      <c r="N12" s="84">
        <f>[1]MercLab!V49</f>
        <v>34778.937114413682</v>
      </c>
      <c r="O12" s="82">
        <f>IF(ISNUMBER(N12/N$8*100),N12/N$8*100,0)</f>
        <v>28.54079678565159</v>
      </c>
      <c r="P12" s="82">
        <f>[1]MercLab!W49</f>
        <v>10.773687386843697</v>
      </c>
      <c r="Q12" s="83">
        <f>IF(ISNUMBER(N12/H12*100),N12/H12*100,0)</f>
        <v>11.296370697736743</v>
      </c>
      <c r="R12" s="82">
        <f>[1]MercLab!X49</f>
        <v>4.1170896101451362</v>
      </c>
    </row>
    <row r="13" spans="1:18" x14ac:dyDescent="0.2">
      <c r="A13" s="245" t="s">
        <v>52</v>
      </c>
      <c r="B13" s="84">
        <f>[1]MercLab!N50</f>
        <v>339773.66680955642</v>
      </c>
      <c r="C13" s="82">
        <f>IF(ISNUMBER(B13/B$8*100),B13/B$8*100,0)</f>
        <v>8.221533291965919</v>
      </c>
      <c r="D13" s="82">
        <f>[1]MercLab!O50</f>
        <v>8.3777439687024611</v>
      </c>
      <c r="E13" s="84">
        <f>[1]MercLab!P50</f>
        <v>274692.23147808958</v>
      </c>
      <c r="F13" s="82">
        <f>IF(ISNUMBER(E13/E$8*100),E13/E$8*100,0)</f>
        <v>8.5848422655160093</v>
      </c>
      <c r="G13" s="82">
        <f>[1]MercLab!Q50</f>
        <v>9.0144424275905557</v>
      </c>
      <c r="H13" s="84">
        <f>[1]MercLab!R50</f>
        <v>191271.90972020646</v>
      </c>
      <c r="I13" s="82">
        <f>IF(ISNUMBER(H13/H$8*100),H13/H$8*100,0)</f>
        <v>8.0746417528140384</v>
      </c>
      <c r="J13" s="82">
        <f>[1]MercLab!S50</f>
        <v>9.4114548307554386</v>
      </c>
      <c r="K13" s="84">
        <f>[1]MercLab!T50</f>
        <v>178469.67924070929</v>
      </c>
      <c r="L13" s="82">
        <f>IF(ISNUMBER(K13/K$8*100),K13/K$8*100,0)</f>
        <v>7.9427859990170653</v>
      </c>
      <c r="M13" s="82">
        <f>[1]MercLab!U50</f>
        <v>9.3568853640951701</v>
      </c>
      <c r="N13" s="84">
        <f>[1]MercLab!V50</f>
        <v>12802.230479497412</v>
      </c>
      <c r="O13" s="82">
        <f>IF(ISNUMBER(N13/N$8*100),N13/N$8*100,0)</f>
        <v>10.505952419315918</v>
      </c>
      <c r="P13" s="82">
        <f>[1]MercLab!W50</f>
        <v>10.168333333333333</v>
      </c>
      <c r="Q13" s="83">
        <f>IF(ISNUMBER(N13/H13*100),N13/H13*100,0)</f>
        <v>6.6932099429678829</v>
      </c>
      <c r="R13" s="82">
        <f>[1]MercLab!X50</f>
        <v>3.7225374190781744</v>
      </c>
    </row>
    <row r="14" spans="1:18" x14ac:dyDescent="0.2">
      <c r="A14" s="245" t="s">
        <v>71</v>
      </c>
      <c r="B14" s="84">
        <f>[1]MercLab!N51</f>
        <v>1261541.4213004245</v>
      </c>
      <c r="C14" s="82">
        <f>IF(ISNUMBER(B14/B$8*100),B14/B$8*100,0)</f>
        <v>30.525628698085221</v>
      </c>
      <c r="D14" s="82">
        <f>[1]MercLab!O51</f>
        <v>7.0315704452872589</v>
      </c>
      <c r="E14" s="84">
        <f>[1]MercLab!P51</f>
        <v>978864.2999410443</v>
      </c>
      <c r="F14" s="82">
        <f>IF(ISNUMBER(E14/E$8*100),E14/E$8*100,0)</f>
        <v>30.592039567776791</v>
      </c>
      <c r="G14" s="82">
        <f>[1]MercLab!Q51</f>
        <v>7.7317342591131322</v>
      </c>
      <c r="H14" s="84">
        <f>[1]MercLab!R51</f>
        <v>686439.69163823302</v>
      </c>
      <c r="I14" s="82">
        <f>IF(ISNUMBER(H14/H$8*100),H14/H$8*100,0)</f>
        <v>28.978403587849566</v>
      </c>
      <c r="J14" s="82">
        <f>[1]MercLab!S51</f>
        <v>8.1044086142744227</v>
      </c>
      <c r="K14" s="84">
        <f>[1]MercLab!T51</f>
        <v>643478.54548016633</v>
      </c>
      <c r="L14" s="82">
        <f>IF(ISNUMBER(K14/K$8*100),K14/K$8*100,0)</f>
        <v>28.637987155310018</v>
      </c>
      <c r="M14" s="82">
        <f>[1]MercLab!U51</f>
        <v>8.0841059602649104</v>
      </c>
      <c r="N14" s="84">
        <f>[1]MercLab!V51</f>
        <v>42961.146158066731</v>
      </c>
      <c r="O14" s="82">
        <f>IF(ISNUMBER(N14/N$8*100),N14/N$8*100,0)</f>
        <v>35.255400075694062</v>
      </c>
      <c r="P14" s="82">
        <f>[1]MercLab!W51</f>
        <v>8.4033687943262425</v>
      </c>
      <c r="Q14" s="83">
        <f>IF(ISNUMBER(N14/H14*100),N14/H14*100,0)</f>
        <v>6.2585463342798784</v>
      </c>
      <c r="R14" s="82">
        <f>[1]MercLab!X51</f>
        <v>3.7618138846029465</v>
      </c>
    </row>
    <row r="15" spans="1:18" x14ac:dyDescent="0.2">
      <c r="A15" s="246" t="s">
        <v>53</v>
      </c>
      <c r="B15" s="84">
        <f>[1]MercLab!N52</f>
        <v>1960086.6016058112</v>
      </c>
      <c r="C15" s="82">
        <f>IF(ISNUMBER(B15/B$8*100),B15/B$8*100,0)</f>
        <v>47.428387848758582</v>
      </c>
      <c r="D15" s="82">
        <f>[1]MercLab!O52</f>
        <v>5.3525586926500006</v>
      </c>
      <c r="E15" s="84">
        <f>[1]MercLab!P52</f>
        <v>1483930.2399113209</v>
      </c>
      <c r="F15" s="82">
        <f>IF(ISNUMBER(E15/E$8*100),E15/E$8*100,0)</f>
        <v>46.376655699795982</v>
      </c>
      <c r="G15" s="82">
        <f>[1]MercLab!Q52</f>
        <v>5.9259161786959744</v>
      </c>
      <c r="H15" s="84">
        <f>[1]MercLab!R52</f>
        <v>1183208.7830716074</v>
      </c>
      <c r="I15" s="82">
        <f>IF(ISNUMBER(H15/H$8*100),H15/H$8*100,0)</f>
        <v>49.949765525224848</v>
      </c>
      <c r="J15" s="82">
        <f>[1]MercLab!S52</f>
        <v>5.9732664764384831</v>
      </c>
      <c r="K15" s="84">
        <f>[1]MercLab!T52</f>
        <v>1151894.1725911975</v>
      </c>
      <c r="L15" s="82">
        <f>IF(ISNUMBER(K15/K$8*100),K15/K$8*100,0)</f>
        <v>51.265004483292365</v>
      </c>
      <c r="M15" s="82">
        <f>[1]MercLab!U52</f>
        <v>5.91531372157388</v>
      </c>
      <c r="N15" s="84">
        <f>[1]MercLab!V52</f>
        <v>31314.610480418451</v>
      </c>
      <c r="O15" s="82">
        <f>IF(ISNUMBER(N15/N$8*100),N15/N$8*100,0)</f>
        <v>25.697850719338337</v>
      </c>
      <c r="P15" s="82">
        <f>[1]MercLab!W52</f>
        <v>7.9076190476190478</v>
      </c>
      <c r="Q15" s="83">
        <f>IF(ISNUMBER(N15/H15*100),N15/H15*100,0)</f>
        <v>2.6465836738572706</v>
      </c>
      <c r="R15" s="82">
        <f>[1]MercLab!X52</f>
        <v>2.5581220386212582</v>
      </c>
    </row>
    <row r="16" spans="1:18" x14ac:dyDescent="0.2">
      <c r="A16" s="53"/>
      <c r="B16" s="94"/>
      <c r="C16" s="82"/>
      <c r="D16" s="82"/>
      <c r="E16" s="94"/>
      <c r="F16" s="82"/>
      <c r="G16" s="82"/>
      <c r="H16" s="94"/>
      <c r="I16" s="82"/>
      <c r="J16" s="82"/>
      <c r="K16" s="94"/>
      <c r="L16" s="82"/>
      <c r="M16" s="82"/>
      <c r="N16" s="94"/>
      <c r="O16" s="82"/>
      <c r="P16" s="82"/>
      <c r="Q16" s="82"/>
      <c r="R16" s="82"/>
    </row>
    <row r="17" spans="1:18" x14ac:dyDescent="0.2">
      <c r="A17" s="248" t="s">
        <v>91</v>
      </c>
      <c r="B17" s="92"/>
      <c r="C17" s="80"/>
      <c r="D17" s="80"/>
      <c r="E17" s="92"/>
      <c r="F17" s="80"/>
      <c r="G17" s="80"/>
      <c r="H17" s="92"/>
      <c r="I17" s="80"/>
      <c r="J17" s="80"/>
      <c r="K17" s="92"/>
      <c r="L17" s="80"/>
      <c r="M17" s="80"/>
      <c r="N17" s="92"/>
      <c r="O17" s="80"/>
      <c r="P17" s="80"/>
      <c r="Q17" s="80"/>
      <c r="R17" s="80"/>
    </row>
    <row r="18" spans="1:18" x14ac:dyDescent="0.2">
      <c r="A18" s="245" t="s">
        <v>37</v>
      </c>
      <c r="B18" s="84">
        <f>[1]MercLab!N54</f>
        <v>849336.24858472752</v>
      </c>
      <c r="C18" s="82">
        <f>IF(ISNUMBER(B18/B$8*100),B18/B$8*100,0)</f>
        <v>20.551463888832426</v>
      </c>
      <c r="D18" s="82">
        <f>[1]MercLab!O54</f>
        <v>0</v>
      </c>
      <c r="E18" s="84">
        <f>[1]MercLab!P54</f>
        <v>276694.30669109925</v>
      </c>
      <c r="F18" s="82">
        <f>IF(ISNUMBER(E18/E$8*100),E18/E$8*100,0)</f>
        <v>8.6474122909401121</v>
      </c>
      <c r="G18" s="82">
        <f>[1]MercLab!Q54</f>
        <v>0</v>
      </c>
      <c r="H18" s="84">
        <f>[1]MercLab!R54</f>
        <v>216844.6438599386</v>
      </c>
      <c r="I18" s="82">
        <f>IF(ISNUMBER(H18/H$8*100),H18/H$8*100,0)</f>
        <v>9.1542078381861636</v>
      </c>
      <c r="J18" s="82">
        <f>[1]MercLab!S54</f>
        <v>0</v>
      </c>
      <c r="K18" s="84">
        <f>[1]MercLab!T54</f>
        <v>212378.11918388959</v>
      </c>
      <c r="L18" s="82">
        <f>IF(ISNUMBER(K18/K$8*100),K18/K$8*100,0)</f>
        <v>9.4518797743577547</v>
      </c>
      <c r="M18" s="82">
        <f>[1]MercLab!U54</f>
        <v>0</v>
      </c>
      <c r="N18" s="84">
        <f>[1]MercLab!V54</f>
        <v>4466.5246760490891</v>
      </c>
      <c r="O18" s="82">
        <f>IF(ISNUMBER(N18/N$8*100),N18/N$8*100,0)</f>
        <v>3.6653843876207381</v>
      </c>
      <c r="P18" s="82">
        <f>[1]MercLab!W54</f>
        <v>0</v>
      </c>
      <c r="Q18" s="83">
        <f>IF(ISNUMBER(N18/H18*100),N18/H18*100,0)</f>
        <v>2.0597809549467345</v>
      </c>
      <c r="R18" s="82">
        <f>[1]MercLab!X54</f>
        <v>1.2042912770815155</v>
      </c>
    </row>
    <row r="19" spans="1:18" x14ac:dyDescent="0.2">
      <c r="A19" s="245" t="s">
        <v>38</v>
      </c>
      <c r="B19" s="84">
        <f>[1]MercLab!N55</f>
        <v>2107277.6187463133</v>
      </c>
      <c r="C19" s="82">
        <f>IF(ISNUMBER(B19/B$8*100),B19/B$8*100,0)</f>
        <v>50.989981832959977</v>
      </c>
      <c r="D19" s="82">
        <f>[1]MercLab!O55</f>
        <v>4.2052212050988667</v>
      </c>
      <c r="E19" s="84">
        <f>[1]MercLab!P55</f>
        <v>1747173.5758485177</v>
      </c>
      <c r="F19" s="82">
        <f>IF(ISNUMBER(E19/E$8*100),E19/E$8*100,0)</f>
        <v>54.603690386247742</v>
      </c>
      <c r="G19" s="82">
        <f>[1]MercLab!Q55</f>
        <v>4.7913805796472619</v>
      </c>
      <c r="H19" s="84">
        <f>[1]MercLab!R55</f>
        <v>1296360.291587278</v>
      </c>
      <c r="I19" s="82">
        <f>IF(ISNUMBER(H19/H$8*100),H19/H$8*100,0)</f>
        <v>54.726514481153764</v>
      </c>
      <c r="J19" s="82">
        <f>[1]MercLab!S55</f>
        <v>4.8220519028489433</v>
      </c>
      <c r="K19" s="84">
        <f>[1]MercLab!T55</f>
        <v>1251422.4864315167</v>
      </c>
      <c r="L19" s="82">
        <f>IF(ISNUMBER(K19/K$8*100),K19/K$8*100,0)</f>
        <v>55.694508144866397</v>
      </c>
      <c r="M19" s="82">
        <f>[1]MercLab!U55</f>
        <v>4.8059059273504836</v>
      </c>
      <c r="N19" s="84">
        <f>[1]MercLab!V55</f>
        <v>44937.805155766648</v>
      </c>
      <c r="O19" s="82">
        <f>IF(ISNUMBER(N19/N$8*100),N19/N$8*100,0)</f>
        <v>36.877514707383092</v>
      </c>
      <c r="P19" s="82">
        <f>[1]MercLab!W55</f>
        <v>5.2716830482525276</v>
      </c>
      <c r="Q19" s="83">
        <f>IF(ISNUMBER(N19/H19*100),N19/H19*100,0)</f>
        <v>3.4664595519771977</v>
      </c>
      <c r="R19" s="82">
        <f>[1]MercLab!X55</f>
        <v>2.4529532703040675</v>
      </c>
    </row>
    <row r="20" spans="1:18" x14ac:dyDescent="0.2">
      <c r="A20" s="245" t="s">
        <v>39</v>
      </c>
      <c r="B20" s="84">
        <f>[1]MercLab!N56</f>
        <v>864894.41141405597</v>
      </c>
      <c r="C20" s="82">
        <f>IF(ISNUMBER(B20/B$8*100),B20/B$8*100,0)</f>
        <v>20.927926122837288</v>
      </c>
      <c r="D20" s="82">
        <f>[1]MercLab!O56</f>
        <v>9.9489002273184131</v>
      </c>
      <c r="E20" s="84">
        <f>[1]MercLab!P56</f>
        <v>864647.02122711285</v>
      </c>
      <c r="F20" s="82">
        <f>IF(ISNUMBER(E20/E$8*100),E20/E$8*100,0)</f>
        <v>27.022454376090032</v>
      </c>
      <c r="G20" s="82">
        <f>[1]MercLab!Q56</f>
        <v>9.9497439577200897</v>
      </c>
      <c r="H20" s="84">
        <f>[1]MercLab!R56</f>
        <v>625077.85883388622</v>
      </c>
      <c r="I20" s="82">
        <f>IF(ISNUMBER(H20/H$8*100),H20/H$8*100,0)</f>
        <v>26.387982349749546</v>
      </c>
      <c r="J20" s="82">
        <f>[1]MercLab!S56</f>
        <v>10.301647550204526</v>
      </c>
      <c r="K20" s="84">
        <f>[1]MercLab!T56</f>
        <v>572926.5821305865</v>
      </c>
      <c r="L20" s="82">
        <f>IF(ISNUMBER(K20/K$8*100),K20/K$8*100,0)</f>
        <v>25.498074823532914</v>
      </c>
      <c r="M20" s="82">
        <f>[1]MercLab!U56</f>
        <v>10.305089712383591</v>
      </c>
      <c r="N20" s="84">
        <f>[1]MercLab!V56</f>
        <v>52151.276703291966</v>
      </c>
      <c r="O20" s="82">
        <f>IF(ISNUMBER(N20/N$8*100),N20/N$8*100,0)</f>
        <v>42.797138555567813</v>
      </c>
      <c r="P20" s="82">
        <f>[1]MercLab!W56</f>
        <v>10.26383244121708</v>
      </c>
      <c r="Q20" s="83">
        <f>IF(ISNUMBER(N20/H20*100),N20/H20*100,0)</f>
        <v>8.3431649299789239</v>
      </c>
      <c r="R20" s="82">
        <f>[1]MercLab!X56</f>
        <v>4.4318589592705084</v>
      </c>
    </row>
    <row r="21" spans="1:18" x14ac:dyDescent="0.2">
      <c r="A21" s="245" t="s">
        <v>40</v>
      </c>
      <c r="B21" s="84">
        <f>[1]MercLab!N57</f>
        <v>293783.38942778099</v>
      </c>
      <c r="C21" s="82">
        <f>IF(ISNUMBER(B21/B$8*100),B21/B$8*100,0)</f>
        <v>7.1087025062507161</v>
      </c>
      <c r="D21" s="82">
        <f>[1]MercLab!O57</f>
        <v>15.101227457773087</v>
      </c>
      <c r="E21" s="84">
        <f>[1]MercLab!P57</f>
        <v>293783.38942778099</v>
      </c>
      <c r="F21" s="82">
        <f>IF(ISNUMBER(E21/E$8*100),E21/E$8*100,0)</f>
        <v>9.1814902987794689</v>
      </c>
      <c r="G21" s="82">
        <f>[1]MercLab!Q57</f>
        <v>15.101227457773087</v>
      </c>
      <c r="H21" s="84">
        <f>[1]MercLab!R57</f>
        <v>216066.56050213607</v>
      </c>
      <c r="I21" s="82">
        <f>IF(ISNUMBER(H21/H$8*100),H21/H$8*100,0)</f>
        <v>9.1213606502364417</v>
      </c>
      <c r="J21" s="82">
        <f>[1]MercLab!S57</f>
        <v>15.47490196855367</v>
      </c>
      <c r="K21" s="84">
        <f>[1]MercLab!T57</f>
        <v>196407.36147246772</v>
      </c>
      <c r="L21" s="82">
        <f>IF(ISNUMBER(K21/K$8*100),K21/K$8*100,0)</f>
        <v>8.7411018355859564</v>
      </c>
      <c r="M21" s="82">
        <f>[1]MercLab!U57</f>
        <v>15.511458746154153</v>
      </c>
      <c r="N21" s="84">
        <f>[1]MercLab!V57</f>
        <v>19659.199029668245</v>
      </c>
      <c r="O21" s="82">
        <f>IF(ISNUMBER(N21/N$8*100),N21/N$8*100,0)</f>
        <v>16.133017597076137</v>
      </c>
      <c r="P21" s="82">
        <f>[1]MercLab!W57</f>
        <v>15.109677514515138</v>
      </c>
      <c r="Q21" s="83">
        <f>IF(ISNUMBER(N21/H21*100),N21/H21*100,0)</f>
        <v>9.0986772705505672</v>
      </c>
      <c r="R21" s="82">
        <f>[1]MercLab!X57</f>
        <v>4.4808387081203325</v>
      </c>
    </row>
    <row r="22" spans="1:18" x14ac:dyDescent="0.2">
      <c r="A22" s="245" t="s">
        <v>46</v>
      </c>
      <c r="B22" s="84">
        <f>[1]MercLab!N58</f>
        <v>17437.042439024808</v>
      </c>
      <c r="C22" s="82">
        <f>IF(ISNUMBER(B22/B$8*100),B22/B$8*100,0)</f>
        <v>0.42192564912989</v>
      </c>
      <c r="D22" s="82">
        <f>[1]MercLab!O58</f>
        <v>0</v>
      </c>
      <c r="E22" s="84">
        <f>[1]MercLab!P58</f>
        <v>17437.042439024808</v>
      </c>
      <c r="F22" s="82">
        <f>IF(ISNUMBER(E22/E$8*100),E22/E$8*100,0)</f>
        <v>0.54495264795312093</v>
      </c>
      <c r="G22" s="82">
        <f>[1]MercLab!Q58</f>
        <v>0</v>
      </c>
      <c r="H22" s="84">
        <f>[1]MercLab!R58</f>
        <v>14448.117297460505</v>
      </c>
      <c r="I22" s="82">
        <f>IF(ISNUMBER(H22/H$8*100),H22/H$8*100,0)</f>
        <v>0.60993468068722212</v>
      </c>
      <c r="J22" s="82">
        <f>[1]MercLab!S58</f>
        <v>0</v>
      </c>
      <c r="K22" s="84">
        <f>[1]MercLab!T58</f>
        <v>13805.998629839965</v>
      </c>
      <c r="L22" s="82">
        <f>IF(ISNUMBER(K22/K$8*100),K22/K$8*100,0)</f>
        <v>0.61443542166981402</v>
      </c>
      <c r="M22" s="82">
        <f>[1]MercLab!U58</f>
        <v>0</v>
      </c>
      <c r="N22" s="84">
        <f>[1]MercLab!V58</f>
        <v>642.11866762053853</v>
      </c>
      <c r="O22" s="82">
        <f>IF(ISNUMBER(N22/N$8*100),N22/N$8*100,0)</f>
        <v>0.5269447523523062</v>
      </c>
      <c r="P22" s="82">
        <f>[1]MercLab!W58</f>
        <v>0</v>
      </c>
      <c r="Q22" s="83">
        <f>IF(ISNUMBER(N22/H22*100),N22/H22*100,0)</f>
        <v>4.4443068560455377</v>
      </c>
      <c r="R22" s="82">
        <f>[1]MercLab!X58</f>
        <v>0.33204862240942595</v>
      </c>
    </row>
    <row r="23" spans="1:18" x14ac:dyDescent="0.2">
      <c r="A23" s="245"/>
      <c r="B23" s="94"/>
      <c r="C23" s="82"/>
      <c r="D23" s="82"/>
      <c r="E23" s="94"/>
      <c r="F23" s="82"/>
      <c r="G23" s="82"/>
      <c r="H23" s="94"/>
      <c r="I23" s="82"/>
      <c r="J23" s="82"/>
      <c r="K23" s="94"/>
      <c r="L23" s="82"/>
      <c r="M23" s="82"/>
      <c r="N23" s="94"/>
      <c r="O23" s="82"/>
      <c r="P23" s="82"/>
      <c r="Q23" s="82"/>
      <c r="R23" s="82"/>
    </row>
    <row r="24" spans="1:18" x14ac:dyDescent="0.2">
      <c r="A24" s="248" t="s">
        <v>16</v>
      </c>
      <c r="B24" s="92"/>
      <c r="C24" s="80"/>
      <c r="D24" s="80"/>
      <c r="E24" s="92"/>
      <c r="F24" s="80"/>
      <c r="G24" s="80"/>
      <c r="H24" s="92"/>
      <c r="I24" s="80"/>
      <c r="J24" s="80"/>
      <c r="K24" s="92"/>
      <c r="L24" s="80"/>
      <c r="M24" s="80"/>
      <c r="N24" s="92"/>
      <c r="O24" s="80"/>
      <c r="P24" s="80"/>
      <c r="Q24" s="80"/>
      <c r="R24" s="80"/>
    </row>
    <row r="25" spans="1:18" ht="12" customHeight="1" x14ac:dyDescent="0.2">
      <c r="A25" s="245" t="s">
        <v>41</v>
      </c>
      <c r="B25" s="84">
        <f>[1]MercLab!N60</f>
        <v>180785.53637881475</v>
      </c>
      <c r="C25" s="82">
        <f t="shared" ref="C25:C33" si="0">IF(ISNUMBER(B25/B$8*100),B25/B$8*100,0)</f>
        <v>4.3744835201647145</v>
      </c>
      <c r="D25" s="82">
        <f>[1]MercLab!O60</f>
        <v>3.8226260516692352</v>
      </c>
      <c r="E25" s="84">
        <f>[1]MercLab!P60</f>
        <v>180785.53637881475</v>
      </c>
      <c r="F25" s="82">
        <f t="shared" ref="F25:F33" si="1">IF(ISNUMBER(E25/E$8*100),E25/E$8*100,0)</f>
        <v>5.6500153111269382</v>
      </c>
      <c r="G25" s="82">
        <f>[1]MercLab!Q60</f>
        <v>3.8226260516692352</v>
      </c>
      <c r="H25" s="84">
        <f>[1]MercLab!R60</f>
        <v>14566.215654658165</v>
      </c>
      <c r="I25" s="82">
        <f t="shared" ref="I25:I33" si="2">IF(ISNUMBER(H25/H$8*100),H25/H$8*100,0)</f>
        <v>0.61492026339699857</v>
      </c>
      <c r="J25" s="82">
        <f>[1]MercLab!S60</f>
        <v>3.8806062510756592</v>
      </c>
      <c r="K25" s="84">
        <f>[1]MercLab!T60</f>
        <v>14566.215654658165</v>
      </c>
      <c r="L25" s="82">
        <f t="shared" ref="L25:L33" si="3">IF(ISNUMBER(K25/K$8*100),K25/K$8*100,0)</f>
        <v>0.64826885021986147</v>
      </c>
      <c r="M25" s="82">
        <f>[1]MercLab!U60</f>
        <v>3.8806062510756592</v>
      </c>
      <c r="N25" s="84">
        <f>[1]MercLab!V60</f>
        <v>0</v>
      </c>
      <c r="O25" s="82">
        <f t="shared" ref="O25:O33" si="4">IF(ISNUMBER(N25/N$8*100),N25/N$8*100,0)</f>
        <v>0</v>
      </c>
      <c r="P25" s="82">
        <f>[1]MercLab!W60</f>
        <v>0</v>
      </c>
      <c r="Q25" s="83">
        <f t="shared" ref="Q25:Q33" si="5">IF(ISNUMBER(N25/H25*100),N25/H25*100,0)</f>
        <v>0</v>
      </c>
      <c r="R25" s="82">
        <f>[1]MercLab!X60</f>
        <v>0</v>
      </c>
    </row>
    <row r="26" spans="1:18" x14ac:dyDescent="0.2">
      <c r="A26" s="245" t="s">
        <v>42</v>
      </c>
      <c r="B26" s="84">
        <f>[1]MercLab!N61</f>
        <v>274820.6041013223</v>
      </c>
      <c r="C26" s="82">
        <f t="shared" si="0"/>
        <v>6.6498583223155716</v>
      </c>
      <c r="D26" s="82">
        <f>[1]MercLab!O61</f>
        <v>5.7364602872545891</v>
      </c>
      <c r="E26" s="84">
        <f>[1]MercLab!P61</f>
        <v>274820.6041013223</v>
      </c>
      <c r="F26" s="82">
        <f t="shared" si="1"/>
        <v>8.5888542418130225</v>
      </c>
      <c r="G26" s="82">
        <f>[1]MercLab!Q61</f>
        <v>5.7364602872545891</v>
      </c>
      <c r="H26" s="84">
        <f>[1]MercLab!R61</f>
        <v>84984.698998562089</v>
      </c>
      <c r="I26" s="82">
        <f t="shared" si="2"/>
        <v>3.5876726482625201</v>
      </c>
      <c r="J26" s="82">
        <f>[1]MercLab!S61</f>
        <v>5.347846158940432</v>
      </c>
      <c r="K26" s="84">
        <f>[1]MercLab!T61</f>
        <v>81671.612171089044</v>
      </c>
      <c r="L26" s="82">
        <f t="shared" si="3"/>
        <v>3.6347918617299113</v>
      </c>
      <c r="M26" s="82">
        <f>[1]MercLab!U61</f>
        <v>5.3891263695639804</v>
      </c>
      <c r="N26" s="84">
        <f>[1]MercLab!V61</f>
        <v>3313.0868274730096</v>
      </c>
      <c r="O26" s="82">
        <f t="shared" si="4"/>
        <v>2.7188334584537346</v>
      </c>
      <c r="P26" s="82">
        <f>[1]MercLab!W61</f>
        <v>4.2535593392399482</v>
      </c>
      <c r="Q26" s="83">
        <f t="shared" si="5"/>
        <v>3.8984509758975152</v>
      </c>
      <c r="R26" s="82">
        <f>[1]MercLab!X61</f>
        <v>0.23094688221709006</v>
      </c>
    </row>
    <row r="27" spans="1:18" x14ac:dyDescent="0.2">
      <c r="A27" s="245" t="s">
        <v>43</v>
      </c>
      <c r="B27" s="84">
        <f>[1]MercLab!N62</f>
        <v>427581.81114788714</v>
      </c>
      <c r="C27" s="82">
        <f t="shared" si="0"/>
        <v>10.346234681458737</v>
      </c>
      <c r="D27" s="82">
        <f>[1]MercLab!O62</f>
        <v>7.5883465005526043</v>
      </c>
      <c r="E27" s="84">
        <f>[1]MercLab!P62</f>
        <v>427581.81114788714</v>
      </c>
      <c r="F27" s="82">
        <f t="shared" si="1"/>
        <v>13.363036823271269</v>
      </c>
      <c r="G27" s="82">
        <f>[1]MercLab!Q62</f>
        <v>7.5883465005526043</v>
      </c>
      <c r="H27" s="84">
        <f>[1]MercLab!R62</f>
        <v>250699.22500669828</v>
      </c>
      <c r="I27" s="82">
        <f t="shared" si="2"/>
        <v>10.583396341879855</v>
      </c>
      <c r="J27" s="82">
        <f>[1]MercLab!S62</f>
        <v>6.8564027117083723</v>
      </c>
      <c r="K27" s="84">
        <f>[1]MercLab!T62</f>
        <v>224438.12868893292</v>
      </c>
      <c r="L27" s="82">
        <f t="shared" si="3"/>
        <v>9.9886100192498013</v>
      </c>
      <c r="M27" s="82">
        <f>[1]MercLab!U62</f>
        <v>6.7328651419260259</v>
      </c>
      <c r="N27" s="84">
        <f>[1]MercLab!V62</f>
        <v>26261.09631776559</v>
      </c>
      <c r="O27" s="82">
        <f t="shared" si="4"/>
        <v>21.550762489033776</v>
      </c>
      <c r="P27" s="82">
        <f>[1]MercLab!W62</f>
        <v>7.9237787389919889</v>
      </c>
      <c r="Q27" s="83">
        <f t="shared" si="5"/>
        <v>10.475140606064473</v>
      </c>
      <c r="R27" s="82">
        <f>[1]MercLab!X62</f>
        <v>2.4725108218760501</v>
      </c>
    </row>
    <row r="28" spans="1:18" x14ac:dyDescent="0.2">
      <c r="A28" s="245" t="s">
        <v>44</v>
      </c>
      <c r="B28" s="84">
        <f>[1]MercLab!N63</f>
        <v>502245.63639639993</v>
      </c>
      <c r="C28" s="82">
        <f t="shared" si="0"/>
        <v>12.15288182616003</v>
      </c>
      <c r="D28" s="82">
        <f>[1]MercLab!O63</f>
        <v>9.1845014295083374</v>
      </c>
      <c r="E28" s="84">
        <f>[1]MercLab!P63</f>
        <v>502245.63639639993</v>
      </c>
      <c r="F28" s="82">
        <f t="shared" si="1"/>
        <v>15.696474355339449</v>
      </c>
      <c r="G28" s="82">
        <f>[1]MercLab!Q63</f>
        <v>9.1845014295083374</v>
      </c>
      <c r="H28" s="84">
        <f>[1]MercLab!R63</f>
        <v>416503.90417527664</v>
      </c>
      <c r="I28" s="82">
        <f t="shared" si="2"/>
        <v>17.582925897395675</v>
      </c>
      <c r="J28" s="82">
        <f>[1]MercLab!S63</f>
        <v>8.7131904564955853</v>
      </c>
      <c r="K28" s="84">
        <f>[1]MercLab!T63</f>
        <v>378769.84483305522</v>
      </c>
      <c r="L28" s="82">
        <f t="shared" si="3"/>
        <v>16.857136927624484</v>
      </c>
      <c r="M28" s="82">
        <f>[1]MercLab!U63</f>
        <v>8.5418472306744704</v>
      </c>
      <c r="N28" s="84">
        <f>[1]MercLab!V63</f>
        <v>37734.059342223583</v>
      </c>
      <c r="O28" s="82">
        <f t="shared" si="4"/>
        <v>30.965872132354182</v>
      </c>
      <c r="P28" s="82">
        <f>[1]MercLab!W63</f>
        <v>10.385681548505898</v>
      </c>
      <c r="Q28" s="83">
        <f t="shared" si="5"/>
        <v>9.0597132377285039</v>
      </c>
      <c r="R28" s="82">
        <f>[1]MercLab!X63</f>
        <v>3.4563187229501979</v>
      </c>
    </row>
    <row r="29" spans="1:18" x14ac:dyDescent="0.2">
      <c r="A29" s="245" t="s">
        <v>45</v>
      </c>
      <c r="B29" s="84">
        <f>[1]MercLab!N64</f>
        <v>296565.68969964638</v>
      </c>
      <c r="C29" s="82">
        <f t="shared" si="0"/>
        <v>7.1760260705756957</v>
      </c>
      <c r="D29" s="82">
        <f>[1]MercLab!O64</f>
        <v>8.6707075432797236</v>
      </c>
      <c r="E29" s="84">
        <f>[1]MercLab!P64</f>
        <v>296565.68969964638</v>
      </c>
      <c r="F29" s="82">
        <f t="shared" si="1"/>
        <v>9.268444374039408</v>
      </c>
      <c r="G29" s="82">
        <f>[1]MercLab!Q64</f>
        <v>8.6707075432797236</v>
      </c>
      <c r="H29" s="84">
        <f>[1]MercLab!R64</f>
        <v>276209.0997625133</v>
      </c>
      <c r="I29" s="82">
        <f t="shared" si="2"/>
        <v>11.660308786125714</v>
      </c>
      <c r="J29" s="82">
        <f>[1]MercLab!S64</f>
        <v>8.5340257875559349</v>
      </c>
      <c r="K29" s="84">
        <f>[1]MercLab!T64</f>
        <v>260314.04013020228</v>
      </c>
      <c r="L29" s="82">
        <f t="shared" si="3"/>
        <v>11.585266035610768</v>
      </c>
      <c r="M29" s="82">
        <f>[1]MercLab!U64</f>
        <v>8.3587323328732968</v>
      </c>
      <c r="N29" s="84">
        <f>[1]MercLab!V64</f>
        <v>15895.059632311904</v>
      </c>
      <c r="O29" s="82">
        <f t="shared" si="4"/>
        <v>13.044034823985907</v>
      </c>
      <c r="P29" s="82">
        <f>[1]MercLab!W64</f>
        <v>11.204257477158201</v>
      </c>
      <c r="Q29" s="83">
        <f t="shared" si="5"/>
        <v>5.7547197561480044</v>
      </c>
      <c r="R29" s="82">
        <f>[1]MercLab!X64</f>
        <v>4.2460066518904034</v>
      </c>
    </row>
    <row r="30" spans="1:18" x14ac:dyDescent="0.2">
      <c r="A30" s="245" t="s">
        <v>47</v>
      </c>
      <c r="B30" s="84">
        <f>[1]MercLab!N65</f>
        <v>309793.39965027489</v>
      </c>
      <c r="C30" s="82">
        <f t="shared" si="0"/>
        <v>7.4960981313587833</v>
      </c>
      <c r="D30" s="82">
        <f>[1]MercLab!O65</f>
        <v>7.9638043534013159</v>
      </c>
      <c r="E30" s="84">
        <f>[1]MercLab!P65</f>
        <v>309793.39965027489</v>
      </c>
      <c r="F30" s="82">
        <f t="shared" si="1"/>
        <v>9.6818445013349645</v>
      </c>
      <c r="G30" s="82">
        <f>[1]MercLab!Q65</f>
        <v>7.9638043534013159</v>
      </c>
      <c r="H30" s="84">
        <f>[1]MercLab!R65</f>
        <v>293967.01240132429</v>
      </c>
      <c r="I30" s="82">
        <f t="shared" si="2"/>
        <v>12.409968174406602</v>
      </c>
      <c r="J30" s="82">
        <f>[1]MercLab!S65</f>
        <v>7.885352327267964</v>
      </c>
      <c r="K30" s="84">
        <f>[1]MercLab!T65</f>
        <v>284594.49486417597</v>
      </c>
      <c r="L30" s="82">
        <f t="shared" si="3"/>
        <v>12.665866710925835</v>
      </c>
      <c r="M30" s="82">
        <f>[1]MercLab!U65</f>
        <v>7.8308831902691098</v>
      </c>
      <c r="N30" s="84">
        <f>[1]MercLab!V65</f>
        <v>9372.5175371487421</v>
      </c>
      <c r="O30" s="82">
        <f t="shared" si="4"/>
        <v>7.6914115436511263</v>
      </c>
      <c r="P30" s="82">
        <f>[1]MercLab!W65</f>
        <v>9.5180567301632077</v>
      </c>
      <c r="Q30" s="83">
        <f t="shared" si="5"/>
        <v>3.1882888697570477</v>
      </c>
      <c r="R30" s="82">
        <f>[1]MercLab!X65</f>
        <v>4.0413045143913529</v>
      </c>
    </row>
    <row r="31" spans="1:18" x14ac:dyDescent="0.2">
      <c r="A31" s="245" t="s">
        <v>48</v>
      </c>
      <c r="B31" s="84">
        <f>[1]MercLab!N66</f>
        <v>365717.55344794469</v>
      </c>
      <c r="C31" s="82">
        <f t="shared" si="0"/>
        <v>8.8492997981915256</v>
      </c>
      <c r="D31" s="82">
        <f>[1]MercLab!O66</f>
        <v>7.1708890267923966</v>
      </c>
      <c r="E31" s="84">
        <f>[1]MercLab!P66</f>
        <v>365717.55344794469</v>
      </c>
      <c r="F31" s="82">
        <f t="shared" si="1"/>
        <v>11.4296188617604</v>
      </c>
      <c r="G31" s="82">
        <f>[1]MercLab!Q66</f>
        <v>7.1708890267923966</v>
      </c>
      <c r="H31" s="84">
        <f>[1]MercLab!R66</f>
        <v>354201.92882361723</v>
      </c>
      <c r="I31" s="82">
        <f t="shared" si="2"/>
        <v>14.952816059557032</v>
      </c>
      <c r="J31" s="82">
        <f>[1]MercLab!S66</f>
        <v>7.2017819092906112</v>
      </c>
      <c r="K31" s="84">
        <f>[1]MercLab!T66</f>
        <v>343654.67280687991</v>
      </c>
      <c r="L31" s="82">
        <f t="shared" si="3"/>
        <v>15.294337588772084</v>
      </c>
      <c r="M31" s="82">
        <f>[1]MercLab!U66</f>
        <v>7.2045775506042862</v>
      </c>
      <c r="N31" s="84">
        <f>[1]MercLab!V66</f>
        <v>10547.25601673812</v>
      </c>
      <c r="O31" s="82">
        <f t="shared" si="4"/>
        <v>8.6554425061830589</v>
      </c>
      <c r="P31" s="82">
        <f>[1]MercLab!W66</f>
        <v>7.1176405476566211</v>
      </c>
      <c r="Q31" s="83">
        <f t="shared" si="5"/>
        <v>2.9777522815214148</v>
      </c>
      <c r="R31" s="82">
        <f>[1]MercLab!X66</f>
        <v>3.3365725388821215</v>
      </c>
    </row>
    <row r="32" spans="1:18" x14ac:dyDescent="0.2">
      <c r="A32" s="245" t="s">
        <v>49</v>
      </c>
      <c r="B32" s="84">
        <f>[1]MercLab!N67</f>
        <v>466664.90015273239</v>
      </c>
      <c r="C32" s="82">
        <f t="shared" si="0"/>
        <v>11.291931622670795</v>
      </c>
      <c r="D32" s="82">
        <f>[1]MercLab!O67</f>
        <v>7.3365665618952756</v>
      </c>
      <c r="E32" s="84">
        <f>[1]MercLab!P67</f>
        <v>466664.90015273239</v>
      </c>
      <c r="F32" s="82">
        <f t="shared" si="1"/>
        <v>14.5844843776863</v>
      </c>
      <c r="G32" s="82">
        <f>[1]MercLab!Q67</f>
        <v>7.3365665618952756</v>
      </c>
      <c r="H32" s="84">
        <f>[1]MercLab!R67</f>
        <v>432946.00449886778</v>
      </c>
      <c r="I32" s="82">
        <f t="shared" si="2"/>
        <v>18.277037594042788</v>
      </c>
      <c r="J32" s="82">
        <f>[1]MercLab!S67</f>
        <v>7.3091764395194918</v>
      </c>
      <c r="K32" s="84">
        <f>[1]MercLab!T67</f>
        <v>418958.41244921129</v>
      </c>
      <c r="L32" s="82">
        <f t="shared" si="3"/>
        <v>18.645727536069661</v>
      </c>
      <c r="M32" s="82">
        <f>[1]MercLab!U67</f>
        <v>7.2887770484403589</v>
      </c>
      <c r="N32" s="84">
        <f>[1]MercLab!V67</f>
        <v>13987.592049656836</v>
      </c>
      <c r="O32" s="82">
        <f t="shared" si="4"/>
        <v>11.478701056807203</v>
      </c>
      <c r="P32" s="82">
        <f>[1]MercLab!W67</f>
        <v>7.8978983327337149</v>
      </c>
      <c r="Q32" s="83">
        <f t="shared" si="5"/>
        <v>3.2307936565547903</v>
      </c>
      <c r="R32" s="82">
        <f>[1]MercLab!X67</f>
        <v>2.9853909753686771</v>
      </c>
    </row>
    <row r="33" spans="1:18" x14ac:dyDescent="0.2">
      <c r="A33" s="245" t="s">
        <v>72</v>
      </c>
      <c r="B33" s="84">
        <f>[1]MercLab!N68</f>
        <v>375560.20465857134</v>
      </c>
      <c r="C33" s="82">
        <f t="shared" si="0"/>
        <v>9.0874632949958034</v>
      </c>
      <c r="D33" s="82">
        <f>[1]MercLab!O68</f>
        <v>6.0672863520480567</v>
      </c>
      <c r="E33" s="84">
        <f>[1]MercLab!P68</f>
        <v>375560.20465857134</v>
      </c>
      <c r="F33" s="82">
        <f t="shared" si="1"/>
        <v>11.737227153640543</v>
      </c>
      <c r="G33" s="82">
        <f>[1]MercLab!Q68</f>
        <v>6.0672863520480567</v>
      </c>
      <c r="H33" s="84">
        <f>[1]MercLab!R68</f>
        <v>237714.97470901284</v>
      </c>
      <c r="I33" s="82">
        <f t="shared" si="2"/>
        <v>10.035259557257147</v>
      </c>
      <c r="J33" s="82">
        <f>[1]MercLab!S68</f>
        <v>5.8686161794786811</v>
      </c>
      <c r="K33" s="84">
        <f>[1]MercLab!T68</f>
        <v>232968.71819993432</v>
      </c>
      <c r="L33" s="82">
        <f t="shared" si="3"/>
        <v>10.368263567234036</v>
      </c>
      <c r="M33" s="82">
        <f>[1]MercLab!U68</f>
        <v>5.7843549046102858</v>
      </c>
      <c r="N33" s="84">
        <f>[1]MercLab!V68</f>
        <v>4746.2565090785338</v>
      </c>
      <c r="O33" s="82">
        <f t="shared" si="4"/>
        <v>3.8949419895309596</v>
      </c>
      <c r="P33" s="82">
        <f>[1]MercLab!W68</f>
        <v>9.2776566383596712</v>
      </c>
      <c r="Q33" s="83">
        <f t="shared" si="5"/>
        <v>1.9966165425162767</v>
      </c>
      <c r="R33" s="82">
        <f>[1]MercLab!X68</f>
        <v>5.592132558055396</v>
      </c>
    </row>
    <row r="34" spans="1:18" x14ac:dyDescent="0.2">
      <c r="A34" s="245"/>
      <c r="B34" s="94"/>
      <c r="C34" s="87"/>
      <c r="D34" s="87"/>
      <c r="E34" s="94"/>
      <c r="F34" s="87"/>
      <c r="G34" s="87"/>
      <c r="H34" s="94"/>
      <c r="I34" s="87"/>
      <c r="J34" s="87"/>
      <c r="K34" s="94"/>
      <c r="L34" s="87"/>
      <c r="M34" s="87"/>
      <c r="N34" s="94"/>
      <c r="O34" s="87"/>
      <c r="P34" s="87"/>
      <c r="Q34" s="87"/>
      <c r="R34" s="87"/>
    </row>
    <row r="35" spans="1:18" x14ac:dyDescent="0.2">
      <c r="A35" s="248" t="s">
        <v>12</v>
      </c>
      <c r="B35" s="92"/>
      <c r="C35" s="80"/>
      <c r="D35" s="80"/>
      <c r="E35" s="92"/>
      <c r="F35" s="80"/>
      <c r="G35" s="80"/>
      <c r="H35" s="92"/>
      <c r="I35" s="80"/>
      <c r="J35" s="80"/>
      <c r="K35" s="92"/>
      <c r="L35" s="80"/>
      <c r="M35" s="80"/>
      <c r="N35" s="92"/>
      <c r="O35" s="80"/>
      <c r="P35" s="80"/>
      <c r="Q35" s="80"/>
      <c r="R35" s="80"/>
    </row>
    <row r="36" spans="1:18" x14ac:dyDescent="0.2">
      <c r="A36" s="245" t="s">
        <v>38</v>
      </c>
      <c r="B36" s="100">
        <f>[1]MercLab!N73</f>
        <v>928292.5361679343</v>
      </c>
      <c r="C36" s="101">
        <f>IF(ISNUMBER(B36/B$8*100),B36/B$8*100,0)</f>
        <v>22.461976122080959</v>
      </c>
      <c r="D36" s="101">
        <f>[1]MercLab!O73</f>
        <v>5.344834190716397</v>
      </c>
      <c r="E36" s="100">
        <f>[1]MercLab!P73</f>
        <v>924300.90718389524</v>
      </c>
      <c r="F36" s="101">
        <f>IF(ISNUMBER(E36/E$8*100),E36/E$8*100,0)</f>
        <v>28.886792507199161</v>
      </c>
      <c r="G36" s="101">
        <f>[1]MercLab!Q73</f>
        <v>5.3580546519412238</v>
      </c>
      <c r="H36" s="84">
        <f>[1]MercLab!R73</f>
        <v>928292.5361679343</v>
      </c>
      <c r="I36" s="82">
        <f>IF(ISNUMBER(H36/H$8*100),H36/H$8*100,0)</f>
        <v>39.188345441481097</v>
      </c>
      <c r="J36" s="82">
        <f>[1]MercLab!S73</f>
        <v>5.344834190716397</v>
      </c>
      <c r="K36" s="84">
        <f>[1]MercLab!T73</f>
        <v>928292.5361679343</v>
      </c>
      <c r="L36" s="82">
        <f>IF(ISNUMBER(K36/K$8*100),K36/K$8*100,0)</f>
        <v>41.313622519162706</v>
      </c>
      <c r="M36" s="82">
        <f>[1]MercLab!U73</f>
        <v>5.344834190716397</v>
      </c>
      <c r="N36" s="84">
        <f>[1]MercLab!V73</f>
        <v>0</v>
      </c>
      <c r="O36" s="82">
        <f>IF(ISNUMBER(N36/N$8*100),N36/N$8*100,0)</f>
        <v>0</v>
      </c>
      <c r="P36" s="82">
        <f>[1]MercLab!W73</f>
        <v>0</v>
      </c>
      <c r="Q36" s="83">
        <f>IF(ISNUMBER(N36/H36*100),N36/H36*100,0)</f>
        <v>0</v>
      </c>
      <c r="R36" s="82">
        <f>[1]MercLab!X73</f>
        <v>0</v>
      </c>
    </row>
    <row r="37" spans="1:18" x14ac:dyDescent="0.2">
      <c r="A37" s="245" t="s">
        <v>39</v>
      </c>
      <c r="B37" s="100">
        <f>[1]MercLab!N74</f>
        <v>268049.68388051854</v>
      </c>
      <c r="C37" s="101">
        <f>IF(ISNUMBER(B37/B$8*100),B37/B$8*100,0)</f>
        <v>6.4860217703682279</v>
      </c>
      <c r="D37" s="101">
        <f>[1]MercLab!O74</f>
        <v>8.4205647656249685</v>
      </c>
      <c r="E37" s="100">
        <f>[1]MercLab!P74</f>
        <v>267688.66584557685</v>
      </c>
      <c r="F37" s="101">
        <f>IF(ISNUMBER(E37/E$8*100),E37/E$8*100,0)</f>
        <v>8.3659627364962521</v>
      </c>
      <c r="G37" s="101">
        <f>[1]MercLab!Q74</f>
        <v>8.4295324124384621</v>
      </c>
      <c r="H37" s="84">
        <f>[1]MercLab!R74</f>
        <v>268049.68388051854</v>
      </c>
      <c r="I37" s="82">
        <f>IF(ISNUMBER(H37/H$8*100),H37/H$8*100,0)</f>
        <v>11.315854860529923</v>
      </c>
      <c r="J37" s="82">
        <f>[1]MercLab!S74</f>
        <v>8.4205647656249685</v>
      </c>
      <c r="K37" s="84">
        <f>[1]MercLab!T74</f>
        <v>268049.68388051854</v>
      </c>
      <c r="L37" s="82">
        <f>IF(ISNUMBER(K37/K$8*100),K37/K$8*100,0)</f>
        <v>11.92954055403205</v>
      </c>
      <c r="M37" s="82">
        <f>[1]MercLab!U74</f>
        <v>8.4205647656249685</v>
      </c>
      <c r="N37" s="84">
        <f>[1]MercLab!V74</f>
        <v>0</v>
      </c>
      <c r="O37" s="82">
        <f>IF(ISNUMBER(N37/N$8*100),N37/N$8*100,0)</f>
        <v>0</v>
      </c>
      <c r="P37" s="82">
        <f>[1]MercLab!W74</f>
        <v>0</v>
      </c>
      <c r="Q37" s="83">
        <f>IF(ISNUMBER(N37/H37*100),N37/H37*100,0)</f>
        <v>0</v>
      </c>
      <c r="R37" s="82">
        <f>[1]MercLab!X74</f>
        <v>0</v>
      </c>
    </row>
    <row r="38" spans="1:18" x14ac:dyDescent="0.2">
      <c r="A38" s="245" t="s">
        <v>50</v>
      </c>
      <c r="B38" s="100">
        <f>[1]MercLab!N75</f>
        <v>1050350.9376129576</v>
      </c>
      <c r="C38" s="101">
        <f>IF(ISNUMBER(B38/B$8*100),B38/B$8*100,0)</f>
        <v>25.41543399439708</v>
      </c>
      <c r="D38" s="101">
        <f>[1]MercLab!O75</f>
        <v>8.7187770156642639</v>
      </c>
      <c r="E38" s="100">
        <f>[1]MercLab!P75</f>
        <v>1047699.1765818011</v>
      </c>
      <c r="F38" s="101">
        <f>IF(ISNUMBER(E38/E$8*100),E38/E$8*100,0)</f>
        <v>32.743307389030356</v>
      </c>
      <c r="G38" s="101">
        <f>[1]MercLab!Q75</f>
        <v>8.7332119831624304</v>
      </c>
      <c r="H38" s="84">
        <f>[1]MercLab!R75</f>
        <v>1050350.9376129576</v>
      </c>
      <c r="I38" s="82">
        <f>IF(ISNUMBER(H38/H$8*100),H38/H$8*100,0)</f>
        <v>44.341103449865237</v>
      </c>
      <c r="J38" s="82">
        <f>[1]MercLab!S75</f>
        <v>8.7187770156642639</v>
      </c>
      <c r="K38" s="84">
        <f>[1]MercLab!T75</f>
        <v>1050350.9376129576</v>
      </c>
      <c r="L38" s="82">
        <f>IF(ISNUMBER(K38/K$8*100),K38/K$8*100,0)</f>
        <v>46.745826836358532</v>
      </c>
      <c r="M38" s="82">
        <f>[1]MercLab!U75</f>
        <v>8.7187770156642639</v>
      </c>
      <c r="N38" s="84">
        <f>[1]MercLab!V75</f>
        <v>0</v>
      </c>
      <c r="O38" s="82">
        <f>IF(ISNUMBER(N38/N$8*100),N38/N$8*100,0)</f>
        <v>0</v>
      </c>
      <c r="P38" s="82">
        <f>[1]MercLab!W75</f>
        <v>0</v>
      </c>
      <c r="Q38" s="83">
        <f>IF(ISNUMBER(N38/H38*100),N38/H38*100,0)</f>
        <v>0</v>
      </c>
      <c r="R38" s="82">
        <f>[1]MercLab!X75</f>
        <v>0</v>
      </c>
    </row>
    <row r="39" spans="1:18" x14ac:dyDescent="0.2">
      <c r="A39" s="245" t="s">
        <v>46</v>
      </c>
      <c r="B39" s="100">
        <f>[1]MercLab!N76</f>
        <v>247.39018694307251</v>
      </c>
      <c r="C39" s="101">
        <f>IF(ISNUMBER(B39/B$8*100),B39/B$8*100,0)</f>
        <v>5.9861221063907859E-3</v>
      </c>
      <c r="D39" s="101">
        <f>[1]MercLab!O76</f>
        <v>12</v>
      </c>
      <c r="E39" s="100">
        <f>[1]MercLab!P76</f>
        <v>247.39018694307251</v>
      </c>
      <c r="F39" s="101">
        <f>IF(ISNUMBER(E39/E$8*100),E39/E$8*100,0)</f>
        <v>7.7315828027419049E-3</v>
      </c>
      <c r="G39" s="101">
        <f>[1]MercLab!Q76</f>
        <v>12</v>
      </c>
      <c r="H39" s="84">
        <f>[1]MercLab!R76</f>
        <v>247.39018694307251</v>
      </c>
      <c r="I39" s="82">
        <f>IF(ISNUMBER(H39/H$8*100),H39/H$8*100,0)</f>
        <v>1.0443703603153668E-2</v>
      </c>
      <c r="J39" s="82">
        <f>[1]MercLab!S76</f>
        <v>12</v>
      </c>
      <c r="K39" s="84">
        <f>[1]MercLab!T76</f>
        <v>247.39018694307251</v>
      </c>
      <c r="L39" s="82">
        <f>IF(ISNUMBER(K39/K$8*100),K39/K$8*100,0)</f>
        <v>1.1010090461895322E-2</v>
      </c>
      <c r="M39" s="82">
        <f>[1]MercLab!U76</f>
        <v>12</v>
      </c>
      <c r="N39" s="84">
        <f>[1]MercLab!V76</f>
        <v>0</v>
      </c>
      <c r="O39" s="82">
        <f>IF(ISNUMBER(N39/N$8*100),N39/N$8*100,0)</f>
        <v>0</v>
      </c>
      <c r="P39" s="82">
        <f>[1]MercLab!W76</f>
        <v>0</v>
      </c>
      <c r="Q39" s="83">
        <f>IF(ISNUMBER(N39/H39*100),N39/H39*100,0)</f>
        <v>0</v>
      </c>
      <c r="R39" s="82">
        <f>[1]MercLab!X76</f>
        <v>0</v>
      </c>
    </row>
    <row r="40" spans="1:18" x14ac:dyDescent="0.2">
      <c r="A40" s="245" t="s">
        <v>73</v>
      </c>
      <c r="B40" s="100">
        <f>[1]MercLab!N77</f>
        <v>39958.594055325062</v>
      </c>
      <c r="C40" s="101">
        <f>IF(ISNUMBER(B40/B$8*100),B40/B$8*100,0)</f>
        <v>0.96688161390135874</v>
      </c>
      <c r="D40" s="101">
        <f>[1]MercLab!O77</f>
        <v>10.073513052707545</v>
      </c>
      <c r="E40" s="100">
        <f>[1]MercLab!P77</f>
        <v>39958.594055325062</v>
      </c>
      <c r="F40" s="101">
        <f>IF(ISNUMBER(E40/E$8*100),E40/E$8*100,0)</f>
        <v>1.2488093502713902</v>
      </c>
      <c r="G40" s="101">
        <f>[1]MercLab!Q77</f>
        <v>10.073513052707545</v>
      </c>
      <c r="H40" s="84">
        <f>[1]MercLab!R77</f>
        <v>39958.594055325062</v>
      </c>
      <c r="I40" s="82">
        <f>IF(ISNUMBER(H40/H$8*100),H40/H$8*100,0)</f>
        <v>1.6868725387583079</v>
      </c>
      <c r="J40" s="82">
        <f>[1]MercLab!S77</f>
        <v>10.073513052707545</v>
      </c>
      <c r="K40" s="84">
        <f>[1]MercLab!T77</f>
        <v>0</v>
      </c>
      <c r="L40" s="82">
        <f>IF(ISNUMBER(K40/K$8*100),K40/K$8*100,0)</f>
        <v>0</v>
      </c>
      <c r="M40" s="82">
        <f>[1]MercLab!U77</f>
        <v>0</v>
      </c>
      <c r="N40" s="84">
        <f>[1]MercLab!V77</f>
        <v>39958.594055325062</v>
      </c>
      <c r="O40" s="82">
        <f>IF(ISNUMBER(N40/N$8*100),N40/N$8*100,0)</f>
        <v>32.791402135769509</v>
      </c>
      <c r="P40" s="82">
        <f>[1]MercLab!W77</f>
        <v>10.073513052707545</v>
      </c>
      <c r="Q40" s="83">
        <f>IF(ISNUMBER(N40/H40*100),N40/H40*100,0)</f>
        <v>100</v>
      </c>
      <c r="R40" s="82">
        <f>[1]MercLab!X77</f>
        <v>4.8901722731315882</v>
      </c>
    </row>
    <row r="41" spans="1:18" x14ac:dyDescent="0.2">
      <c r="A41" s="249"/>
      <c r="B41" s="250"/>
      <c r="C41" s="251"/>
      <c r="D41" s="252"/>
      <c r="E41" s="250"/>
      <c r="F41" s="251"/>
      <c r="G41" s="252"/>
      <c r="H41" s="250"/>
      <c r="I41" s="251"/>
      <c r="J41" s="252"/>
      <c r="K41" s="250"/>
      <c r="L41" s="251"/>
      <c r="M41" s="252"/>
      <c r="N41" s="250"/>
      <c r="O41" s="251"/>
      <c r="P41" s="252"/>
      <c r="Q41" s="253"/>
      <c r="R41" s="253"/>
    </row>
    <row r="42" spans="1:18" x14ac:dyDescent="0.2">
      <c r="A42" s="2" t="str">
        <f>[3]Resumen!A49</f>
        <v>Fuente: Instituto Nacional de Estadística (INE). LIV Encuesta Permanente de Hogares de Propósitos Múltiples, Junio 2016.</v>
      </c>
      <c r="F42" s="22"/>
      <c r="I42" s="22"/>
      <c r="L42" s="22"/>
    </row>
    <row r="43" spans="1:18" x14ac:dyDescent="0.2">
      <c r="A43" s="304" t="s">
        <v>94</v>
      </c>
      <c r="B43" s="5"/>
      <c r="F43" s="22"/>
      <c r="I43" s="22"/>
      <c r="L43" s="22"/>
    </row>
    <row r="44" spans="1:18" x14ac:dyDescent="0.2">
      <c r="A44" s="2" t="s">
        <v>60</v>
      </c>
      <c r="B44" s="5"/>
      <c r="F44" s="22"/>
      <c r="I44" s="22"/>
      <c r="L44" s="22"/>
    </row>
    <row r="45" spans="1:18" x14ac:dyDescent="0.2">
      <c r="A45" s="2" t="s">
        <v>61</v>
      </c>
      <c r="B45" s="5"/>
      <c r="F45" s="22"/>
      <c r="I45" s="22"/>
      <c r="L45" s="22"/>
    </row>
    <row r="46" spans="1:18" x14ac:dyDescent="0.2">
      <c r="A46" s="2" t="s">
        <v>62</v>
      </c>
      <c r="F46" s="22"/>
      <c r="I46" s="22"/>
      <c r="L46" s="22"/>
    </row>
    <row r="47" spans="1:18" x14ac:dyDescent="0.2">
      <c r="A47" s="2" t="s">
        <v>67</v>
      </c>
      <c r="F47" s="22"/>
      <c r="I47" s="22"/>
      <c r="L47" s="22"/>
    </row>
    <row r="48" spans="1:18" x14ac:dyDescent="0.2">
      <c r="A48" s="2" t="s">
        <v>68</v>
      </c>
      <c r="F48" s="22"/>
      <c r="I48" s="22"/>
      <c r="L48" s="22"/>
    </row>
    <row r="49" spans="2:12" x14ac:dyDescent="0.2">
      <c r="E49" s="9"/>
      <c r="F49" s="22"/>
      <c r="G49" s="3"/>
      <c r="I49" s="22"/>
      <c r="L49" s="22"/>
    </row>
    <row r="50" spans="2:12" x14ac:dyDescent="0.2">
      <c r="F50" s="22"/>
      <c r="I50" s="22"/>
      <c r="L50" s="22"/>
    </row>
    <row r="51" spans="2:12" x14ac:dyDescent="0.2">
      <c r="B51" s="9"/>
      <c r="F51" s="22"/>
      <c r="I51" s="22"/>
      <c r="L51" s="22"/>
    </row>
    <row r="53" spans="2:12" x14ac:dyDescent="0.2">
      <c r="B53" s="9"/>
    </row>
    <row r="54" spans="2:12" x14ac:dyDescent="0.2">
      <c r="B54" s="9"/>
    </row>
  </sheetData>
  <mergeCells count="13">
    <mergeCell ref="A3:L3"/>
    <mergeCell ref="M3:R3"/>
    <mergeCell ref="A1:R1"/>
    <mergeCell ref="A2:R2"/>
    <mergeCell ref="A4:A6"/>
    <mergeCell ref="B4:D5"/>
    <mergeCell ref="Q4:Q6"/>
    <mergeCell ref="R4:R6"/>
    <mergeCell ref="E4:G5"/>
    <mergeCell ref="H4:P4"/>
    <mergeCell ref="H5:J5"/>
    <mergeCell ref="K5:M5"/>
    <mergeCell ref="N5:P5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workbookViewId="0">
      <selection activeCell="A44" sqref="A44"/>
    </sheetView>
  </sheetViews>
  <sheetFormatPr baseColWidth="10" defaultRowHeight="11.25" x14ac:dyDescent="0.2"/>
  <cols>
    <col min="1" max="1" width="45" style="307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832031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7"/>
  </cols>
  <sheetData>
    <row r="1" spans="1:13" x14ac:dyDescent="0.2">
      <c r="A1" s="315" t="s">
        <v>92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</row>
    <row r="2" spans="1:13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</row>
    <row r="3" spans="1:13" ht="23.25" x14ac:dyDescent="0.35">
      <c r="A3" s="25" t="s">
        <v>17</v>
      </c>
      <c r="B3" s="324" t="s">
        <v>89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13" ht="13.5" customHeight="1" x14ac:dyDescent="0.35">
      <c r="A4" s="316" t="s">
        <v>31</v>
      </c>
      <c r="B4" s="325" t="s">
        <v>32</v>
      </c>
      <c r="C4" s="325"/>
      <c r="D4" s="325"/>
      <c r="E4" s="325"/>
      <c r="F4" s="325"/>
      <c r="G4" s="325"/>
      <c r="H4" s="325"/>
      <c r="I4" s="325"/>
      <c r="J4" s="325"/>
      <c r="K4" s="326" t="s">
        <v>21</v>
      </c>
      <c r="L4" s="326" t="s">
        <v>22</v>
      </c>
    </row>
    <row r="5" spans="1:13" ht="15.75" customHeight="1" x14ac:dyDescent="0.35">
      <c r="A5" s="317"/>
      <c r="B5" s="329" t="s">
        <v>0</v>
      </c>
      <c r="C5" s="329"/>
      <c r="D5" s="329"/>
      <c r="E5" s="329" t="s">
        <v>23</v>
      </c>
      <c r="F5" s="329"/>
      <c r="G5" s="329"/>
      <c r="H5" s="329" t="s">
        <v>24</v>
      </c>
      <c r="I5" s="329"/>
      <c r="J5" s="329"/>
      <c r="K5" s="327"/>
      <c r="L5" s="327"/>
    </row>
    <row r="6" spans="1:13" x14ac:dyDescent="0.2">
      <c r="A6" s="318"/>
      <c r="B6" s="78" t="s">
        <v>4</v>
      </c>
      <c r="C6" s="76" t="s">
        <v>66</v>
      </c>
      <c r="D6" s="78" t="s">
        <v>25</v>
      </c>
      <c r="E6" s="78" t="s">
        <v>4</v>
      </c>
      <c r="F6" s="76" t="s">
        <v>66</v>
      </c>
      <c r="G6" s="78" t="s">
        <v>25</v>
      </c>
      <c r="H6" s="78" t="s">
        <v>4</v>
      </c>
      <c r="I6" s="76" t="s">
        <v>66</v>
      </c>
      <c r="J6" s="78" t="s">
        <v>25</v>
      </c>
      <c r="K6" s="328"/>
      <c r="L6" s="328"/>
    </row>
    <row r="7" spans="1:13" x14ac:dyDescent="0.2">
      <c r="A7" s="21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12" customHeight="1" x14ac:dyDescent="0.2">
      <c r="A8" s="58" t="s">
        <v>59</v>
      </c>
      <c r="B8" s="24">
        <f>'C01'!H8</f>
        <v>2368797.4720803881</v>
      </c>
      <c r="C8" s="24">
        <f>'C01'!I8</f>
        <v>100.00000000001319</v>
      </c>
      <c r="D8" s="57">
        <f>'C01'!J8</f>
        <v>7.5012967992460631</v>
      </c>
      <c r="E8" s="24">
        <f>'C01'!K8</f>
        <v>2246940.5478480123</v>
      </c>
      <c r="F8" s="24">
        <f>'C01'!L8</f>
        <v>100.0000000000135</v>
      </c>
      <c r="G8" s="57">
        <f>'C01'!M8</f>
        <v>7.4055650820276897</v>
      </c>
      <c r="H8" s="24">
        <f>'C01'!N8</f>
        <v>121856.92423239638</v>
      </c>
      <c r="I8" s="24">
        <f>'C01'!O8</f>
        <v>99.999999999999901</v>
      </c>
      <c r="J8" s="57">
        <f>'C01'!P8</f>
        <v>9.1582846508420523</v>
      </c>
      <c r="K8" s="57">
        <f>'C01'!Q8</f>
        <v>5.1442525445358553</v>
      </c>
      <c r="L8" s="57">
        <f>'C01'!R8</f>
        <v>3.5297058502667711</v>
      </c>
      <c r="M8" s="24"/>
    </row>
    <row r="9" spans="1:13" ht="12" customHeight="1" x14ac:dyDescent="0.2">
      <c r="B9" s="8"/>
      <c r="C9" s="90"/>
      <c r="D9" s="90"/>
      <c r="E9" s="8"/>
      <c r="F9" s="90"/>
      <c r="G9" s="90"/>
      <c r="H9" s="8"/>
      <c r="I9" s="90"/>
      <c r="J9" s="90"/>
      <c r="K9" s="90"/>
      <c r="L9" s="90"/>
      <c r="M9" s="25"/>
    </row>
    <row r="10" spans="1:13" x14ac:dyDescent="0.2">
      <c r="A10" s="56" t="s">
        <v>107</v>
      </c>
      <c r="B10" s="24"/>
      <c r="C10" s="57"/>
      <c r="D10" s="57"/>
      <c r="E10" s="24"/>
      <c r="F10" s="57"/>
      <c r="G10" s="57"/>
      <c r="H10" s="24"/>
      <c r="I10" s="57"/>
      <c r="J10" s="57"/>
      <c r="K10" s="80"/>
      <c r="L10" s="57"/>
      <c r="M10" s="77"/>
    </row>
    <row r="11" spans="1:13" x14ac:dyDescent="0.2">
      <c r="A11" s="96" t="s">
        <v>108</v>
      </c>
      <c r="B11" s="59">
        <f>[1]MercLab!R79</f>
        <v>931309.67394610913</v>
      </c>
      <c r="C11" s="32">
        <f>IF(ISNUMBER(B11/B$8*100),B11/B$8*100,0)</f>
        <v>39.31571545997091</v>
      </c>
      <c r="D11" s="32">
        <f>[1]MercLab!S79</f>
        <v>5.3496656730335159</v>
      </c>
      <c r="E11" s="59">
        <f>[1]MercLab!T79</f>
        <v>920713.28529266629</v>
      </c>
      <c r="F11" s="32">
        <f>IF(ISNUMBER(E11/E$8*100),E11/E$8*100,0)</f>
        <v>40.976308259445112</v>
      </c>
      <c r="G11" s="32">
        <f>[1]MercLab!U79</f>
        <v>5.3371020215842062</v>
      </c>
      <c r="H11" s="59">
        <f>[1]MercLab!V79</f>
        <v>10596.388653443229</v>
      </c>
      <c r="I11" s="32">
        <f>IF(ISNUMBER(H11/H$8*100),H11/H$8*100,0)</f>
        <v>8.6957624445161539</v>
      </c>
      <c r="J11" s="32">
        <f>[1]MercLab!W79</f>
        <v>6.377963498726924</v>
      </c>
      <c r="K11" s="32">
        <f>IF(ISNUMBER(H11/B11*100),H11/B11*100,0)</f>
        <v>1.1377943287697876</v>
      </c>
      <c r="L11" s="32">
        <f>[1]MercLab!X79</f>
        <v>0.7394214149661934</v>
      </c>
      <c r="M11" s="77"/>
    </row>
    <row r="12" spans="1:13" x14ac:dyDescent="0.2">
      <c r="A12" s="96" t="s">
        <v>109</v>
      </c>
      <c r="B12" s="59">
        <f>[1]MercLab!R80</f>
        <v>8107.7416948900245</v>
      </c>
      <c r="C12" s="32">
        <f t="shared" ref="C12:C34" si="0">IF(ISNUMBER(B12/B$8*100),B12/B$8*100,0)</f>
        <v>0.34227247328871169</v>
      </c>
      <c r="D12" s="32">
        <f>[1]MercLab!S80</f>
        <v>6.4884556281613683</v>
      </c>
      <c r="E12" s="59">
        <f>[1]MercLab!T80</f>
        <v>7579.2508752681515</v>
      </c>
      <c r="F12" s="32">
        <f t="shared" ref="F12:F34" si="1">IF(ISNUMBER(E12/E$8*100),E12/E$8*100,0)</f>
        <v>0.33731425971760193</v>
      </c>
      <c r="G12" s="32">
        <f>[1]MercLab!U80</f>
        <v>6.2725168196981302</v>
      </c>
      <c r="H12" s="59">
        <f>[1]MercLab!V80</f>
        <v>528.49081962187358</v>
      </c>
      <c r="I12" s="32">
        <f t="shared" ref="I12:I34" si="2">IF(ISNUMBER(H12/H$8*100),H12/H$8*100,0)</f>
        <v>0.43369781647694922</v>
      </c>
      <c r="J12" s="32">
        <f>[1]MercLab!W80</f>
        <v>12</v>
      </c>
      <c r="K12" s="32">
        <f t="shared" ref="K12:K34" si="3">IF(ISNUMBER(H12/B12*100),H12/B12*100,0)</f>
        <v>6.518348012430633</v>
      </c>
      <c r="L12" s="32">
        <f>[1]MercLab!X80</f>
        <v>6.095893066096731</v>
      </c>
      <c r="M12" s="77"/>
    </row>
    <row r="13" spans="1:13" x14ac:dyDescent="0.2">
      <c r="A13" s="96" t="s">
        <v>54</v>
      </c>
      <c r="B13" s="59">
        <f>[1]MercLab!R81</f>
        <v>279511.1856514627</v>
      </c>
      <c r="C13" s="32">
        <f t="shared" si="0"/>
        <v>11.799708035232872</v>
      </c>
      <c r="D13" s="32">
        <f>[1]MercLab!S81</f>
        <v>8.4374850964498851</v>
      </c>
      <c r="E13" s="59">
        <f>[1]MercLab!T81</f>
        <v>268049.68388051854</v>
      </c>
      <c r="F13" s="32">
        <f t="shared" si="1"/>
        <v>11.92954055403205</v>
      </c>
      <c r="G13" s="32">
        <f>[1]MercLab!U81</f>
        <v>8.4205647656249685</v>
      </c>
      <c r="H13" s="59">
        <f>[1]MercLab!V81</f>
        <v>11461.501770944593</v>
      </c>
      <c r="I13" s="32">
        <f t="shared" si="2"/>
        <v>9.4057041429062149</v>
      </c>
      <c r="J13" s="32">
        <f>[1]MercLab!W81</f>
        <v>8.8196027628019529</v>
      </c>
      <c r="K13" s="32">
        <f t="shared" si="3"/>
        <v>4.1005520921214744</v>
      </c>
      <c r="L13" s="32">
        <f>[1]MercLab!X81</f>
        <v>4.6444937321061541</v>
      </c>
      <c r="M13" s="77"/>
    </row>
    <row r="14" spans="1:13" ht="22.5" x14ac:dyDescent="0.2">
      <c r="A14" s="384" t="s">
        <v>110</v>
      </c>
      <c r="B14" s="59">
        <f>[1]MercLab!R82</f>
        <v>10167.237383453987</v>
      </c>
      <c r="C14" s="32">
        <f t="shared" si="0"/>
        <v>0.42921513988803128</v>
      </c>
      <c r="D14" s="32">
        <f>[1]MercLab!S82</f>
        <v>10.894470777058299</v>
      </c>
      <c r="E14" s="59">
        <f>[1]MercLab!T82</f>
        <v>9151.4874420340857</v>
      </c>
      <c r="F14" s="32">
        <f t="shared" si="1"/>
        <v>0.40728658578878929</v>
      </c>
      <c r="G14" s="32">
        <f>[1]MercLab!U82</f>
        <v>11.332387616646999</v>
      </c>
      <c r="H14" s="59">
        <f>[1]MercLab!V82</f>
        <v>1015.7499414199017</v>
      </c>
      <c r="I14" s="32">
        <f t="shared" si="2"/>
        <v>0.83355947790274065</v>
      </c>
      <c r="J14" s="32">
        <f>[1]MercLab!W82</f>
        <v>7.0702108887908182</v>
      </c>
      <c r="K14" s="32">
        <f t="shared" si="3"/>
        <v>9.9904222072449915</v>
      </c>
      <c r="L14" s="32">
        <f>[1]MercLab!X82</f>
        <v>2.47477823881911</v>
      </c>
      <c r="M14" s="77"/>
    </row>
    <row r="15" spans="1:13" ht="33.75" x14ac:dyDescent="0.2">
      <c r="A15" s="384" t="s">
        <v>111</v>
      </c>
      <c r="B15" s="59">
        <f>[1]MercLab!R83</f>
        <v>15565.529269441708</v>
      </c>
      <c r="C15" s="32">
        <f t="shared" si="0"/>
        <v>0.65710680009175015</v>
      </c>
      <c r="D15" s="32">
        <f>[1]MercLab!S83</f>
        <v>6.995154042177413</v>
      </c>
      <c r="E15" s="59">
        <f>[1]MercLab!T83</f>
        <v>14926.149138392397</v>
      </c>
      <c r="F15" s="32">
        <f t="shared" si="1"/>
        <v>0.66428767564356728</v>
      </c>
      <c r="G15" s="32">
        <f>[1]MercLab!U83</f>
        <v>6.8878560617348148</v>
      </c>
      <c r="H15" s="59">
        <f>[1]MercLab!V83</f>
        <v>639.38013104931201</v>
      </c>
      <c r="I15" s="32">
        <f t="shared" si="2"/>
        <v>0.52469741467455244</v>
      </c>
      <c r="J15" s="32">
        <f>[1]MercLab!W83</f>
        <v>9.0980856114061126</v>
      </c>
      <c r="K15" s="32">
        <f t="shared" si="3"/>
        <v>4.1076671405227767</v>
      </c>
      <c r="L15" s="32">
        <f>[1]MercLab!X83</f>
        <v>2.6121746603299378</v>
      </c>
      <c r="M15" s="77"/>
    </row>
    <row r="16" spans="1:13" x14ac:dyDescent="0.2">
      <c r="A16" s="96" t="s">
        <v>112</v>
      </c>
      <c r="B16" s="59">
        <f>[1]MercLab!R84</f>
        <v>208385.1944241561</v>
      </c>
      <c r="C16" s="32">
        <f t="shared" si="0"/>
        <v>8.7970878422604244</v>
      </c>
      <c r="D16" s="32">
        <f>[1]MercLab!S84</f>
        <v>6.6073674842852963</v>
      </c>
      <c r="E16" s="59">
        <f>[1]MercLab!T84</f>
        <v>191780.31694206398</v>
      </c>
      <c r="F16" s="32">
        <f t="shared" si="1"/>
        <v>8.5351754022036719</v>
      </c>
      <c r="G16" s="32">
        <f>[1]MercLab!U84</f>
        <v>6.5701381684774205</v>
      </c>
      <c r="H16" s="59">
        <f>[1]MercLab!V84</f>
        <v>16604.877482092161</v>
      </c>
      <c r="I16" s="32">
        <f t="shared" si="2"/>
        <v>13.626535863013073</v>
      </c>
      <c r="J16" s="32">
        <f>[1]MercLab!W84</f>
        <v>7.0473398605896547</v>
      </c>
      <c r="K16" s="32">
        <f t="shared" si="3"/>
        <v>7.9683576023610803</v>
      </c>
      <c r="L16" s="32">
        <f>[1]MercLab!X84</f>
        <v>1.644354310669728</v>
      </c>
      <c r="M16" s="77"/>
    </row>
    <row r="17" spans="1:13" ht="33.75" x14ac:dyDescent="0.2">
      <c r="A17" s="384" t="s">
        <v>113</v>
      </c>
      <c r="B17" s="59">
        <f>[1]MercLab!R85</f>
        <v>372026.05428695749</v>
      </c>
      <c r="C17" s="32">
        <f t="shared" si="0"/>
        <v>15.705270656179268</v>
      </c>
      <c r="D17" s="32">
        <f>[1]MercLab!S85</f>
        <v>8.2746182256239535</v>
      </c>
      <c r="E17" s="59">
        <f>[1]MercLab!T85</f>
        <v>353122.46507294092</v>
      </c>
      <c r="F17" s="32">
        <f t="shared" si="1"/>
        <v>15.715701308213999</v>
      </c>
      <c r="G17" s="32">
        <f>[1]MercLab!U85</f>
        <v>8.2060084121875203</v>
      </c>
      <c r="H17" s="59">
        <f>[1]MercLab!V85</f>
        <v>18903.589214016636</v>
      </c>
      <c r="I17" s="32">
        <f t="shared" si="2"/>
        <v>15.51293808956242</v>
      </c>
      <c r="J17" s="32">
        <f>[1]MercLab!W85</f>
        <v>9.5237963973725197</v>
      </c>
      <c r="K17" s="32">
        <f t="shared" si="3"/>
        <v>5.0812541208298274</v>
      </c>
      <c r="L17" s="32">
        <f>[1]MercLab!X85</f>
        <v>4.4524321273980805</v>
      </c>
      <c r="M17" s="77"/>
    </row>
    <row r="18" spans="1:13" x14ac:dyDescent="0.2">
      <c r="A18" s="96" t="s">
        <v>114</v>
      </c>
      <c r="B18" s="59">
        <f>[1]MercLab!R86</f>
        <v>104165.43756900224</v>
      </c>
      <c r="C18" s="32">
        <f t="shared" si="0"/>
        <v>4.3973973628703389</v>
      </c>
      <c r="D18" s="32">
        <f>[1]MercLab!S86</f>
        <v>7.5871117654687978</v>
      </c>
      <c r="E18" s="59">
        <f>[1]MercLab!T86</f>
        <v>100152.62129646263</v>
      </c>
      <c r="F18" s="32">
        <f t="shared" si="1"/>
        <v>4.4572884401584609</v>
      </c>
      <c r="G18" s="32">
        <f>[1]MercLab!U86</f>
        <v>7.5501345412348506</v>
      </c>
      <c r="H18" s="59">
        <f>[1]MercLab!V86</f>
        <v>4012.8162725396264</v>
      </c>
      <c r="I18" s="32">
        <f t="shared" si="2"/>
        <v>3.2930556041991381</v>
      </c>
      <c r="J18" s="32">
        <f>[1]MercLab!W86</f>
        <v>8.4842077368252955</v>
      </c>
      <c r="K18" s="32">
        <f t="shared" si="3"/>
        <v>3.8523490768052686</v>
      </c>
      <c r="L18" s="32">
        <f>[1]MercLab!X86</f>
        <v>3.6893739895488542</v>
      </c>
      <c r="M18" s="25"/>
    </row>
    <row r="19" spans="1:13" ht="22.5" x14ac:dyDescent="0.2">
      <c r="A19" s="384" t="s">
        <v>115</v>
      </c>
      <c r="B19" s="59">
        <f>[1]MercLab!R87</f>
        <v>39123.064634754868</v>
      </c>
      <c r="C19" s="32">
        <f t="shared" si="0"/>
        <v>1.6516002358105852</v>
      </c>
      <c r="D19" s="32">
        <f>[1]MercLab!S87</f>
        <v>8.3047844690715831</v>
      </c>
      <c r="E19" s="59">
        <f>[1]MercLab!T87</f>
        <v>36474.545404502518</v>
      </c>
      <c r="F19" s="32">
        <f t="shared" si="1"/>
        <v>1.6232981971612777</v>
      </c>
      <c r="G19" s="32">
        <f>[1]MercLab!U87</f>
        <v>8.0822954107768563</v>
      </c>
      <c r="H19" s="59">
        <f>[1]MercLab!V87</f>
        <v>2648.5192302523337</v>
      </c>
      <c r="I19" s="32">
        <f t="shared" si="2"/>
        <v>2.1734663392629838</v>
      </c>
      <c r="J19" s="32">
        <f>[1]MercLab!W87</f>
        <v>11.183882084246086</v>
      </c>
      <c r="K19" s="32">
        <f t="shared" si="3"/>
        <v>6.769713096298517</v>
      </c>
      <c r="L19" s="32">
        <f>[1]MercLab!X87</f>
        <v>4.3990468319068956</v>
      </c>
      <c r="M19" s="25"/>
    </row>
    <row r="20" spans="1:13" x14ac:dyDescent="0.2">
      <c r="A20" s="96" t="s">
        <v>116</v>
      </c>
      <c r="B20" s="59">
        <f>[1]MercLab!R88</f>
        <v>23657.252020158539</v>
      </c>
      <c r="C20" s="32">
        <f t="shared" si="0"/>
        <v>0.99870302543769773</v>
      </c>
      <c r="D20" s="32">
        <f>[1]MercLab!S88</f>
        <v>12.084386287643214</v>
      </c>
      <c r="E20" s="59">
        <f>[1]MercLab!T88</f>
        <v>23657.252020158539</v>
      </c>
      <c r="F20" s="32">
        <f t="shared" si="1"/>
        <v>1.0528650632441552</v>
      </c>
      <c r="G20" s="32">
        <f>[1]MercLab!U88</f>
        <v>12.084386287643214</v>
      </c>
      <c r="H20" s="59">
        <f>[1]MercLab!V88</f>
        <v>0</v>
      </c>
      <c r="I20" s="32">
        <f t="shared" si="2"/>
        <v>0</v>
      </c>
      <c r="J20" s="32">
        <f>[1]MercLab!W88</f>
        <v>0</v>
      </c>
      <c r="K20" s="32">
        <f t="shared" si="3"/>
        <v>0</v>
      </c>
      <c r="L20" s="32">
        <f>[1]MercLab!X88</f>
        <v>0</v>
      </c>
      <c r="M20" s="25"/>
    </row>
    <row r="21" spans="1:13" x14ac:dyDescent="0.2">
      <c r="A21" s="96" t="s">
        <v>117</v>
      </c>
      <c r="B21" s="59">
        <f>[1]MercLab!R89</f>
        <v>27998.797228582425</v>
      </c>
      <c r="C21" s="32">
        <f t="shared" si="0"/>
        <v>1.1819835827497984</v>
      </c>
      <c r="D21" s="32">
        <f>[1]MercLab!S89</f>
        <v>12.848280999698584</v>
      </c>
      <c r="E21" s="59">
        <f>[1]MercLab!T89</f>
        <v>26370.145164540529</v>
      </c>
      <c r="F21" s="32">
        <f t="shared" si="1"/>
        <v>1.1736022650797906</v>
      </c>
      <c r="G21" s="32">
        <f>[1]MercLab!U89</f>
        <v>12.681368791678494</v>
      </c>
      <c r="H21" s="59">
        <f>[1]MercLab!V89</f>
        <v>1628.6520640418942</v>
      </c>
      <c r="I21" s="32">
        <f t="shared" si="2"/>
        <v>1.3365281245207299</v>
      </c>
      <c r="J21" s="32">
        <f>[1]MercLab!W89</f>
        <v>15.455696202531644</v>
      </c>
      <c r="K21" s="32">
        <f t="shared" si="3"/>
        <v>5.816864384371816</v>
      </c>
      <c r="L21" s="32">
        <f>[1]MercLab!X89</f>
        <v>5.5106382978723403</v>
      </c>
      <c r="M21" s="25"/>
    </row>
    <row r="22" spans="1:13" x14ac:dyDescent="0.2">
      <c r="A22" s="96" t="s">
        <v>118</v>
      </c>
      <c r="B22" s="59">
        <f>[1]MercLab!R90</f>
        <v>5660.1881228743914</v>
      </c>
      <c r="C22" s="32">
        <f t="shared" si="0"/>
        <v>0.23894774414392425</v>
      </c>
      <c r="D22" s="32">
        <f>[1]MercLab!S90</f>
        <v>11.855189895082377</v>
      </c>
      <c r="E22" s="59">
        <f>[1]MercLab!T90</f>
        <v>5413.1997534950187</v>
      </c>
      <c r="F22" s="32">
        <f t="shared" si="1"/>
        <v>0.24091424041813048</v>
      </c>
      <c r="G22" s="32">
        <f>[1]MercLab!U90</f>
        <v>12.174659545815693</v>
      </c>
      <c r="H22" s="59">
        <f>[1]MercLab!V90</f>
        <v>246.98836937937116</v>
      </c>
      <c r="I22" s="32">
        <f t="shared" si="2"/>
        <v>0.20268718493857063</v>
      </c>
      <c r="J22" s="32">
        <f>[1]MercLab!W90</f>
        <v>6</v>
      </c>
      <c r="K22" s="32">
        <f t="shared" si="3"/>
        <v>4.3636070748465521</v>
      </c>
      <c r="L22" s="32">
        <f>[1]MercLab!X90</f>
        <v>0.16666666666666666</v>
      </c>
      <c r="M22" s="25"/>
    </row>
    <row r="23" spans="1:13" x14ac:dyDescent="0.2">
      <c r="A23" s="96" t="s">
        <v>119</v>
      </c>
      <c r="B23" s="59">
        <f>[1]MercLab!R91</f>
        <v>21807.753949776637</v>
      </c>
      <c r="C23" s="32">
        <f t="shared" si="0"/>
        <v>0.92062551597642728</v>
      </c>
      <c r="D23" s="32">
        <f>[1]MercLab!S91</f>
        <v>14.4299719396087</v>
      </c>
      <c r="E23" s="59">
        <f>[1]MercLab!T91</f>
        <v>20005.300730849056</v>
      </c>
      <c r="F23" s="32">
        <f t="shared" si="1"/>
        <v>0.89033511589832492</v>
      </c>
      <c r="G23" s="32">
        <f>[1]MercLab!U91</f>
        <v>14.593103182125695</v>
      </c>
      <c r="H23" s="59">
        <f>[1]MercLab!V91</f>
        <v>1802.4532189275717</v>
      </c>
      <c r="I23" s="32">
        <f t="shared" si="2"/>
        <v>1.4791553539379247</v>
      </c>
      <c r="J23" s="32">
        <f>[1]MercLab!W91</f>
        <v>12.385556516686499</v>
      </c>
      <c r="K23" s="32">
        <f t="shared" si="3"/>
        <v>8.2651942198111286</v>
      </c>
      <c r="L23" s="32">
        <f>[1]MercLab!X91</f>
        <v>4.2092347904132561</v>
      </c>
      <c r="M23" s="25"/>
    </row>
    <row r="24" spans="1:13" ht="22.5" x14ac:dyDescent="0.2">
      <c r="A24" s="384" t="s">
        <v>120</v>
      </c>
      <c r="B24" s="59">
        <f>[1]MercLab!R92</f>
        <v>50181.956309187139</v>
      </c>
      <c r="C24" s="32">
        <f t="shared" si="0"/>
        <v>2.1184570188313741</v>
      </c>
      <c r="D24" s="32">
        <f>[1]MercLab!S92</f>
        <v>7.384050270275905</v>
      </c>
      <c r="E24" s="59">
        <f>[1]MercLab!T92</f>
        <v>46852.017649686619</v>
      </c>
      <c r="F24" s="32">
        <f t="shared" si="1"/>
        <v>2.0851471880089898</v>
      </c>
      <c r="G24" s="32">
        <f>[1]MercLab!U92</f>
        <v>7.3763412353042321</v>
      </c>
      <c r="H24" s="59">
        <f>[1]MercLab!V92</f>
        <v>3329.9386595005453</v>
      </c>
      <c r="I24" s="32">
        <f t="shared" si="2"/>
        <v>2.7326626537445966</v>
      </c>
      <c r="J24" s="32">
        <f>[1]MercLab!W92</f>
        <v>7.4840121247742877</v>
      </c>
      <c r="K24" s="32">
        <f t="shared" si="3"/>
        <v>6.6357290636174575</v>
      </c>
      <c r="L24" s="32">
        <f>[1]MercLab!X92</f>
        <v>3.1913760537704245</v>
      </c>
      <c r="M24" s="25"/>
    </row>
    <row r="25" spans="1:13" ht="23.25" customHeight="1" x14ac:dyDescent="0.2">
      <c r="A25" s="384" t="s">
        <v>121</v>
      </c>
      <c r="B25" s="59">
        <f>[1]MercLab!R93</f>
        <v>61107.599623469614</v>
      </c>
      <c r="C25" s="32">
        <f t="shared" si="0"/>
        <v>2.5796886539988613</v>
      </c>
      <c r="D25" s="32">
        <f>[1]MercLab!S93</f>
        <v>10.86644549945183</v>
      </c>
      <c r="E25" s="59">
        <f>[1]MercLab!T93</f>
        <v>58870.304598227522</v>
      </c>
      <c r="F25" s="32">
        <f t="shared" si="1"/>
        <v>2.6200205721780239</v>
      </c>
      <c r="G25" s="32">
        <f>[1]MercLab!U93</f>
        <v>10.789981887165593</v>
      </c>
      <c r="H25" s="59">
        <f>[1]MercLab!V93</f>
        <v>2237.2950252420933</v>
      </c>
      <c r="I25" s="32">
        <f t="shared" si="2"/>
        <v>1.8360015561982281</v>
      </c>
      <c r="J25" s="32">
        <f>[1]MercLab!W93</f>
        <v>12.824644961621718</v>
      </c>
      <c r="K25" s="32">
        <f t="shared" si="3"/>
        <v>3.6612386004813953</v>
      </c>
      <c r="L25" s="32">
        <f>[1]MercLab!X93</f>
        <v>2.5264016871447605</v>
      </c>
      <c r="M25" s="25"/>
    </row>
    <row r="26" spans="1:13" x14ac:dyDescent="0.2">
      <c r="A26" s="96" t="s">
        <v>122</v>
      </c>
      <c r="B26" s="59">
        <f>[1]MercLab!R94</f>
        <v>51690.704457795735</v>
      </c>
      <c r="C26" s="32">
        <f t="shared" si="0"/>
        <v>2.1821495956088874</v>
      </c>
      <c r="D26" s="32">
        <f>[1]MercLab!S94</f>
        <v>13.998522416907184</v>
      </c>
      <c r="E26" s="59">
        <f>[1]MercLab!T94</f>
        <v>51048.585790175195</v>
      </c>
      <c r="F26" s="32">
        <f t="shared" si="1"/>
        <v>2.2719152867247216</v>
      </c>
      <c r="G26" s="32">
        <f>[1]MercLab!U94</f>
        <v>14.024126366649018</v>
      </c>
      <c r="H26" s="59">
        <f>[1]MercLab!V94</f>
        <v>642.11866762053853</v>
      </c>
      <c r="I26" s="32">
        <f t="shared" si="2"/>
        <v>0.5269447523523062</v>
      </c>
      <c r="J26" s="32">
        <f>[1]MercLab!W94</f>
        <v>12</v>
      </c>
      <c r="K26" s="32">
        <f t="shared" si="3"/>
        <v>1.2422323788309242</v>
      </c>
      <c r="L26" s="32">
        <f>[1]MercLab!X94</f>
        <v>11.114267239792055</v>
      </c>
      <c r="M26" s="25"/>
    </row>
    <row r="27" spans="1:13" ht="22.5" x14ac:dyDescent="0.2">
      <c r="A27" s="384" t="s">
        <v>123</v>
      </c>
      <c r="B27" s="59">
        <f>[1]MercLab!R95</f>
        <v>22305.700884028411</v>
      </c>
      <c r="C27" s="32">
        <f t="shared" si="0"/>
        <v>0.9416466011523773</v>
      </c>
      <c r="D27" s="32">
        <f>[1]MercLab!S95</f>
        <v>11.124941865712751</v>
      </c>
      <c r="E27" s="59">
        <f>[1]MercLab!T95</f>
        <v>22099.542394909186</v>
      </c>
      <c r="F27" s="32">
        <f t="shared" si="1"/>
        <v>0.9835392581292296</v>
      </c>
      <c r="G27" s="32">
        <f>[1]MercLab!U95</f>
        <v>11.116594729939242</v>
      </c>
      <c r="H27" s="59">
        <f>[1]MercLab!V95</f>
        <v>206.15848911922711</v>
      </c>
      <c r="I27" s="32">
        <f t="shared" si="2"/>
        <v>0.16918077525578859</v>
      </c>
      <c r="J27" s="32">
        <f>[1]MercLab!W95</f>
        <v>12</v>
      </c>
      <c r="K27" s="32">
        <f t="shared" si="3"/>
        <v>0.92424125200586338</v>
      </c>
      <c r="L27" s="32">
        <f>[1]MercLab!X95</f>
        <v>5</v>
      </c>
    </row>
    <row r="28" spans="1:13" ht="22.5" x14ac:dyDescent="0.2">
      <c r="A28" s="384" t="s">
        <v>124</v>
      </c>
      <c r="B28" s="59">
        <f>[1]MercLab!R96</f>
        <v>16927.007933849654</v>
      </c>
      <c r="C28" s="32">
        <f t="shared" si="0"/>
        <v>0.71458232007414169</v>
      </c>
      <c r="D28" s="32">
        <f>[1]MercLab!S96</f>
        <v>9.6381127204740853</v>
      </c>
      <c r="E28" s="59">
        <f>[1]MercLab!T96</f>
        <v>16027.431833813171</v>
      </c>
      <c r="F28" s="32">
        <f t="shared" si="1"/>
        <v>0.71330021834192736</v>
      </c>
      <c r="G28" s="32">
        <f>[1]MercLab!U96</f>
        <v>9.4143248343331294</v>
      </c>
      <c r="H28" s="59">
        <f>[1]MercLab!V96</f>
        <v>899.57610003648233</v>
      </c>
      <c r="I28" s="32">
        <f t="shared" si="2"/>
        <v>0.73822321193736873</v>
      </c>
      <c r="J28" s="32">
        <f>[1]MercLab!W96</f>
        <v>13.625262990709052</v>
      </c>
      <c r="K28" s="32">
        <f t="shared" si="3"/>
        <v>5.3144424788598457</v>
      </c>
      <c r="L28" s="32">
        <f>[1]MercLab!X96</f>
        <v>0.19016771035796615</v>
      </c>
    </row>
    <row r="29" spans="1:13" x14ac:dyDescent="0.2">
      <c r="A29" s="96" t="s">
        <v>125</v>
      </c>
      <c r="B29" s="59">
        <f>[1]MercLab!R97</f>
        <v>65270.181680951784</v>
      </c>
      <c r="C29" s="32">
        <f t="shared" si="0"/>
        <v>2.7554141901218965</v>
      </c>
      <c r="D29" s="32">
        <f>[1]MercLab!S97</f>
        <v>8.7073645107476185</v>
      </c>
      <c r="E29" s="59">
        <f>[1]MercLab!T97</f>
        <v>62613.450242946848</v>
      </c>
      <c r="F29" s="32">
        <f t="shared" si="1"/>
        <v>2.7866091206958874</v>
      </c>
      <c r="G29" s="32">
        <f>[1]MercLab!U97</f>
        <v>8.6741369135881463</v>
      </c>
      <c r="H29" s="59">
        <f>[1]MercLab!V97</f>
        <v>2656.7314380049629</v>
      </c>
      <c r="I29" s="32">
        <f t="shared" si="2"/>
        <v>2.1802055605295303</v>
      </c>
      <c r="J29" s="32">
        <f>[1]MercLab!W97</f>
        <v>9.4464397579695785</v>
      </c>
      <c r="K29" s="32">
        <f t="shared" si="3"/>
        <v>4.0703601086808279</v>
      </c>
      <c r="L29" s="32">
        <f>[1]MercLab!X97</f>
        <v>5.2341143783756614</v>
      </c>
    </row>
    <row r="30" spans="1:13" ht="33.75" x14ac:dyDescent="0.2">
      <c r="A30" s="384" t="s">
        <v>126</v>
      </c>
      <c r="B30" s="59">
        <f>[1]MercLab!R98</f>
        <v>8263.9228977272742</v>
      </c>
      <c r="C30" s="32">
        <f t="shared" si="0"/>
        <v>0.34886574285599486</v>
      </c>
      <c r="D30" s="32">
        <f>[1]MercLab!S98</f>
        <v>6.2465185788406368</v>
      </c>
      <c r="E30" s="59">
        <f>[1]MercLab!T98</f>
        <v>7982.8222650484731</v>
      </c>
      <c r="F30" s="32">
        <f t="shared" si="1"/>
        <v>0.35527518841982497</v>
      </c>
      <c r="G30" s="32">
        <f>[1]MercLab!U98</f>
        <v>6.2169297366589342</v>
      </c>
      <c r="H30" s="59">
        <f>[1]MercLab!V98</f>
        <v>281.10063267880111</v>
      </c>
      <c r="I30" s="32">
        <f t="shared" si="2"/>
        <v>0.23068088617000299</v>
      </c>
      <c r="J30" s="32">
        <f>[1]MercLab!W98</f>
        <v>7</v>
      </c>
      <c r="K30" s="32">
        <f t="shared" si="3"/>
        <v>3.4015398758876221</v>
      </c>
      <c r="L30" s="32">
        <f>[1]MercLab!X98</f>
        <v>2.5385681293302538</v>
      </c>
    </row>
    <row r="31" spans="1:13" ht="22.5" x14ac:dyDescent="0.2">
      <c r="A31" s="384" t="s">
        <v>127</v>
      </c>
      <c r="B31" s="59">
        <f>[1]MercLab!R99</f>
        <v>1873.0897997232855</v>
      </c>
      <c r="C31" s="32">
        <f t="shared" si="0"/>
        <v>7.9073446413223794E-2</v>
      </c>
      <c r="D31" s="32">
        <f>[1]MercLab!S99</f>
        <v>10.679219296114766</v>
      </c>
      <c r="E31" s="59">
        <f>[1]MercLab!T99</f>
        <v>1873.0897997232855</v>
      </c>
      <c r="F31" s="32">
        <f t="shared" si="1"/>
        <v>8.3361787276357666E-2</v>
      </c>
      <c r="G31" s="32">
        <f>[1]MercLab!U99</f>
        <v>10.679219296114766</v>
      </c>
      <c r="H31" s="59">
        <f>[1]MercLab!V99</f>
        <v>0</v>
      </c>
      <c r="I31" s="32">
        <f t="shared" si="2"/>
        <v>0</v>
      </c>
      <c r="J31" s="32">
        <f>[1]MercLab!W99</f>
        <v>0</v>
      </c>
      <c r="K31" s="32">
        <f t="shared" si="3"/>
        <v>0</v>
      </c>
      <c r="L31" s="32">
        <f>[1]MercLab!X99</f>
        <v>0</v>
      </c>
    </row>
    <row r="32" spans="1:13" x14ac:dyDescent="0.2">
      <c r="A32" s="96" t="s">
        <v>141</v>
      </c>
      <c r="B32" s="59">
        <f>[1]MercLab!R100</f>
        <v>1930.2100729451827</v>
      </c>
      <c r="C32" s="32">
        <f t="shared" si="0"/>
        <v>8.1484808038484707E-2</v>
      </c>
      <c r="D32" s="32">
        <f>[1]MercLab!S100</f>
        <v>9.5250269656005706</v>
      </c>
      <c r="E32" s="59">
        <f>[1]MercLab!T100</f>
        <v>1930.2100729451827</v>
      </c>
      <c r="F32" s="32">
        <f t="shared" si="1"/>
        <v>8.5903922771513666E-2</v>
      </c>
      <c r="G32" s="32">
        <f>[1]MercLab!U100</f>
        <v>9.5250269656005706</v>
      </c>
      <c r="H32" s="59">
        <f>[1]MercLab!V100</f>
        <v>0</v>
      </c>
      <c r="I32" s="32">
        <f t="shared" si="2"/>
        <v>0</v>
      </c>
      <c r="J32" s="32">
        <f>[1]MercLab!W100</f>
        <v>0</v>
      </c>
      <c r="K32" s="32">
        <f t="shared" si="3"/>
        <v>0</v>
      </c>
      <c r="L32" s="32">
        <f>[1]MercLab!X100</f>
        <v>0</v>
      </c>
    </row>
    <row r="33" spans="1:31" x14ac:dyDescent="0.2">
      <c r="A33" s="96" t="s">
        <v>73</v>
      </c>
      <c r="B33" s="59">
        <f>[1]MercLab!R101</f>
        <v>39958.594055325062</v>
      </c>
      <c r="C33" s="32">
        <f t="shared" si="0"/>
        <v>1.6868725387583079</v>
      </c>
      <c r="D33" s="32">
        <f>[1]MercLab!S101</f>
        <v>10.073513052707545</v>
      </c>
      <c r="E33" s="59">
        <f>[1]MercLab!T101</f>
        <v>0</v>
      </c>
      <c r="F33" s="32">
        <f t="shared" si="1"/>
        <v>0</v>
      </c>
      <c r="G33" s="32">
        <f>[1]MercLab!U101</f>
        <v>0</v>
      </c>
      <c r="H33" s="59">
        <f>[1]MercLab!V101</f>
        <v>39958.594055325062</v>
      </c>
      <c r="I33" s="32">
        <f t="shared" si="2"/>
        <v>32.791402135769509</v>
      </c>
      <c r="J33" s="32">
        <f>[1]MercLab!W101</f>
        <v>10.073513052707545</v>
      </c>
      <c r="K33" s="32">
        <f t="shared" si="3"/>
        <v>100</v>
      </c>
      <c r="L33" s="32">
        <f>[1]MercLab!X101</f>
        <v>4.8901722731315882</v>
      </c>
    </row>
    <row r="34" spans="1:31" x14ac:dyDescent="0.2">
      <c r="A34" s="96" t="s">
        <v>129</v>
      </c>
      <c r="B34" s="59">
        <f>[1]MercLab!R102</f>
        <v>247.39018694307251</v>
      </c>
      <c r="C34" s="32">
        <f t="shared" si="0"/>
        <v>1.0443703603153668E-2</v>
      </c>
      <c r="D34" s="32">
        <f>[1]MercLab!S102</f>
        <v>12</v>
      </c>
      <c r="E34" s="59">
        <f>[1]MercLab!T102</f>
        <v>247.39018694307251</v>
      </c>
      <c r="F34" s="32">
        <f t="shared" si="1"/>
        <v>1.1010090461895322E-2</v>
      </c>
      <c r="G34" s="32">
        <f>[1]MercLab!U102</f>
        <v>12</v>
      </c>
      <c r="H34" s="59">
        <f>[1]MercLab!V102</f>
        <v>0</v>
      </c>
      <c r="I34" s="32">
        <f t="shared" si="2"/>
        <v>0</v>
      </c>
      <c r="J34" s="32">
        <f>[1]MercLab!W102</f>
        <v>0</v>
      </c>
      <c r="K34" s="32">
        <f t="shared" si="3"/>
        <v>0</v>
      </c>
      <c r="L34" s="32">
        <f>[1]MercLab!X102</f>
        <v>0</v>
      </c>
    </row>
    <row r="35" spans="1:31" x14ac:dyDescent="0.2">
      <c r="A35" s="96"/>
      <c r="B35" s="59"/>
      <c r="C35" s="32"/>
      <c r="D35" s="32"/>
      <c r="E35" s="59"/>
      <c r="F35" s="32"/>
      <c r="G35" s="32"/>
      <c r="H35" s="59"/>
      <c r="I35" s="32"/>
      <c r="J35" s="32"/>
      <c r="K35" s="32"/>
      <c r="L35" s="32"/>
    </row>
    <row r="36" spans="1:31" s="25" customFormat="1" x14ac:dyDescent="0.2">
      <c r="A36" s="48" t="s">
        <v>130</v>
      </c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</row>
    <row r="37" spans="1:31" s="25" customFormat="1" x14ac:dyDescent="0.2">
      <c r="A37" s="96" t="s">
        <v>131</v>
      </c>
      <c r="B37" s="59">
        <f>[1]MercLab!R104</f>
        <v>58984.178842885362</v>
      </c>
      <c r="C37" s="32">
        <f>IF(ISNUMBER(B37/B$8*100),B37/B$8*100,0)</f>
        <v>2.490047356859205</v>
      </c>
      <c r="D37" s="32">
        <f>[1]MercLab!S104</f>
        <v>13.081764397934432</v>
      </c>
      <c r="E37" s="59">
        <f>[1]MercLab!T104</f>
        <v>54335.331766902964</v>
      </c>
      <c r="F37" s="32">
        <f>IF(ISNUMBER(E37/E$8*100),E37/E$8*100,0)</f>
        <v>2.4181917861129949</v>
      </c>
      <c r="G37" s="32">
        <f>[1]MercLab!U104</f>
        <v>12.982026373211633</v>
      </c>
      <c r="H37" s="59">
        <f>[1]MercLab!V104</f>
        <v>4648.8470759824231</v>
      </c>
      <c r="I37" s="32">
        <f>IF(ISNUMBER(H37/H$8*100),H37/H$8*100,0)</f>
        <v>3.8150044449804845</v>
      </c>
      <c r="J37" s="32">
        <f>[1]MercLab!W104</f>
        <v>14.208388259326782</v>
      </c>
      <c r="K37" s="32">
        <f>IF(ISNUMBER(H37/B37*100),H37/B37*100,0)</f>
        <v>7.8815152930507644</v>
      </c>
      <c r="L37" s="32">
        <f>[1]MercLab!X104</f>
        <v>4.3979606771632351</v>
      </c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</row>
    <row r="38" spans="1:31" s="25" customFormat="1" x14ac:dyDescent="0.2">
      <c r="A38" s="96" t="s">
        <v>132</v>
      </c>
      <c r="B38" s="59">
        <f>[1]MercLab!R105</f>
        <v>77220.378071375453</v>
      </c>
      <c r="C38" s="32">
        <f t="shared" ref="C38:C49" si="4">IF(ISNUMBER(B38/B$8*100),B38/B$8*100,0)</f>
        <v>3.25989785878811</v>
      </c>
      <c r="D38" s="32">
        <f>[1]MercLab!S105</f>
        <v>15.690452097977159</v>
      </c>
      <c r="E38" s="59">
        <f>[1]MercLab!T105</f>
        <v>74737.313023574708</v>
      </c>
      <c r="F38" s="32">
        <f t="shared" ref="F38:F49" si="5">IF(ISNUMBER(E38/E$8*100),E38/E$8*100,0)</f>
        <v>3.3261811530863028</v>
      </c>
      <c r="G38" s="32">
        <f>[1]MercLab!U105</f>
        <v>15.745502500821864</v>
      </c>
      <c r="H38" s="59">
        <f>[1]MercLab!V105</f>
        <v>2483.0650478007292</v>
      </c>
      <c r="I38" s="32">
        <f t="shared" ref="I38:I49" si="6">IF(ISNUMBER(H38/H$8*100),H38/H$8*100,0)</f>
        <v>2.0376889236636351</v>
      </c>
      <c r="J38" s="32">
        <f>[1]MercLab!W105</f>
        <v>14.033500262131298</v>
      </c>
      <c r="K38" s="32">
        <f t="shared" ref="K38:K49" si="7">IF(ISNUMBER(H38/B38*100),H38/B38*100,0)</f>
        <v>3.2155567090148289</v>
      </c>
      <c r="L38" s="32">
        <f>[1]MercLab!X105</f>
        <v>5.417164322105414</v>
      </c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</row>
    <row r="39" spans="1:31" x14ac:dyDescent="0.2">
      <c r="A39" s="96" t="s">
        <v>133</v>
      </c>
      <c r="B39" s="59">
        <f>[1]MercLab!R106</f>
        <v>145299.81081558228</v>
      </c>
      <c r="C39" s="32">
        <f t="shared" si="4"/>
        <v>6.1339060231254479</v>
      </c>
      <c r="D39" s="32">
        <f>[1]MercLab!S106</f>
        <v>10.983140453687557</v>
      </c>
      <c r="E39" s="59">
        <f>[1]MercLab!T106</f>
        <v>139697.27512541183</v>
      </c>
      <c r="F39" s="32">
        <f t="shared" si="5"/>
        <v>6.2172216910325329</v>
      </c>
      <c r="G39" s="32">
        <f>[1]MercLab!U106</f>
        <v>10.978964948856508</v>
      </c>
      <c r="H39" s="59">
        <f>[1]MercLab!V106</f>
        <v>5602.5356901705372</v>
      </c>
      <c r="I39" s="32">
        <f t="shared" si="6"/>
        <v>4.5976342546491669</v>
      </c>
      <c r="J39" s="32">
        <f>[1]MercLab!W106</f>
        <v>11.085334339351942</v>
      </c>
      <c r="K39" s="32">
        <f t="shared" si="7"/>
        <v>3.8558451375283611</v>
      </c>
      <c r="L39" s="32">
        <f>[1]MercLab!X106</f>
        <v>4.7891798807913579</v>
      </c>
    </row>
    <row r="40" spans="1:31" s="25" customFormat="1" x14ac:dyDescent="0.2">
      <c r="A40" s="96" t="s">
        <v>134</v>
      </c>
      <c r="B40" s="59">
        <f>[1]MercLab!R107</f>
        <v>56286.01817747231</v>
      </c>
      <c r="C40" s="32">
        <f t="shared" si="4"/>
        <v>2.376143120755668</v>
      </c>
      <c r="D40" s="32">
        <f>[1]MercLab!S107</f>
        <v>11.477381586179545</v>
      </c>
      <c r="E40" s="59">
        <f>[1]MercLab!T107</f>
        <v>51117.273393195923</v>
      </c>
      <c r="F40" s="32">
        <f t="shared" si="5"/>
        <v>2.2749722257739768</v>
      </c>
      <c r="G40" s="32">
        <f>[1]MercLab!U107</f>
        <v>11.381381949917158</v>
      </c>
      <c r="H40" s="59">
        <f>[1]MercLab!V107</f>
        <v>5168.7447842764141</v>
      </c>
      <c r="I40" s="32">
        <f t="shared" si="6"/>
        <v>4.2416504575636358</v>
      </c>
      <c r="J40" s="32">
        <f>[1]MercLab!W107</f>
        <v>12.417738124734054</v>
      </c>
      <c r="K40" s="32">
        <f t="shared" si="7"/>
        <v>9.1829995292598809</v>
      </c>
      <c r="L40" s="32">
        <f>[1]MercLab!X107</f>
        <v>6.5952770793800282</v>
      </c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</row>
    <row r="41" spans="1:31" s="25" customFormat="1" ht="22.5" x14ac:dyDescent="0.2">
      <c r="A41" s="384" t="s">
        <v>135</v>
      </c>
      <c r="B41" s="59">
        <f>[1]MercLab!R108</f>
        <v>352112.36198565143</v>
      </c>
      <c r="C41" s="32">
        <f t="shared" si="4"/>
        <v>14.864603923965266</v>
      </c>
      <c r="D41" s="32">
        <f>[1]MercLab!S108</f>
        <v>7.6687136544927954</v>
      </c>
      <c r="E41" s="59">
        <f>[1]MercLab!T108</f>
        <v>336194.41930906655</v>
      </c>
      <c r="F41" s="32">
        <f t="shared" si="5"/>
        <v>14.962319302620347</v>
      </c>
      <c r="G41" s="32">
        <f>[1]MercLab!U108</f>
        <v>7.6226075266141056</v>
      </c>
      <c r="H41" s="59">
        <f>[1]MercLab!V108</f>
        <v>15917.942676585351</v>
      </c>
      <c r="I41" s="32">
        <f t="shared" si="6"/>
        <v>13.062813440316157</v>
      </c>
      <c r="J41" s="32">
        <f>[1]MercLab!W108</f>
        <v>8.5777624340062211</v>
      </c>
      <c r="K41" s="32">
        <f t="shared" si="7"/>
        <v>4.5206997524369807</v>
      </c>
      <c r="L41" s="32">
        <f>[1]MercLab!X108</f>
        <v>4.992598369968082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</row>
    <row r="42" spans="1:31" ht="22.5" x14ac:dyDescent="0.2">
      <c r="A42" s="384" t="s">
        <v>136</v>
      </c>
      <c r="B42" s="59">
        <f>[1]MercLab!R109</f>
        <v>443230.08206896181</v>
      </c>
      <c r="C42" s="32">
        <f t="shared" si="4"/>
        <v>18.711185202325321</v>
      </c>
      <c r="D42" s="32">
        <f>[1]MercLab!S109</f>
        <v>4.9180485724471259</v>
      </c>
      <c r="E42" s="59">
        <f>[1]MercLab!T109</f>
        <v>442948.98143628304</v>
      </c>
      <c r="F42" s="32">
        <f t="shared" si="5"/>
        <v>19.713426857711635</v>
      </c>
      <c r="G42" s="32">
        <f>[1]MercLab!U109</f>
        <v>4.9171813906991648</v>
      </c>
      <c r="H42" s="59">
        <f>[1]MercLab!V109</f>
        <v>281.10063267880111</v>
      </c>
      <c r="I42" s="32">
        <f t="shared" si="6"/>
        <v>0.23068088617000299</v>
      </c>
      <c r="J42" s="32">
        <f>[1]MercLab!W109</f>
        <v>6</v>
      </c>
      <c r="K42" s="32">
        <f t="shared" si="7"/>
        <v>6.342092832838564E-2</v>
      </c>
      <c r="L42" s="32">
        <f>[1]MercLab!X109</f>
        <v>0.46189376443418012</v>
      </c>
    </row>
    <row r="43" spans="1:31" ht="22.5" x14ac:dyDescent="0.2">
      <c r="A43" s="384" t="s">
        <v>137</v>
      </c>
      <c r="B43" s="59">
        <f>[1]MercLab!R110</f>
        <v>364176.16640478582</v>
      </c>
      <c r="C43" s="32">
        <f t="shared" si="4"/>
        <v>15.373883613821546</v>
      </c>
      <c r="D43" s="32">
        <f>[1]MercLab!S110</f>
        <v>7.3554682812703236</v>
      </c>
      <c r="E43" s="59">
        <f>[1]MercLab!T110</f>
        <v>344226.57153795171</v>
      </c>
      <c r="F43" s="32">
        <f t="shared" si="5"/>
        <v>15.319789919124993</v>
      </c>
      <c r="G43" s="32">
        <f>[1]MercLab!U110</f>
        <v>7.3590598170818282</v>
      </c>
      <c r="H43" s="59">
        <f>[1]MercLab!V110</f>
        <v>19949.594866835232</v>
      </c>
      <c r="I43" s="32">
        <f t="shared" si="6"/>
        <v>16.371326449032033</v>
      </c>
      <c r="J43" s="32">
        <f>[1]MercLab!W110</f>
        <v>7.2900093776537114</v>
      </c>
      <c r="K43" s="32">
        <f t="shared" si="7"/>
        <v>5.4780067195998319</v>
      </c>
      <c r="L43" s="32">
        <f>[1]MercLab!X110</f>
        <v>2.3508354414185164</v>
      </c>
    </row>
    <row r="44" spans="1:31" ht="22.5" x14ac:dyDescent="0.2">
      <c r="A44" s="384" t="s">
        <v>138</v>
      </c>
      <c r="B44" s="59">
        <f>[1]MercLab!R111</f>
        <v>161342.4696641624</v>
      </c>
      <c r="C44" s="32">
        <f t="shared" si="4"/>
        <v>6.8111550930719273</v>
      </c>
      <c r="D44" s="32">
        <f>[1]MercLab!S111</f>
        <v>7.5258234645328184</v>
      </c>
      <c r="E44" s="59">
        <f>[1]MercLab!T111</f>
        <v>154340.24013282717</v>
      </c>
      <c r="F44" s="32">
        <f t="shared" si="5"/>
        <v>6.8689062681540545</v>
      </c>
      <c r="G44" s="32">
        <f>[1]MercLab!U111</f>
        <v>7.4972245937575011</v>
      </c>
      <c r="H44" s="59">
        <f>[1]MercLab!V111</f>
        <v>7002.2295313353052</v>
      </c>
      <c r="I44" s="32">
        <f t="shared" si="6"/>
        <v>5.7462713550698012</v>
      </c>
      <c r="J44" s="32">
        <f>[1]MercLab!W111</f>
        <v>8.1528916947204628</v>
      </c>
      <c r="K44" s="32">
        <f t="shared" si="7"/>
        <v>4.3399791424481027</v>
      </c>
      <c r="L44" s="32">
        <f>[1]MercLab!X111</f>
        <v>2.1320134055450088</v>
      </c>
    </row>
    <row r="45" spans="1:31" x14ac:dyDescent="0.2">
      <c r="A45" s="96" t="s">
        <v>139</v>
      </c>
      <c r="B45" s="59">
        <f>[1]MercLab!R112</f>
        <v>667963.23714276555</v>
      </c>
      <c r="C45" s="32">
        <f t="shared" si="4"/>
        <v>28.198410586622636</v>
      </c>
      <c r="D45" s="32">
        <f>[1]MercLab!S112</f>
        <v>5.9977058196418662</v>
      </c>
      <c r="E45" s="59">
        <f>[1]MercLab!T112</f>
        <v>647118.96727135824</v>
      </c>
      <c r="F45" s="32">
        <f t="shared" si="5"/>
        <v>28.800003982799222</v>
      </c>
      <c r="G45" s="32">
        <f>[1]MercLab!U112</f>
        <v>5.9757322925576926</v>
      </c>
      <c r="H45" s="59">
        <f>[1]MercLab!V112</f>
        <v>20844.269871406497</v>
      </c>
      <c r="I45" s="32">
        <f t="shared" si="6"/>
        <v>17.10552765278555</v>
      </c>
      <c r="J45" s="32">
        <f>[1]MercLab!W112</f>
        <v>6.6444572362950423</v>
      </c>
      <c r="K45" s="32">
        <f t="shared" si="7"/>
        <v>3.1205714195542464</v>
      </c>
      <c r="L45" s="32">
        <f>[1]MercLab!X112</f>
        <v>1.9909271778582782</v>
      </c>
    </row>
    <row r="46" spans="1:31" x14ac:dyDescent="0.2">
      <c r="A46" s="96" t="s">
        <v>140</v>
      </c>
      <c r="B46" s="59">
        <f>[1]MercLab!R113</f>
        <v>1077.2626401859188</v>
      </c>
      <c r="C46" s="32">
        <f t="shared" si="4"/>
        <v>4.5477194774267329E-2</v>
      </c>
      <c r="D46" s="32">
        <f>[1]MercLab!S113</f>
        <v>11.869655623020241</v>
      </c>
      <c r="E46" s="59">
        <f>[1]MercLab!T113</f>
        <v>1077.2626401859188</v>
      </c>
      <c r="F46" s="32">
        <f t="shared" si="5"/>
        <v>4.7943531092429562E-2</v>
      </c>
      <c r="G46" s="32">
        <f>[1]MercLab!U113</f>
        <v>11.869655623020241</v>
      </c>
      <c r="H46" s="59">
        <f>[1]MercLab!V113</f>
        <v>0</v>
      </c>
      <c r="I46" s="32">
        <f t="shared" si="6"/>
        <v>0</v>
      </c>
      <c r="J46" s="32">
        <f>[1]MercLab!W113</f>
        <v>0</v>
      </c>
      <c r="K46" s="32">
        <f t="shared" si="7"/>
        <v>0</v>
      </c>
      <c r="L46" s="32">
        <f>[1]MercLab!X113</f>
        <v>0</v>
      </c>
    </row>
    <row r="47" spans="1:31" x14ac:dyDescent="0.2">
      <c r="A47" s="96" t="s">
        <v>128</v>
      </c>
      <c r="B47" s="59">
        <f>[1]MercLab!R114</f>
        <v>899.52202457216345</v>
      </c>
      <c r="C47" s="32">
        <f t="shared" si="4"/>
        <v>3.7973783540986364E-2</v>
      </c>
      <c r="D47" s="32">
        <f>[1]MercLab!S114</f>
        <v>6</v>
      </c>
      <c r="E47" s="59">
        <f>[1]MercLab!T114</f>
        <v>899.52202457216345</v>
      </c>
      <c r="F47" s="32">
        <f t="shared" si="5"/>
        <v>4.0033192041225692E-2</v>
      </c>
      <c r="G47" s="32">
        <f>[1]MercLab!U114</f>
        <v>6</v>
      </c>
      <c r="H47" s="59">
        <f>[1]MercLab!V114</f>
        <v>0</v>
      </c>
      <c r="I47" s="32">
        <f t="shared" si="6"/>
        <v>0</v>
      </c>
      <c r="J47" s="32">
        <f>[1]MercLab!W114</f>
        <v>0</v>
      </c>
      <c r="K47" s="32">
        <f t="shared" si="7"/>
        <v>0</v>
      </c>
      <c r="L47" s="32">
        <f>[1]MercLab!X114</f>
        <v>0</v>
      </c>
    </row>
    <row r="48" spans="1:31" x14ac:dyDescent="0.2">
      <c r="A48" s="96" t="s">
        <v>73</v>
      </c>
      <c r="B48" s="59">
        <f>[1]MercLab!R115</f>
        <v>39958.594055325062</v>
      </c>
      <c r="C48" s="32">
        <f t="shared" si="4"/>
        <v>1.6868725387583079</v>
      </c>
      <c r="D48" s="32">
        <f>[1]MercLab!S115</f>
        <v>10.073513052707545</v>
      </c>
      <c r="E48" s="59">
        <f>[1]MercLab!T115</f>
        <v>0</v>
      </c>
      <c r="F48" s="32">
        <f t="shared" si="5"/>
        <v>0</v>
      </c>
      <c r="G48" s="32">
        <f>[1]MercLab!U115</f>
        <v>0</v>
      </c>
      <c r="H48" s="59">
        <f>[1]MercLab!V115</f>
        <v>39958.594055325062</v>
      </c>
      <c r="I48" s="32">
        <f t="shared" si="6"/>
        <v>32.791402135769509</v>
      </c>
      <c r="J48" s="32">
        <f>[1]MercLab!W115</f>
        <v>10.073513052707545</v>
      </c>
      <c r="K48" s="32">
        <f t="shared" si="7"/>
        <v>100</v>
      </c>
      <c r="L48" s="32">
        <f>[1]MercLab!X115</f>
        <v>4.8901722731315882</v>
      </c>
    </row>
    <row r="49" spans="1:12" x14ac:dyDescent="0.2">
      <c r="A49" s="96" t="s">
        <v>129</v>
      </c>
      <c r="B49" s="59">
        <f>[1]MercLab!R116</f>
        <v>247.39018694307251</v>
      </c>
      <c r="C49" s="32">
        <f t="shared" si="4"/>
        <v>1.0443703603153668E-2</v>
      </c>
      <c r="D49" s="32">
        <f>[1]MercLab!S116</f>
        <v>12</v>
      </c>
      <c r="E49" s="59">
        <f>[1]MercLab!T116</f>
        <v>247.39018694307251</v>
      </c>
      <c r="F49" s="32">
        <f t="shared" si="5"/>
        <v>1.1010090461895322E-2</v>
      </c>
      <c r="G49" s="32">
        <f>[1]MercLab!U116</f>
        <v>12</v>
      </c>
      <c r="H49" s="59">
        <f>[1]MercLab!V116</f>
        <v>0</v>
      </c>
      <c r="I49" s="32">
        <f t="shared" si="6"/>
        <v>0</v>
      </c>
      <c r="J49" s="32">
        <f>[1]MercLab!W116</f>
        <v>0</v>
      </c>
      <c r="K49" s="32">
        <f t="shared" si="7"/>
        <v>0</v>
      </c>
      <c r="L49" s="32">
        <f>[1]MercLab!X116</f>
        <v>0</v>
      </c>
    </row>
    <row r="50" spans="1:12" x14ac:dyDescent="0.2">
      <c r="A50" s="308"/>
      <c r="B50" s="253"/>
      <c r="C50" s="309"/>
      <c r="D50" s="253"/>
      <c r="E50" s="253"/>
      <c r="F50" s="309"/>
      <c r="G50" s="253"/>
      <c r="H50" s="253"/>
      <c r="I50" s="309"/>
      <c r="J50" s="253"/>
      <c r="K50" s="253"/>
      <c r="L50" s="253"/>
    </row>
    <row r="51" spans="1:12" x14ac:dyDescent="0.2">
      <c r="A51" s="2" t="str">
        <f>'C01'!A42</f>
        <v>Fuente: Instituto Nacional de Estadística (INE). LIV Encuesta Permanente de Hogares de Propósitos Múltiples, Junio 2016.</v>
      </c>
    </row>
    <row r="52" spans="1:12" x14ac:dyDescent="0.2">
      <c r="A52" s="304" t="s">
        <v>94</v>
      </c>
    </row>
    <row r="53" spans="1:12" x14ac:dyDescent="0.2">
      <c r="A53" s="2" t="s">
        <v>60</v>
      </c>
    </row>
    <row r="54" spans="1:12" x14ac:dyDescent="0.2">
      <c r="A54" s="2" t="s">
        <v>61</v>
      </c>
    </row>
    <row r="55" spans="1:12" x14ac:dyDescent="0.2">
      <c r="A55" s="2" t="s">
        <v>62</v>
      </c>
    </row>
    <row r="56" spans="1:12" x14ac:dyDescent="0.2">
      <c r="A56" s="2" t="s">
        <v>67</v>
      </c>
    </row>
    <row r="57" spans="1:12" x14ac:dyDescent="0.2">
      <c r="A57" s="2" t="s">
        <v>68</v>
      </c>
    </row>
  </sheetData>
  <mergeCells count="10">
    <mergeCell ref="A1:L1"/>
    <mergeCell ref="A2:L2"/>
    <mergeCell ref="B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117"/>
  <sheetViews>
    <sheetView workbookViewId="0">
      <selection activeCell="A93" sqref="A93"/>
    </sheetView>
  </sheetViews>
  <sheetFormatPr baseColWidth="10" defaultRowHeight="11.25" x14ac:dyDescent="0.2"/>
  <cols>
    <col min="1" max="1" width="48.33203125" style="61" customWidth="1"/>
    <col min="2" max="2" width="14.6640625" style="61" bestFit="1" customWidth="1"/>
    <col min="3" max="3" width="9.1640625" style="67" bestFit="1" customWidth="1"/>
    <col min="4" max="4" width="14.6640625" style="61" bestFit="1" customWidth="1"/>
    <col min="5" max="5" width="8.83203125" style="67" bestFit="1" customWidth="1"/>
    <col min="6" max="6" width="12.6640625" style="61" bestFit="1" customWidth="1"/>
    <col min="7" max="7" width="8.83203125" style="67" bestFit="1" customWidth="1"/>
    <col min="8" max="8" width="14.5" style="61" bestFit="1" customWidth="1"/>
    <col min="9" max="9" width="8.83203125" style="67" bestFit="1" customWidth="1"/>
    <col min="10" max="10" width="11.6640625" style="61" bestFit="1" customWidth="1"/>
    <col min="11" max="11" width="8.83203125" style="67" bestFit="1" customWidth="1"/>
    <col min="12" max="12" width="14.6640625" style="61" bestFit="1" customWidth="1"/>
    <col min="13" max="13" width="8.83203125" style="67" bestFit="1" customWidth="1"/>
    <col min="14" max="14" width="12.6640625" style="61" bestFit="1" customWidth="1"/>
    <col min="15" max="15" width="8.83203125" style="67" bestFit="1" customWidth="1"/>
    <col min="16" max="16384" width="12" style="61"/>
  </cols>
  <sheetData>
    <row r="1" spans="1:15" x14ac:dyDescent="0.2">
      <c r="A1" s="330" t="s">
        <v>97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</row>
    <row r="2" spans="1:15" x14ac:dyDescent="0.2">
      <c r="A2" s="330" t="s">
        <v>64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3" spans="1:15" x14ac:dyDescent="0.2">
      <c r="A3" s="330" t="s">
        <v>33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</row>
    <row r="4" spans="1:15" customFormat="1" ht="23.25" x14ac:dyDescent="0.35">
      <c r="A4" s="314" t="s">
        <v>89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</row>
    <row r="5" spans="1:15" ht="12" customHeight="1" x14ac:dyDescent="0.2">
      <c r="A5" s="331" t="s">
        <v>31</v>
      </c>
      <c r="B5" s="334" t="s">
        <v>5</v>
      </c>
      <c r="C5" s="334"/>
      <c r="D5" s="339" t="s">
        <v>6</v>
      </c>
      <c r="E5" s="339"/>
      <c r="F5" s="339"/>
      <c r="G5" s="339"/>
      <c r="H5" s="339"/>
      <c r="I5" s="339"/>
      <c r="J5" s="339"/>
      <c r="K5" s="339"/>
      <c r="L5" s="334" t="s">
        <v>1</v>
      </c>
      <c r="M5" s="334"/>
      <c r="N5" s="337" t="s">
        <v>2</v>
      </c>
      <c r="O5" s="337"/>
    </row>
    <row r="6" spans="1:15" ht="13.5" x14ac:dyDescent="0.35">
      <c r="A6" s="332"/>
      <c r="B6" s="335"/>
      <c r="C6" s="335"/>
      <c r="D6" s="336" t="s">
        <v>3</v>
      </c>
      <c r="E6" s="336"/>
      <c r="F6" s="336" t="s">
        <v>87</v>
      </c>
      <c r="G6" s="336"/>
      <c r="H6" s="336" t="s">
        <v>9</v>
      </c>
      <c r="I6" s="336"/>
      <c r="J6" s="336" t="s">
        <v>88</v>
      </c>
      <c r="K6" s="336"/>
      <c r="L6" s="335"/>
      <c r="M6" s="335"/>
      <c r="N6" s="338"/>
      <c r="O6" s="338"/>
    </row>
    <row r="7" spans="1:15" x14ac:dyDescent="0.2">
      <c r="A7" s="333"/>
      <c r="B7" s="62" t="s">
        <v>7</v>
      </c>
      <c r="C7" s="63" t="s">
        <v>66</v>
      </c>
      <c r="D7" s="62" t="s">
        <v>7</v>
      </c>
      <c r="E7" s="63" t="s">
        <v>66</v>
      </c>
      <c r="F7" s="62" t="s">
        <v>7</v>
      </c>
      <c r="G7" s="63" t="s">
        <v>66</v>
      </c>
      <c r="H7" s="62" t="s">
        <v>7</v>
      </c>
      <c r="I7" s="63" t="s">
        <v>66</v>
      </c>
      <c r="J7" s="62" t="s">
        <v>7</v>
      </c>
      <c r="K7" s="63" t="s">
        <v>66</v>
      </c>
      <c r="L7" s="62" t="s">
        <v>7</v>
      </c>
      <c r="M7" s="63" t="s">
        <v>66</v>
      </c>
      <c r="N7" s="62" t="s">
        <v>7</v>
      </c>
      <c r="O7" s="63" t="s">
        <v>66</v>
      </c>
    </row>
    <row r="8" spans="1:15" x14ac:dyDescent="0.2">
      <c r="A8" s="104"/>
      <c r="B8" s="105"/>
      <c r="C8" s="106"/>
      <c r="D8" s="106"/>
      <c r="E8" s="106"/>
      <c r="F8" s="91"/>
      <c r="G8" s="57"/>
      <c r="H8" s="106"/>
      <c r="I8" s="106"/>
      <c r="J8" s="106"/>
      <c r="K8" s="106"/>
      <c r="L8" s="106"/>
      <c r="M8" s="106"/>
      <c r="N8" s="106"/>
      <c r="O8" s="106"/>
    </row>
    <row r="9" spans="1:15" x14ac:dyDescent="0.2">
      <c r="A9" s="260" t="s">
        <v>93</v>
      </c>
      <c r="B9" s="92">
        <f>[1]MercLab!J126</f>
        <v>2246940.5478480123</v>
      </c>
      <c r="C9" s="57">
        <f>SUM(E9,M9,O9)</f>
        <v>100.00000000001538</v>
      </c>
      <c r="D9" s="92">
        <f t="shared" ref="D9:D50" si="0">F9+H9+J9</f>
        <v>1200011.4304074605</v>
      </c>
      <c r="E9" s="57">
        <f>IF(ISNUMBER(D9/$B$9*100),D9/$B$9*100,0)</f>
        <v>53.406461134753258</v>
      </c>
      <c r="F9" s="92">
        <f>[1]MercLab!K126</f>
        <v>111448.20248399519</v>
      </c>
      <c r="G9" s="57">
        <f>IF(ISNUMBER(F9/$B$9*100),F9/$B$9*100,0)</f>
        <v>4.9599978330861374</v>
      </c>
      <c r="H9" s="92">
        <f>[1]MercLab!L126</f>
        <v>1082521.6116222683</v>
      </c>
      <c r="I9" s="57">
        <f>IF(ISNUMBER(H9/$B$9*100),H9/$B$9*100,0)</f>
        <v>48.177581407707649</v>
      </c>
      <c r="J9" s="92">
        <f>[1]MercLab!M126</f>
        <v>6041.6163011970966</v>
      </c>
      <c r="K9" s="57">
        <f>IF(ISNUMBER(J9/$B$9*100),J9/$B$9*100,0)</f>
        <v>0.2688818939594731</v>
      </c>
      <c r="L9" s="92">
        <f>[1]MercLab!N126</f>
        <v>809869.45179056062</v>
      </c>
      <c r="M9" s="57">
        <f>IF(ISNUMBER(L9/$B$9*100),L9/$B$9*100,0)</f>
        <v>36.043207843937211</v>
      </c>
      <c r="N9" s="92">
        <f>[1]MercLab!O126</f>
        <v>237059.6656503366</v>
      </c>
      <c r="O9" s="57">
        <f>IF(ISNUMBER(N9/$B$9*100),N9/$B$9*100,0)</f>
        <v>10.550331021324904</v>
      </c>
    </row>
    <row r="10" spans="1:15" s="66" customFormat="1" x14ac:dyDescent="0.2">
      <c r="A10" s="257"/>
      <c r="B10" s="92"/>
      <c r="C10" s="57"/>
      <c r="D10" s="92"/>
      <c r="E10" s="57"/>
      <c r="F10" s="107"/>
      <c r="G10" s="57"/>
      <c r="H10" s="92"/>
      <c r="I10" s="57"/>
      <c r="J10" s="92"/>
      <c r="K10" s="57"/>
      <c r="L10" s="92"/>
      <c r="M10" s="57"/>
      <c r="N10" s="92"/>
      <c r="O10" s="57"/>
    </row>
    <row r="11" spans="1:15" x14ac:dyDescent="0.2">
      <c r="A11" s="261" t="s">
        <v>35</v>
      </c>
      <c r="B11" s="92"/>
      <c r="C11" s="57"/>
      <c r="D11" s="92"/>
      <c r="E11" s="57"/>
      <c r="F11" s="92"/>
      <c r="G11" s="57"/>
      <c r="H11" s="92"/>
      <c r="I11" s="57"/>
      <c r="J11" s="92"/>
      <c r="K11" s="57"/>
      <c r="L11" s="92"/>
      <c r="M11" s="57"/>
      <c r="N11" s="92"/>
      <c r="O11" s="57"/>
    </row>
    <row r="12" spans="1:15" x14ac:dyDescent="0.2">
      <c r="A12" s="262" t="s">
        <v>56</v>
      </c>
      <c r="B12" s="59">
        <f>SUM(B13:B15)</f>
        <v>1095046.3752571181</v>
      </c>
      <c r="C12" s="60">
        <f>IF(ISNUMBER(B12/B$9*100),B12/B$9*100,0)</f>
        <v>48.734995516721135</v>
      </c>
      <c r="D12" s="59">
        <f>SUM(D13:D15)</f>
        <v>694508.16266113403</v>
      </c>
      <c r="E12" s="60">
        <f>IF(ISNUMBER(D12/D$9*100),D12/D$9*100,0)</f>
        <v>57.875128941506468</v>
      </c>
      <c r="F12" s="59">
        <f>SUM(F13:F15)</f>
        <v>82551.057444614358</v>
      </c>
      <c r="G12" s="60">
        <f>IF(ISNUMBER(F12/F$9*100),F12/F$9*100,0)</f>
        <v>74.071232738338082</v>
      </c>
      <c r="H12" s="59">
        <f>SUM(H13:H15)</f>
        <v>608895.15562171792</v>
      </c>
      <c r="I12" s="60">
        <f>IF(ISNUMBER(H12/H$9*100),H12/H$9*100,0)</f>
        <v>56.247852152274987</v>
      </c>
      <c r="J12" s="59">
        <f>SUM(J13:J15)</f>
        <v>3061.9495948018057</v>
      </c>
      <c r="K12" s="60">
        <f>IF(ISNUMBER(J12/J$9*100),J12/J$9*100,0)</f>
        <v>50.68096751187435</v>
      </c>
      <c r="L12" s="59">
        <f>SUM(L13:L15)</f>
        <v>340206.51471080154</v>
      </c>
      <c r="M12" s="60">
        <f>IF(ISNUMBER(L12/L$9*100),L12/L$9*100,0)</f>
        <v>42.007574672514245</v>
      </c>
      <c r="N12" s="59">
        <f>SUM(N13:N15)</f>
        <v>60331.697885173722</v>
      </c>
      <c r="O12" s="60">
        <f>IF(ISNUMBER(N12/N$9*100),N12/N$9*100,0)</f>
        <v>25.450005474218074</v>
      </c>
    </row>
    <row r="13" spans="1:15" x14ac:dyDescent="0.2">
      <c r="A13" s="266" t="s">
        <v>51</v>
      </c>
      <c r="B13" s="59">
        <f>[1]MercLab!J127</f>
        <v>273098.15053624264</v>
      </c>
      <c r="C13" s="60">
        <f>IF(ISNUMBER(B13/B$9*100),B13/B$9*100,0)</f>
        <v>12.154222362394057</v>
      </c>
      <c r="D13" s="59">
        <f t="shared" si="0"/>
        <v>189171.02961580371</v>
      </c>
      <c r="E13" s="60">
        <f>IF(ISNUMBER(D13/D$9*100),D13/D$9*100,0)</f>
        <v>15.764102309556435</v>
      </c>
      <c r="F13" s="59">
        <f>[1]MercLab!K127</f>
        <v>35995.272200217121</v>
      </c>
      <c r="G13" s="60">
        <f>IF(ISNUMBER(F13/F$9*100),F13/F$9*100,0)</f>
        <v>32.297759315935416</v>
      </c>
      <c r="H13" s="59">
        <f>[1]MercLab!L127</f>
        <v>152557.28194822892</v>
      </c>
      <c r="I13" s="60">
        <f>IF(ISNUMBER(H13/H$9*100),H13/H$9*100,0)</f>
        <v>14.092770094410067</v>
      </c>
      <c r="J13" s="59">
        <f>[1]MercLab!M127</f>
        <v>618.47546735768128</v>
      </c>
      <c r="K13" s="60">
        <f>IF(ISNUMBER(J13/J$9*100),J13/J$9*100,0)</f>
        <v>10.236920660372547</v>
      </c>
      <c r="L13" s="59">
        <f>[1]MercLab!N127</f>
        <v>77268.201721886333</v>
      </c>
      <c r="M13" s="60">
        <f>IF(ISNUMBER(L13/L$9*100),L13/L$9*100,0)</f>
        <v>9.5408218634561575</v>
      </c>
      <c r="N13" s="59">
        <f>[1]MercLab!O127</f>
        <v>6658.9191985510342</v>
      </c>
      <c r="O13" s="60">
        <f>IF(ISNUMBER(N13/N$9*100),N13/N$9*100,0)</f>
        <v>2.808963380709796</v>
      </c>
    </row>
    <row r="14" spans="1:15" x14ac:dyDescent="0.2">
      <c r="A14" s="266" t="s">
        <v>52</v>
      </c>
      <c r="B14" s="59">
        <f>[1]MercLab!J128</f>
        <v>178469.67924070929</v>
      </c>
      <c r="C14" s="60">
        <f>IF(ISNUMBER(B14/B$9*100),B14/B$9*100,0)</f>
        <v>7.9427859990170653</v>
      </c>
      <c r="D14" s="59">
        <f>F14+H14+J14</f>
        <v>121538.86009876491</v>
      </c>
      <c r="E14" s="60">
        <f>IF(ISNUMBER(D14/D$9*100),D14/D$9*100,0)</f>
        <v>10.128141867573438</v>
      </c>
      <c r="F14" s="59">
        <f>[1]MercLab!K128</f>
        <v>6771.597793817763</v>
      </c>
      <c r="G14" s="60">
        <f>IF(ISNUMBER(F14/F$9*100),F14/F$9*100,0)</f>
        <v>6.0760044961606408</v>
      </c>
      <c r="H14" s="59">
        <f>[1]MercLab!L128</f>
        <v>114273.2855661884</v>
      </c>
      <c r="I14" s="60">
        <f>IF(ISNUMBER(H14/H$9*100),H14/H$9*100,0)</f>
        <v>10.556212858876627</v>
      </c>
      <c r="J14" s="59">
        <f>[1]MercLab!M128</f>
        <v>493.97673875874233</v>
      </c>
      <c r="K14" s="60">
        <f>IF(ISNUMBER(J14/J$9*100),J14/J$9*100,0)</f>
        <v>8.1762348704743939</v>
      </c>
      <c r="L14" s="59">
        <f>[1]MercLab!N128</f>
        <v>45569.354150493993</v>
      </c>
      <c r="M14" s="60">
        <f>IF(ISNUMBER(L14/L$9*100),L14/L$9*100,0)</f>
        <v>5.6267530587483661</v>
      </c>
      <c r="N14" s="59">
        <f>[1]MercLab!O128</f>
        <v>11361.464991451077</v>
      </c>
      <c r="O14" s="60">
        <f>IF(ISNUMBER(N14/N$9*100),N14/N$9*100,0)</f>
        <v>4.7926605145091434</v>
      </c>
    </row>
    <row r="15" spans="1:15" x14ac:dyDescent="0.2">
      <c r="A15" s="266" t="s">
        <v>71</v>
      </c>
      <c r="B15" s="59">
        <f>[1]MercLab!J129</f>
        <v>643478.54548016633</v>
      </c>
      <c r="C15" s="60">
        <f>IF(ISNUMBER(B15/B$9*100),B15/B$9*100,0)</f>
        <v>28.637987155310018</v>
      </c>
      <c r="D15" s="59">
        <f>F15+H15+J15</f>
        <v>383798.27294656547</v>
      </c>
      <c r="E15" s="60">
        <f>IF(ISNUMBER(D15/D$9*100),D15/D$9*100,0)</f>
        <v>31.982884764376607</v>
      </c>
      <c r="F15" s="59">
        <f>[1]MercLab!K129</f>
        <v>39784.187450579469</v>
      </c>
      <c r="G15" s="60">
        <f>IF(ISNUMBER(F15/F$9*100),F15/F$9*100,0)</f>
        <v>35.697468926242024</v>
      </c>
      <c r="H15" s="59">
        <f>[1]MercLab!L129</f>
        <v>342064.58810730063</v>
      </c>
      <c r="I15" s="60">
        <f>IF(ISNUMBER(H15/H$9*100),H15/H$9*100,0)</f>
        <v>31.598869198988293</v>
      </c>
      <c r="J15" s="59">
        <f>[1]MercLab!M129</f>
        <v>1949.497388685382</v>
      </c>
      <c r="K15" s="60">
        <f>IF(ISNUMBER(J15/J$9*100),J15/J$9*100,0)</f>
        <v>32.267811981027414</v>
      </c>
      <c r="L15" s="59">
        <f>[1]MercLab!N129</f>
        <v>217368.95883842121</v>
      </c>
      <c r="M15" s="60">
        <f>IF(ISNUMBER(L15/L$9*100),L15/L$9*100,0)</f>
        <v>26.839999750309723</v>
      </c>
      <c r="N15" s="59">
        <f>[1]MercLab!O129</f>
        <v>42311.313695171615</v>
      </c>
      <c r="O15" s="60">
        <f>IF(ISNUMBER(N15/N$9*100),N15/N$9*100,0)</f>
        <v>17.848381578999135</v>
      </c>
    </row>
    <row r="16" spans="1:15" x14ac:dyDescent="0.2">
      <c r="A16" s="262" t="s">
        <v>53</v>
      </c>
      <c r="B16" s="59">
        <f>[1]MercLab!J130</f>
        <v>1151894.1725911975</v>
      </c>
      <c r="C16" s="60">
        <f>IF(ISNUMBER(B16/B$9*100),B16/B$9*100,0)</f>
        <v>51.265004483292365</v>
      </c>
      <c r="D16" s="59">
        <f>F16+H16+J16</f>
        <v>505503.26774627878</v>
      </c>
      <c r="E16" s="60">
        <f>IF(ISNUMBER(D16/D$9*100),D16/D$9*100,0)</f>
        <v>42.124871058489546</v>
      </c>
      <c r="F16" s="59">
        <f>[1]MercLab!K130</f>
        <v>28897.145039380765</v>
      </c>
      <c r="G16" s="60">
        <f>IF(ISNUMBER(F16/F$9*100),F16/F$9*100,0)</f>
        <v>25.928767261661861</v>
      </c>
      <c r="H16" s="59">
        <f>[1]MercLab!L130</f>
        <v>473626.45600050275</v>
      </c>
      <c r="I16" s="60">
        <f>IF(ISNUMBER(H16/H$9*100),H16/H$9*100,0)</f>
        <v>43.752147847720614</v>
      </c>
      <c r="J16" s="59">
        <f>[1]MercLab!M130</f>
        <v>2979.6667063952914</v>
      </c>
      <c r="K16" s="60">
        <f>IF(ISNUMBER(J16/J$9*100),J16/J$9*100,0)</f>
        <v>49.31903248812565</v>
      </c>
      <c r="L16" s="59">
        <f>[1]MercLab!N130</f>
        <v>469662.93707972963</v>
      </c>
      <c r="M16" s="60">
        <f>IF(ISNUMBER(L16/L$9*100),L16/L$9*100,0)</f>
        <v>57.99242532748211</v>
      </c>
      <c r="N16" s="59">
        <f>[1]MercLab!O130</f>
        <v>176727.96776516331</v>
      </c>
      <c r="O16" s="60">
        <f>IF(ISNUMBER(N16/N$9*100),N16/N$9*100,0)</f>
        <v>74.549994525782111</v>
      </c>
    </row>
    <row r="17" spans="1:15" x14ac:dyDescent="0.2">
      <c r="A17" s="261"/>
      <c r="B17" s="94"/>
      <c r="C17" s="60"/>
      <c r="D17" s="94">
        <f t="shared" si="0"/>
        <v>0</v>
      </c>
      <c r="E17" s="60"/>
      <c r="F17" s="94"/>
      <c r="G17" s="60"/>
      <c r="H17" s="94"/>
      <c r="I17" s="60"/>
      <c r="J17" s="94"/>
      <c r="K17" s="60"/>
      <c r="L17" s="94"/>
      <c r="M17" s="60"/>
      <c r="N17" s="94"/>
      <c r="O17" s="60"/>
    </row>
    <row r="18" spans="1:15" x14ac:dyDescent="0.2">
      <c r="A18" s="261" t="s">
        <v>11</v>
      </c>
      <c r="B18" s="92"/>
      <c r="C18" s="57"/>
      <c r="D18" s="92"/>
      <c r="E18" s="57"/>
      <c r="F18" s="92"/>
      <c r="G18" s="57"/>
      <c r="H18" s="92"/>
      <c r="I18" s="57"/>
      <c r="J18" s="92"/>
      <c r="K18" s="57"/>
      <c r="L18" s="92"/>
      <c r="M18" s="57"/>
      <c r="N18" s="92"/>
      <c r="O18" s="57"/>
    </row>
    <row r="19" spans="1:15" x14ac:dyDescent="0.2">
      <c r="A19" s="263" t="s">
        <v>37</v>
      </c>
      <c r="B19" s="59">
        <f>[1]MercLab!J132</f>
        <v>212378.11918388959</v>
      </c>
      <c r="C19" s="60">
        <f>IF(ISNUMBER(B19/B$9*100),B19/B$9*100,0)</f>
        <v>9.4518797743577547</v>
      </c>
      <c r="D19" s="59">
        <f t="shared" si="0"/>
        <v>91225.798821468838</v>
      </c>
      <c r="E19" s="60">
        <f>IF(ISNUMBER(D19/D$9*100),D19/D$9*100,0)</f>
        <v>7.6020774894196936</v>
      </c>
      <c r="F19" s="59">
        <f>[1]MercLab!K132</f>
        <v>1621.5580944556384</v>
      </c>
      <c r="G19" s="60">
        <f>IF(ISNUMBER(F19/F$9*100),F19/F$9*100,0)</f>
        <v>1.4549881095556534</v>
      </c>
      <c r="H19" s="59">
        <f>[1]MercLab!L132</f>
        <v>89323.140094334391</v>
      </c>
      <c r="I19" s="60">
        <f>IF(ISNUMBER(H19/H$9*100),H19/H$9*100,0)</f>
        <v>8.2513955504753955</v>
      </c>
      <c r="J19" s="59">
        <f>[1]MercLab!M132</f>
        <v>281.10063267880111</v>
      </c>
      <c r="K19" s="60">
        <f>IF(ISNUMBER(J19/J$9*100),J19/J$9*100,0)</f>
        <v>4.6527389139741189</v>
      </c>
      <c r="L19" s="59">
        <f>[1]MercLab!N132</f>
        <v>108451.54044278378</v>
      </c>
      <c r="M19" s="60">
        <f>IF(ISNUMBER(L19/L$9*100),L19/L$9*100,0)</f>
        <v>13.391237341154868</v>
      </c>
      <c r="N19" s="59">
        <f>[1]MercLab!O132</f>
        <v>12700.779919637693</v>
      </c>
      <c r="O19" s="60">
        <f>IF(ISNUMBER(N19/N$9*100),N19/N$9*100,0)</f>
        <v>5.3576300653234554</v>
      </c>
    </row>
    <row r="20" spans="1:15" x14ac:dyDescent="0.2">
      <c r="A20" s="263" t="s">
        <v>38</v>
      </c>
      <c r="B20" s="59">
        <f>[1]MercLab!J133</f>
        <v>1251422.4864315167</v>
      </c>
      <c r="C20" s="60">
        <f>IF(ISNUMBER(B20/B$9*100),B20/B$9*100,0)</f>
        <v>55.694508144866397</v>
      </c>
      <c r="D20" s="59">
        <f>F20+H20+J20</f>
        <v>592883.96715091448</v>
      </c>
      <c r="E20" s="60">
        <f>IF(ISNUMBER(D20/D$9*100),D20/D$9*100,0)</f>
        <v>49.406526648633871</v>
      </c>
      <c r="F20" s="59">
        <f>[1]MercLab!K133</f>
        <v>22705.621571361655</v>
      </c>
      <c r="G20" s="60">
        <f>IF(ISNUMBER(F20/F$9*100),F20/F$9*100,0)</f>
        <v>20.373250591118644</v>
      </c>
      <c r="H20" s="59">
        <f>[1]MercLab!L133</f>
        <v>566077.47934917908</v>
      </c>
      <c r="I20" s="60">
        <f>IF(ISNUMBER(H20/H$9*100),H20/H$9*100,0)</f>
        <v>52.292487583767922</v>
      </c>
      <c r="J20" s="59">
        <f>[1]MercLab!M133</f>
        <v>4100.8662303737401</v>
      </c>
      <c r="K20" s="60">
        <f>IF(ISNUMBER(J20/J$9*100),J20/J$9*100,0)</f>
        <v>67.87697241814557</v>
      </c>
      <c r="L20" s="59">
        <f>[1]MercLab!N133</f>
        <v>506925.65517310426</v>
      </c>
      <c r="M20" s="60">
        <f>IF(ISNUMBER(L20/L$9*100),L20/L$9*100,0)</f>
        <v>62.593502453059521</v>
      </c>
      <c r="N20" s="59">
        <f>[1]MercLab!O133</f>
        <v>151612.86410747503</v>
      </c>
      <c r="O20" s="60">
        <f>IF(ISNUMBER(N20/N$9*100),N20/N$9*100,0)</f>
        <v>63.95557156108719</v>
      </c>
    </row>
    <row r="21" spans="1:15" x14ac:dyDescent="0.2">
      <c r="A21" s="263" t="s">
        <v>39</v>
      </c>
      <c r="B21" s="59">
        <f>[1]MercLab!J134</f>
        <v>572926.5821305865</v>
      </c>
      <c r="C21" s="60">
        <f>IF(ISNUMBER(B21/B$9*100),B21/B$9*100,0)</f>
        <v>25.498074823532914</v>
      </c>
      <c r="D21" s="59">
        <f>F21+H21+J21</f>
        <v>361290.79841334838</v>
      </c>
      <c r="E21" s="60">
        <f>IF(ISNUMBER(D21/D$9*100),D21/D$9*100,0)</f>
        <v>30.107279752383114</v>
      </c>
      <c r="F21" s="59">
        <f>[1]MercLab!K134</f>
        <v>37083.347234294175</v>
      </c>
      <c r="G21" s="60">
        <f>IF(ISNUMBER(F21/F$9*100),F21/F$9*100,0)</f>
        <v>33.27406490887067</v>
      </c>
      <c r="H21" s="59">
        <f>[1]MercLab!L134</f>
        <v>323166.22313280305</v>
      </c>
      <c r="I21" s="60">
        <f>IF(ISNUMBER(H21/H$9*100),H21/H$9*100,0)</f>
        <v>29.853096664601985</v>
      </c>
      <c r="J21" s="59">
        <f>[1]MercLab!M134</f>
        <v>1041.2280462511935</v>
      </c>
      <c r="K21" s="60">
        <f>IF(ISNUMBER(J21/J$9*100),J21/J$9*100,0)</f>
        <v>17.234263057137255</v>
      </c>
      <c r="L21" s="59">
        <f>[1]MercLab!N134</f>
        <v>145810.36955483194</v>
      </c>
      <c r="M21" s="60">
        <f>IF(ISNUMBER(L21/L$9*100),L21/L$9*100,0)</f>
        <v>18.004181937280897</v>
      </c>
      <c r="N21" s="59">
        <f>[1]MercLab!O134</f>
        <v>65825.414162399626</v>
      </c>
      <c r="O21" s="60">
        <f>IF(ISNUMBER(N21/N$9*100),N21/N$9*100,0)</f>
        <v>27.767445795478434</v>
      </c>
    </row>
    <row r="22" spans="1:15" x14ac:dyDescent="0.2">
      <c r="A22" s="263" t="s">
        <v>40</v>
      </c>
      <c r="B22" s="59">
        <f>[1]MercLab!J135</f>
        <v>196407.36147246772</v>
      </c>
      <c r="C22" s="60">
        <f>IF(ISNUMBER(B22/B$9*100),B22/B$9*100,0)</f>
        <v>8.7411018355859564</v>
      </c>
      <c r="D22" s="59">
        <f>F22+H22+J22</f>
        <v>145302.8567568337</v>
      </c>
      <c r="E22" s="60">
        <f>IF(ISNUMBER(D22/D$9*100),D22/D$9*100,0)</f>
        <v>12.108456059247413</v>
      </c>
      <c r="F22" s="59">
        <f>[1]MercLab!K135</f>
        <v>49156.875576335326</v>
      </c>
      <c r="G22" s="60">
        <f>IF(ISNUMBER(F22/F$9*100),F22/F$9*100,0)</f>
        <v>44.107374081151846</v>
      </c>
      <c r="H22" s="59">
        <f>[1]MercLab!L135</f>
        <v>95864.880547819572</v>
      </c>
      <c r="I22" s="60">
        <f>IF(ISNUMBER(H22/H$9*100),H22/H$9*100,0)</f>
        <v>8.8557013105868929</v>
      </c>
      <c r="J22" s="59">
        <f>[1]MercLab!M135</f>
        <v>281.10063267880111</v>
      </c>
      <c r="K22" s="60">
        <f>IF(ISNUMBER(J22/J$9*100),J22/J$9*100,0)</f>
        <v>4.6527389139741189</v>
      </c>
      <c r="L22" s="59">
        <f>[1]MercLab!N135</f>
        <v>44617.118896738815</v>
      </c>
      <c r="M22" s="60">
        <f>IF(ISNUMBER(L22/L$9*100),L22/L$9*100,0)</f>
        <v>5.5091742006188413</v>
      </c>
      <c r="N22" s="59">
        <f>[1]MercLab!O135</f>
        <v>6487.3858188950562</v>
      </c>
      <c r="O22" s="60">
        <f>IF(ISNUMBER(N22/N$9*100),N22/N$9*100,0)</f>
        <v>2.7366046438553409</v>
      </c>
    </row>
    <row r="23" spans="1:15" x14ac:dyDescent="0.2">
      <c r="A23" s="262" t="s">
        <v>46</v>
      </c>
      <c r="B23" s="59">
        <f>[1]MercLab!J136</f>
        <v>13805.998629839965</v>
      </c>
      <c r="C23" s="60">
        <f>IF(ISNUMBER(B23/B$9*100),B23/B$9*100,0)</f>
        <v>0.61443542166981402</v>
      </c>
      <c r="D23" s="59">
        <f>F23+H23+J23</f>
        <v>9308.0092648403297</v>
      </c>
      <c r="E23" s="60">
        <f>IF(ISNUMBER(D23/D$9*100),D23/D$9*100,0)</f>
        <v>0.77566005031133922</v>
      </c>
      <c r="F23" s="59">
        <f>[1]MercLab!K136</f>
        <v>880.80000754834987</v>
      </c>
      <c r="G23" s="60">
        <f>IF(ISNUMBER(F23/F$9*100),F23/F$9*100,0)</f>
        <v>0.79032230930313963</v>
      </c>
      <c r="H23" s="59">
        <f>[1]MercLab!L136</f>
        <v>8089.8884980774183</v>
      </c>
      <c r="I23" s="60">
        <f>IF(ISNUMBER(H23/H$9*100),H23/H$9*100,0)</f>
        <v>0.74731889056273904</v>
      </c>
      <c r="J23" s="59">
        <f>[1]MercLab!M136</f>
        <v>337.32075921456135</v>
      </c>
      <c r="K23" s="60">
        <f>IF(ISNUMBER(J23/J$9*100),J23/J$9*100,0)</f>
        <v>5.5832866967689423</v>
      </c>
      <c r="L23" s="59">
        <f>[1]MercLab!N136</f>
        <v>4064.7677230695517</v>
      </c>
      <c r="M23" s="60">
        <f>IF(ISNUMBER(L23/L$9*100),L23/L$9*100,0)</f>
        <v>0.5019040678818858</v>
      </c>
      <c r="N23" s="59">
        <f>[1]MercLab!O136</f>
        <v>433.2216419300849</v>
      </c>
      <c r="O23" s="60">
        <f>IF(ISNUMBER(N23/N$9*100),N23/N$9*100,0)</f>
        <v>0.18274793425596389</v>
      </c>
    </row>
    <row r="24" spans="1:15" x14ac:dyDescent="0.2">
      <c r="A24"/>
      <c r="B24" s="94"/>
      <c r="C24" s="95"/>
      <c r="D24" s="94">
        <f t="shared" si="0"/>
        <v>0</v>
      </c>
      <c r="E24" s="95"/>
      <c r="F24" s="94"/>
      <c r="G24" s="95"/>
      <c r="H24" s="94"/>
      <c r="I24" s="95"/>
      <c r="J24" s="94"/>
      <c r="K24" s="95"/>
      <c r="L24" s="94"/>
      <c r="M24" s="95"/>
      <c r="N24" s="94"/>
      <c r="O24" s="95"/>
    </row>
    <row r="25" spans="1:15" x14ac:dyDescent="0.2">
      <c r="A25" s="265" t="s">
        <v>16</v>
      </c>
      <c r="B25" s="92"/>
      <c r="C25" s="57"/>
      <c r="D25" s="92"/>
      <c r="E25" s="57"/>
      <c r="F25" s="92"/>
      <c r="G25" s="57"/>
      <c r="H25" s="92"/>
      <c r="I25" s="57"/>
      <c r="J25" s="92"/>
      <c r="K25" s="57"/>
      <c r="L25" s="92"/>
      <c r="M25" s="57"/>
      <c r="N25" s="92"/>
      <c r="O25" s="57"/>
    </row>
    <row r="26" spans="1:15" x14ac:dyDescent="0.2">
      <c r="A26" s="263" t="s">
        <v>41</v>
      </c>
      <c r="B26" s="93">
        <f>[1]MercLab!J138</f>
        <v>14566.215654658165</v>
      </c>
      <c r="C26" s="60">
        <f>IF(ISNUMBER(B26/B$9*100),B26/B$9*100,0)</f>
        <v>0.64826885021986147</v>
      </c>
      <c r="D26" s="93">
        <f t="shared" si="0"/>
        <v>1204.3199329781407</v>
      </c>
      <c r="E26" s="60">
        <f>IF(ISNUMBER(D26/D$9*100),D26/D$9*100,0)</f>
        <v>0.10035903846092675</v>
      </c>
      <c r="F26" s="93">
        <f>[1]MercLab!K138</f>
        <v>0</v>
      </c>
      <c r="G26" s="60">
        <f>IF(ISNUMBER(F26/F$9*100),F26/F$9*100,0)</f>
        <v>0</v>
      </c>
      <c r="H26" s="93">
        <f>[1]MercLab!L138</f>
        <v>843.30189803640337</v>
      </c>
      <c r="I26" s="60">
        <f>IF(ISNUMBER(H26/H$9*100),H26/H$9*100,0)</f>
        <v>7.7901622377093249E-2</v>
      </c>
      <c r="J26" s="93">
        <f>[1]MercLab!M138</f>
        <v>361.01803494173743</v>
      </c>
      <c r="K26" s="60">
        <f>IF(ISNUMBER(J26/J$9*100),J26/J$9*100,0)</f>
        <v>5.9755207372272992</v>
      </c>
      <c r="L26" s="93">
        <f>[1]MercLab!N138</f>
        <v>642.11866762053853</v>
      </c>
      <c r="M26" s="60">
        <f>IF(ISNUMBER(L26/L$9*100),L26/L$9*100,0)</f>
        <v>7.9286688268197097E-2</v>
      </c>
      <c r="N26" s="93">
        <f>[1]MercLab!O138</f>
        <v>12719.777054059485</v>
      </c>
      <c r="O26" s="60">
        <f>IF(ISNUMBER(N26/N$9*100),N26/N$9*100,0)</f>
        <v>5.3656437163887576</v>
      </c>
    </row>
    <row r="27" spans="1:15" x14ac:dyDescent="0.2">
      <c r="A27" s="263" t="s">
        <v>42</v>
      </c>
      <c r="B27" s="93">
        <f>[1]MercLab!J139</f>
        <v>81671.612171089044</v>
      </c>
      <c r="C27" s="60">
        <f t="shared" ref="C27:C34" si="1">IF(ISNUMBER(B27/B$9*100),B27/B$9*100,0)</f>
        <v>3.6347918617299113</v>
      </c>
      <c r="D27" s="93">
        <f t="shared" ref="D27:D34" si="2">F27+H27+J27</f>
        <v>23237.738858549157</v>
      </c>
      <c r="E27" s="60">
        <f t="shared" ref="E27:E34" si="3">IF(ISNUMBER(D27/D$9*100),D27/D$9*100,0)</f>
        <v>1.9364597927753777</v>
      </c>
      <c r="F27" s="93">
        <f>[1]MercLab!K139</f>
        <v>0</v>
      </c>
      <c r="G27" s="60">
        <f t="shared" ref="G27:G34" si="4">IF(ISNUMBER(F27/F$9*100),F27/F$9*100,0)</f>
        <v>0</v>
      </c>
      <c r="H27" s="93">
        <f>[1]MercLab!L139</f>
        <v>23237.738858549157</v>
      </c>
      <c r="I27" s="60">
        <f t="shared" ref="I27:I34" si="5">IF(ISNUMBER(H27/H$9*100),H27/H$9*100,0)</f>
        <v>2.1466304791573676</v>
      </c>
      <c r="J27" s="93">
        <f>[1]MercLab!M139</f>
        <v>0</v>
      </c>
      <c r="K27" s="60">
        <f t="shared" ref="K27:K34" si="6">IF(ISNUMBER(J27/J$9*100),J27/J$9*100,0)</f>
        <v>0</v>
      </c>
      <c r="L27" s="93">
        <f>[1]MercLab!N139</f>
        <v>3089.5296397811435</v>
      </c>
      <c r="M27" s="60">
        <f t="shared" ref="M27:M34" si="7">IF(ISNUMBER(L27/L$9*100),L27/L$9*100,0)</f>
        <v>0.38148489647935541</v>
      </c>
      <c r="N27" s="93">
        <f>[1]MercLab!O139</f>
        <v>55344.343672758485</v>
      </c>
      <c r="O27" s="60">
        <f t="shared" ref="O27:O34" si="8">IF(ISNUMBER(N27/N$9*100),N27/N$9*100,0)</f>
        <v>23.346166257735081</v>
      </c>
    </row>
    <row r="28" spans="1:15" x14ac:dyDescent="0.2">
      <c r="A28" s="263" t="s">
        <v>43</v>
      </c>
      <c r="B28" s="93">
        <f>[1]MercLab!J140</f>
        <v>224438.12868893292</v>
      </c>
      <c r="C28" s="60">
        <f t="shared" si="1"/>
        <v>9.9886100192498013</v>
      </c>
      <c r="D28" s="93">
        <f t="shared" si="2"/>
        <v>118094.30823113592</v>
      </c>
      <c r="E28" s="60">
        <f t="shared" si="3"/>
        <v>9.8410986127888229</v>
      </c>
      <c r="F28" s="93">
        <f>[1]MercLab!K140</f>
        <v>618.4213918933624</v>
      </c>
      <c r="G28" s="60">
        <f t="shared" si="4"/>
        <v>0.55489579742856099</v>
      </c>
      <c r="H28" s="93">
        <f>[1]MercLab!L140</f>
        <v>117228.89846986318</v>
      </c>
      <c r="I28" s="60">
        <f t="shared" si="5"/>
        <v>10.829243242006392</v>
      </c>
      <c r="J28" s="93">
        <f>[1]MercLab!M140</f>
        <v>246.98836937937116</v>
      </c>
      <c r="K28" s="60">
        <f t="shared" si="6"/>
        <v>4.088117435237197</v>
      </c>
      <c r="L28" s="93">
        <f>[1]MercLab!N140</f>
        <v>24637.687054446535</v>
      </c>
      <c r="M28" s="60">
        <f t="shared" si="7"/>
        <v>3.0421800698834183</v>
      </c>
      <c r="N28" s="93">
        <f>[1]MercLab!O140</f>
        <v>81706.133403351356</v>
      </c>
      <c r="O28" s="60">
        <f t="shared" si="8"/>
        <v>34.466484705107128</v>
      </c>
    </row>
    <row r="29" spans="1:15" x14ac:dyDescent="0.2">
      <c r="A29" s="263" t="s">
        <v>44</v>
      </c>
      <c r="B29" s="93">
        <f>[1]MercLab!J141</f>
        <v>378769.84483305522</v>
      </c>
      <c r="C29" s="60">
        <f t="shared" si="1"/>
        <v>16.857136927624484</v>
      </c>
      <c r="D29" s="93">
        <f t="shared" si="2"/>
        <v>265619.40249185014</v>
      </c>
      <c r="E29" s="60">
        <f t="shared" si="3"/>
        <v>22.134739366745848</v>
      </c>
      <c r="F29" s="93">
        <f>[1]MercLab!K141</f>
        <v>13479.537664021653</v>
      </c>
      <c r="G29" s="60">
        <f t="shared" si="4"/>
        <v>12.094890149491121</v>
      </c>
      <c r="H29" s="93">
        <f>[1]MercLab!L141</f>
        <v>251441.52603367215</v>
      </c>
      <c r="I29" s="60">
        <f t="shared" si="5"/>
        <v>23.227390874613725</v>
      </c>
      <c r="J29" s="93">
        <f>[1]MercLab!M141</f>
        <v>698.33879415629872</v>
      </c>
      <c r="K29" s="60">
        <f t="shared" si="6"/>
        <v>11.55880743399624</v>
      </c>
      <c r="L29" s="93">
        <f>[1]MercLab!N141</f>
        <v>68596.663986377127</v>
      </c>
      <c r="M29" s="60">
        <f t="shared" si="7"/>
        <v>8.4700890785193899</v>
      </c>
      <c r="N29" s="93">
        <f>[1]MercLab!O141</f>
        <v>44553.778354834183</v>
      </c>
      <c r="O29" s="60">
        <f t="shared" si="8"/>
        <v>18.79433105273635</v>
      </c>
    </row>
    <row r="30" spans="1:15" x14ac:dyDescent="0.2">
      <c r="A30" s="263" t="s">
        <v>45</v>
      </c>
      <c r="B30" s="93">
        <f>[1]MercLab!J142</f>
        <v>260314.04013020228</v>
      </c>
      <c r="C30" s="60">
        <f t="shared" si="1"/>
        <v>11.585266035610768</v>
      </c>
      <c r="D30" s="93">
        <f t="shared" si="2"/>
        <v>176048.80230506891</v>
      </c>
      <c r="E30" s="60">
        <f t="shared" si="3"/>
        <v>14.670593783035219</v>
      </c>
      <c r="F30" s="93">
        <f>[1]MercLab!K142</f>
        <v>11396.594252253159</v>
      </c>
      <c r="G30" s="60">
        <f t="shared" si="4"/>
        <v>10.225911228931482</v>
      </c>
      <c r="H30" s="93">
        <f>[1]MercLab!L142</f>
        <v>164033.7866609224</v>
      </c>
      <c r="I30" s="60">
        <f t="shared" si="5"/>
        <v>15.152934121573903</v>
      </c>
      <c r="J30" s="93">
        <f>[1]MercLab!M142</f>
        <v>618.4213918933624</v>
      </c>
      <c r="K30" s="60">
        <f t="shared" si="6"/>
        <v>10.236025610743059</v>
      </c>
      <c r="L30" s="93">
        <f>[1]MercLab!N142</f>
        <v>72242.481153567453</v>
      </c>
      <c r="M30" s="60">
        <f t="shared" si="7"/>
        <v>8.9202625180940878</v>
      </c>
      <c r="N30" s="93">
        <f>[1]MercLab!O142</f>
        <v>12022.756671566769</v>
      </c>
      <c r="O30" s="60">
        <f t="shared" si="8"/>
        <v>5.0716163116927513</v>
      </c>
    </row>
    <row r="31" spans="1:15" x14ac:dyDescent="0.2">
      <c r="A31" s="263" t="s">
        <v>47</v>
      </c>
      <c r="B31" s="93">
        <f>[1]MercLab!J143</f>
        <v>284594.49486417597</v>
      </c>
      <c r="C31" s="60">
        <f t="shared" si="1"/>
        <v>12.665866710925835</v>
      </c>
      <c r="D31" s="93">
        <f t="shared" si="2"/>
        <v>185977.49462121091</v>
      </c>
      <c r="E31" s="60">
        <f t="shared" si="3"/>
        <v>15.497976928274989</v>
      </c>
      <c r="F31" s="93">
        <f>[1]MercLab!K143</f>
        <v>15262.664467022702</v>
      </c>
      <c r="G31" s="60">
        <f t="shared" si="4"/>
        <v>13.694850277387413</v>
      </c>
      <c r="H31" s="93">
        <f>[1]MercLab!L143</f>
        <v>169946.47039971137</v>
      </c>
      <c r="I31" s="60">
        <f t="shared" si="5"/>
        <v>15.699129567032788</v>
      </c>
      <c r="J31" s="93">
        <f>[1]MercLab!M143</f>
        <v>768.35975447682927</v>
      </c>
      <c r="K31" s="60">
        <f t="shared" si="6"/>
        <v>12.717784714739086</v>
      </c>
      <c r="L31" s="93">
        <f>[1]MercLab!N143</f>
        <v>92230.247700545064</v>
      </c>
      <c r="M31" s="60">
        <f t="shared" si="7"/>
        <v>11.388285790584014</v>
      </c>
      <c r="N31" s="93">
        <f>[1]MercLab!O143</f>
        <v>6386.75254242144</v>
      </c>
      <c r="O31" s="60">
        <f t="shared" si="8"/>
        <v>2.6941540328677891</v>
      </c>
    </row>
    <row r="32" spans="1:15" x14ac:dyDescent="0.2">
      <c r="A32" s="263" t="s">
        <v>48</v>
      </c>
      <c r="B32" s="93">
        <f>[1]MercLab!J144</f>
        <v>343654.67280687991</v>
      </c>
      <c r="C32" s="60">
        <f t="shared" si="1"/>
        <v>15.294337588772084</v>
      </c>
      <c r="D32" s="93">
        <f t="shared" si="2"/>
        <v>188016.87176590154</v>
      </c>
      <c r="E32" s="60">
        <f t="shared" si="3"/>
        <v>15.667923404867977</v>
      </c>
      <c r="F32" s="93">
        <f>[1]MercLab!K144</f>
        <v>25066.102831574583</v>
      </c>
      <c r="G32" s="60">
        <f t="shared" si="4"/>
        <v>22.491258066880231</v>
      </c>
      <c r="H32" s="93">
        <f>[1]MercLab!L144</f>
        <v>162669.66830164814</v>
      </c>
      <c r="I32" s="60">
        <f t="shared" si="5"/>
        <v>15.026921084547324</v>
      </c>
      <c r="J32" s="93">
        <f>[1]MercLab!M144</f>
        <v>281.10063267880111</v>
      </c>
      <c r="K32" s="60">
        <f t="shared" si="6"/>
        <v>4.6527389139741189</v>
      </c>
      <c r="L32" s="93">
        <f>[1]MercLab!N144</f>
        <v>150129.39074204431</v>
      </c>
      <c r="M32" s="60">
        <f t="shared" si="7"/>
        <v>18.537480381575016</v>
      </c>
      <c r="N32" s="93">
        <f>[1]MercLab!O144</f>
        <v>5508.4102989388848</v>
      </c>
      <c r="O32" s="60">
        <f t="shared" si="8"/>
        <v>2.3236387699389569</v>
      </c>
    </row>
    <row r="33" spans="1:15" x14ac:dyDescent="0.2">
      <c r="A33" s="263" t="s">
        <v>49</v>
      </c>
      <c r="B33" s="93">
        <f>[1]MercLab!J145</f>
        <v>418958.41244921129</v>
      </c>
      <c r="C33" s="60">
        <f t="shared" si="1"/>
        <v>18.645727536069661</v>
      </c>
      <c r="D33" s="93">
        <f t="shared" si="2"/>
        <v>185890.50972435452</v>
      </c>
      <c r="E33" s="60">
        <f t="shared" si="3"/>
        <v>15.490728255916355</v>
      </c>
      <c r="F33" s="93">
        <f>[1]MercLab!K145</f>
        <v>36787.743591488681</v>
      </c>
      <c r="G33" s="60">
        <f t="shared" si="4"/>
        <v>33.008826317115059</v>
      </c>
      <c r="H33" s="93">
        <f>[1]MercLab!L145</f>
        <v>146749.69908380401</v>
      </c>
      <c r="I33" s="60">
        <f t="shared" si="5"/>
        <v>13.556283542818578</v>
      </c>
      <c r="J33" s="93">
        <f>[1]MercLab!M145</f>
        <v>2353.0670490618113</v>
      </c>
      <c r="K33" s="60">
        <f t="shared" si="6"/>
        <v>38.947641355436133</v>
      </c>
      <c r="L33" s="93">
        <f>[1]MercLab!N145</f>
        <v>227922.39997593756</v>
      </c>
      <c r="M33" s="60">
        <f t="shared" si="7"/>
        <v>28.143103739993926</v>
      </c>
      <c r="N33" s="93">
        <f>[1]MercLab!O145</f>
        <v>5145.5027489271442</v>
      </c>
      <c r="O33" s="60">
        <f t="shared" si="8"/>
        <v>2.1705517616466938</v>
      </c>
    </row>
    <row r="34" spans="1:15" x14ac:dyDescent="0.2">
      <c r="A34" s="262" t="s">
        <v>72</v>
      </c>
      <c r="B34" s="93">
        <f>[1]MercLab!J146</f>
        <v>232968.71819993432</v>
      </c>
      <c r="C34" s="60">
        <f t="shared" si="1"/>
        <v>10.368263567234036</v>
      </c>
      <c r="D34" s="93">
        <f t="shared" si="2"/>
        <v>55640.881843690644</v>
      </c>
      <c r="E34" s="60">
        <f t="shared" si="3"/>
        <v>4.6366959875372133</v>
      </c>
      <c r="F34" s="93">
        <f>[1]MercLab!K146</f>
        <v>8837.1382857409499</v>
      </c>
      <c r="G34" s="60">
        <f t="shared" si="4"/>
        <v>7.9293681627660444</v>
      </c>
      <c r="H34" s="93">
        <f>[1]MercLab!L146</f>
        <v>46089.421283340809</v>
      </c>
      <c r="I34" s="60">
        <f t="shared" si="5"/>
        <v>4.2575982584099306</v>
      </c>
      <c r="J34" s="93">
        <f>[1]MercLab!M146</f>
        <v>714.322274608886</v>
      </c>
      <c r="K34" s="60">
        <f t="shared" si="6"/>
        <v>11.823363798646877</v>
      </c>
      <c r="L34" s="93">
        <f>[1]MercLab!N146</f>
        <v>170097.83223754523</v>
      </c>
      <c r="M34" s="60">
        <f t="shared" si="7"/>
        <v>21.003117460656366</v>
      </c>
      <c r="N34" s="93">
        <f>[1]MercLab!O146</f>
        <v>7230.0041186990456</v>
      </c>
      <c r="O34" s="60">
        <f t="shared" si="8"/>
        <v>3.0498668336786205</v>
      </c>
    </row>
    <row r="35" spans="1:15" x14ac:dyDescent="0.2">
      <c r="A35" s="264"/>
      <c r="B35" s="94"/>
      <c r="C35" s="60"/>
      <c r="D35" s="94">
        <f t="shared" si="0"/>
        <v>0</v>
      </c>
      <c r="E35" s="60"/>
      <c r="F35" s="94"/>
      <c r="G35" s="60"/>
      <c r="H35" s="94"/>
      <c r="I35" s="60"/>
      <c r="J35" s="94"/>
      <c r="K35" s="60"/>
      <c r="L35" s="94"/>
      <c r="M35" s="60"/>
      <c r="N35" s="94"/>
      <c r="O35" s="60"/>
    </row>
    <row r="36" spans="1:15" x14ac:dyDescent="0.2">
      <c r="A36" s="261" t="s">
        <v>80</v>
      </c>
      <c r="B36" s="92">
        <f>[1]MercLab!J150</f>
        <v>1880453.1912948545</v>
      </c>
      <c r="C36" s="57">
        <f>IF(ISNUMBER(B36/B$9*100),B36/B$9*100,0)</f>
        <v>83.689494726322067</v>
      </c>
      <c r="D36" s="92">
        <f t="shared" si="0"/>
        <v>1181596.5800098486</v>
      </c>
      <c r="E36" s="57">
        <f>IF(ISNUMBER(D36/D$9*100),D36/D$9*100,0)</f>
        <v>98.465443750701667</v>
      </c>
      <c r="F36" s="92">
        <f>[1]MercLab!K150</f>
        <v>108473.65808116291</v>
      </c>
      <c r="G36" s="57">
        <f>IF(ISNUMBER(F36/F$9*100),F36/F$9*100,0)</f>
        <v>97.331007287210895</v>
      </c>
      <c r="H36" s="92">
        <f>[1]MercLab!L150</f>
        <v>1067081.3056274885</v>
      </c>
      <c r="I36" s="57">
        <f>IF(ISNUMBER(H36/H$9*100),H36/H$9*100,0)</f>
        <v>98.573672263998418</v>
      </c>
      <c r="J36" s="92">
        <f>[1]MercLab!M150</f>
        <v>6041.6163011970966</v>
      </c>
      <c r="K36" s="57">
        <f>IF(ISNUMBER(J36/J$9*100),J36/J$9*100,0)</f>
        <v>100</v>
      </c>
      <c r="L36" s="92">
        <f>[1]MercLab!N150</f>
        <v>698856.61128524749</v>
      </c>
      <c r="M36" s="57">
        <f>IF(ISNUMBER(L36/L$9*100),L36/L$9*100,0)</f>
        <v>86.292501802621146</v>
      </c>
      <c r="N36" s="92">
        <f>[1]MercLab!O150</f>
        <v>0</v>
      </c>
      <c r="O36" s="57">
        <f>IF(ISNUMBER(N36/N$9*100),N36/N$9*100,0)</f>
        <v>0</v>
      </c>
    </row>
    <row r="37" spans="1:15" x14ac:dyDescent="0.2">
      <c r="A37" s="258" t="s">
        <v>75</v>
      </c>
      <c r="B37" s="93">
        <f>SUM(B38:B40)</f>
        <v>1439329.4778981695</v>
      </c>
      <c r="C37" s="60">
        <f t="shared" ref="C37:C44" si="9">IF(ISNUMBER(B37/B$9*100),B37/B$9*100,0)</f>
        <v>64.057301350348368</v>
      </c>
      <c r="D37" s="93">
        <f t="shared" si="0"/>
        <v>883711.03138737788</v>
      </c>
      <c r="E37" s="60">
        <f t="shared" ref="E37:E44" si="10">IF(ISNUMBER(D37/D$9*100),D37/D$9*100,0)</f>
        <v>73.641884484993298</v>
      </c>
      <c r="F37" s="93">
        <f>SUM(F38:F40)</f>
        <v>46773.554181145366</v>
      </c>
      <c r="G37" s="60">
        <f t="shared" ref="G37:G44" si="11">IF(ISNUMBER(F37/F$9*100),F37/F$9*100,0)</f>
        <v>41.968872658903948</v>
      </c>
      <c r="H37" s="93">
        <f>SUM(H38:H40)</f>
        <v>831514.33637239307</v>
      </c>
      <c r="I37" s="60">
        <f t="shared" ref="I37:I44" si="12">IF(ISNUMBER(H37/H$9*100),H37/H$9*100,0)</f>
        <v>76.812723870360841</v>
      </c>
      <c r="J37" s="93">
        <f>SUM(J38:J40)</f>
        <v>5423.1408338394158</v>
      </c>
      <c r="K37" s="60">
        <f t="shared" ref="K37:K44" si="13">IF(ISNUMBER(J37/J$9*100),J37/J$9*100,0)</f>
        <v>89.763079339627467</v>
      </c>
      <c r="L37" s="93">
        <f>SUM(L38:L40)</f>
        <v>555618.44651076209</v>
      </c>
      <c r="M37" s="60">
        <f t="shared" ref="M37:M44" si="14">IF(ISNUMBER(L37/L$9*100),L37/L$9*100,0)</f>
        <v>68.605927200035936</v>
      </c>
      <c r="N37" s="93">
        <f>SUM(N38:N40)</f>
        <v>0</v>
      </c>
      <c r="O37" s="60">
        <f t="shared" ref="O37:O44" si="15">IF(ISNUMBER(N37/N$9*100),N37/N$9*100,0)</f>
        <v>0</v>
      </c>
    </row>
    <row r="38" spans="1:15" x14ac:dyDescent="0.2">
      <c r="A38" s="259" t="s">
        <v>84</v>
      </c>
      <c r="B38" s="93">
        <f>[1]MercLab!J151</f>
        <v>537227.58693494939</v>
      </c>
      <c r="C38" s="60">
        <f t="shared" si="9"/>
        <v>23.909292457669803</v>
      </c>
      <c r="D38" s="93">
        <f t="shared" si="0"/>
        <v>254562.53528821754</v>
      </c>
      <c r="E38" s="60">
        <f t="shared" si="10"/>
        <v>21.21334254306074</v>
      </c>
      <c r="F38" s="93">
        <f>[1]MercLab!K151</f>
        <v>15624.066505575694</v>
      </c>
      <c r="G38" s="60">
        <f t="shared" si="11"/>
        <v>14.019128310139797</v>
      </c>
      <c r="H38" s="93">
        <f>[1]MercLab!L151</f>
        <v>237598.01132086501</v>
      </c>
      <c r="I38" s="60">
        <f t="shared" si="12"/>
        <v>21.948569780958028</v>
      </c>
      <c r="J38" s="93">
        <f>[1]MercLab!M151</f>
        <v>1340.4574617768374</v>
      </c>
      <c r="K38" s="60">
        <f t="shared" si="13"/>
        <v>22.187067085197658</v>
      </c>
      <c r="L38" s="93">
        <f>[1]MercLab!N151</f>
        <v>282665.05164674466</v>
      </c>
      <c r="M38" s="60">
        <f t="shared" si="14"/>
        <v>34.902545221553105</v>
      </c>
      <c r="N38" s="93">
        <f>[1]MercLab!O151</f>
        <v>0</v>
      </c>
      <c r="O38" s="60">
        <f t="shared" si="15"/>
        <v>0</v>
      </c>
    </row>
    <row r="39" spans="1:15" x14ac:dyDescent="0.2">
      <c r="A39" s="259" t="s">
        <v>85</v>
      </c>
      <c r="B39" s="93">
        <f>[1]MercLab!J152</f>
        <v>899002.34157217119</v>
      </c>
      <c r="C39" s="60">
        <f t="shared" si="9"/>
        <v>40.010063569914337</v>
      </c>
      <c r="D39" s="93">
        <f t="shared" si="0"/>
        <v>626969.42747183959</v>
      </c>
      <c r="E39" s="60">
        <f t="shared" si="10"/>
        <v>52.246954619336741</v>
      </c>
      <c r="F39" s="93">
        <f>[1]MercLab!K152</f>
        <v>30246.942588215326</v>
      </c>
      <c r="G39" s="60">
        <f t="shared" si="11"/>
        <v>27.139910661689694</v>
      </c>
      <c r="H39" s="93">
        <f>[1]MercLab!L152</f>
        <v>592639.80151156161</v>
      </c>
      <c r="I39" s="60">
        <f t="shared" si="12"/>
        <v>54.74623279099535</v>
      </c>
      <c r="J39" s="93">
        <f>[1]MercLab!M152</f>
        <v>4082.6833720625787</v>
      </c>
      <c r="K39" s="60">
        <f t="shared" si="13"/>
        <v>67.576012254429813</v>
      </c>
      <c r="L39" s="93">
        <f>[1]MercLab!N152</f>
        <v>272032.91410028934</v>
      </c>
      <c r="M39" s="60">
        <f t="shared" si="14"/>
        <v>33.589724059704309</v>
      </c>
      <c r="N39" s="93">
        <f>[1]MercLab!O152</f>
        <v>0</v>
      </c>
      <c r="O39" s="60">
        <f t="shared" si="15"/>
        <v>0</v>
      </c>
    </row>
    <row r="40" spans="1:15" x14ac:dyDescent="0.2">
      <c r="A40" s="259" t="s">
        <v>86</v>
      </c>
      <c r="B40" s="93">
        <f>[1]MercLab!J153</f>
        <v>3099.5493910489445</v>
      </c>
      <c r="C40" s="60">
        <f t="shared" si="9"/>
        <v>0.13794532276421426</v>
      </c>
      <c r="D40" s="93">
        <f t="shared" si="0"/>
        <v>2179.0686273208321</v>
      </c>
      <c r="E40" s="60">
        <f t="shared" si="10"/>
        <v>0.18158732259583021</v>
      </c>
      <c r="F40" s="93">
        <f>[1]MercLab!K153</f>
        <v>902.54508735434365</v>
      </c>
      <c r="G40" s="60">
        <f t="shared" si="11"/>
        <v>0.80983368707445591</v>
      </c>
      <c r="H40" s="93">
        <f>[1]MercLab!L153</f>
        <v>1276.5235399664882</v>
      </c>
      <c r="I40" s="60">
        <f t="shared" si="12"/>
        <v>0.11792129840747366</v>
      </c>
      <c r="J40" s="93">
        <f>[1]MercLab!M153</f>
        <v>0</v>
      </c>
      <c r="K40" s="60">
        <f t="shared" si="13"/>
        <v>0</v>
      </c>
      <c r="L40" s="93">
        <f>[1]MercLab!N153</f>
        <v>920.48076372811306</v>
      </c>
      <c r="M40" s="60">
        <f t="shared" si="14"/>
        <v>0.11365791877851414</v>
      </c>
      <c r="N40" s="93">
        <f>[1]MercLab!O153</f>
        <v>0</v>
      </c>
      <c r="O40" s="60">
        <f t="shared" si="15"/>
        <v>0</v>
      </c>
    </row>
    <row r="41" spans="1:15" x14ac:dyDescent="0.2">
      <c r="A41" s="258" t="s">
        <v>76</v>
      </c>
      <c r="B41" s="93">
        <f>[1]MercLab!J154</f>
        <v>348002.31486026599</v>
      </c>
      <c r="C41" s="60">
        <f t="shared" si="9"/>
        <v>15.487829225991856</v>
      </c>
      <c r="D41" s="93">
        <f t="shared" si="0"/>
        <v>245013.29590684728</v>
      </c>
      <c r="E41" s="60">
        <f t="shared" si="10"/>
        <v>20.417580174519976</v>
      </c>
      <c r="F41" s="93">
        <f>[1]MercLab!K154</f>
        <v>41578.514300525407</v>
      </c>
      <c r="G41" s="60">
        <f t="shared" si="11"/>
        <v>37.30747860782806</v>
      </c>
      <c r="H41" s="93">
        <f>[1]MercLab!L154</f>
        <v>202816.30613896422</v>
      </c>
      <c r="I41" s="60">
        <f t="shared" si="12"/>
        <v>18.735543379593452</v>
      </c>
      <c r="J41" s="93">
        <f>[1]MercLab!M154</f>
        <v>618.47546735768128</v>
      </c>
      <c r="K41" s="60">
        <f t="shared" si="13"/>
        <v>10.236920660372547</v>
      </c>
      <c r="L41" s="93">
        <f>[1]MercLab!N154</f>
        <v>102989.01895342211</v>
      </c>
      <c r="M41" s="60">
        <f t="shared" si="14"/>
        <v>12.716743263463156</v>
      </c>
      <c r="N41" s="93">
        <f>[1]MercLab!O154</f>
        <v>0</v>
      </c>
      <c r="O41" s="60">
        <f t="shared" si="15"/>
        <v>0</v>
      </c>
    </row>
    <row r="42" spans="1:15" x14ac:dyDescent="0.2">
      <c r="A42" s="258" t="s">
        <v>77</v>
      </c>
      <c r="B42" s="93">
        <f>[1]MercLab!J155</f>
        <v>52797.767122433645</v>
      </c>
      <c r="C42" s="60">
        <f t="shared" si="9"/>
        <v>2.3497625325690192</v>
      </c>
      <c r="D42" s="59">
        <f t="shared" si="0"/>
        <v>34022.631920930973</v>
      </c>
      <c r="E42" s="60">
        <f t="shared" si="10"/>
        <v>2.8351923205747034</v>
      </c>
      <c r="F42" s="93">
        <f>[1]MercLab!K155</f>
        <v>11298.409069844825</v>
      </c>
      <c r="G42" s="60">
        <f t="shared" si="11"/>
        <v>10.137811842651622</v>
      </c>
      <c r="H42" s="93">
        <f>[1]MercLab!L155</f>
        <v>22724.222851086146</v>
      </c>
      <c r="I42" s="60">
        <f t="shared" si="12"/>
        <v>2.0991934578591551</v>
      </c>
      <c r="J42" s="93">
        <f>[1]MercLab!M155</f>
        <v>0</v>
      </c>
      <c r="K42" s="60">
        <f t="shared" si="13"/>
        <v>0</v>
      </c>
      <c r="L42" s="93">
        <f>[1]MercLab!N155</f>
        <v>18775.13520150262</v>
      </c>
      <c r="M42" s="60">
        <f t="shared" si="14"/>
        <v>2.3182915666212875</v>
      </c>
      <c r="N42" s="93">
        <f>[1]MercLab!O155</f>
        <v>0</v>
      </c>
      <c r="O42" s="60">
        <f t="shared" si="15"/>
        <v>0</v>
      </c>
    </row>
    <row r="43" spans="1:15" x14ac:dyDescent="0.2">
      <c r="A43" s="258" t="s">
        <v>78</v>
      </c>
      <c r="B43" s="93">
        <f>[1]MercLab!J156</f>
        <v>19629.15011010853</v>
      </c>
      <c r="C43" s="60">
        <f t="shared" si="9"/>
        <v>0.87359454743509679</v>
      </c>
      <c r="D43" s="93">
        <f t="shared" si="0"/>
        <v>8965.448899415258</v>
      </c>
      <c r="E43" s="60">
        <f t="shared" si="10"/>
        <v>0.74711362510697632</v>
      </c>
      <c r="F43" s="93">
        <f>[1]MercLab!K156</f>
        <v>3918.0114592423015</v>
      </c>
      <c r="G43" s="60">
        <f t="shared" si="11"/>
        <v>3.5155447749863509</v>
      </c>
      <c r="H43" s="93">
        <f>[1]MercLab!L156</f>
        <v>5047.4374401729565</v>
      </c>
      <c r="I43" s="60">
        <f t="shared" si="12"/>
        <v>0.46626666719464932</v>
      </c>
      <c r="J43" s="93">
        <f>[1]MercLab!M156</f>
        <v>0</v>
      </c>
      <c r="K43" s="60">
        <f t="shared" si="13"/>
        <v>0</v>
      </c>
      <c r="L43" s="93">
        <f>[1]MercLab!N156</f>
        <v>10663.701210693271</v>
      </c>
      <c r="M43" s="60">
        <f t="shared" si="14"/>
        <v>1.3167185386628211</v>
      </c>
      <c r="N43" s="93">
        <f>[1]MercLab!O156</f>
        <v>0</v>
      </c>
      <c r="O43" s="60">
        <f t="shared" si="15"/>
        <v>0</v>
      </c>
    </row>
    <row r="44" spans="1:15" x14ac:dyDescent="0.2">
      <c r="A44" s="258" t="s">
        <v>79</v>
      </c>
      <c r="B44" s="93">
        <f>[1]MercLab!J157</f>
        <v>20694.481304087753</v>
      </c>
      <c r="C44" s="60">
        <f t="shared" si="9"/>
        <v>0.92100706998713044</v>
      </c>
      <c r="D44" s="93">
        <f t="shared" si="0"/>
        <v>9884.1718952290248</v>
      </c>
      <c r="E44" s="60">
        <f t="shared" si="10"/>
        <v>0.82367314550269599</v>
      </c>
      <c r="F44" s="93">
        <f>[1]MercLab!K157</f>
        <v>4905.1690704049788</v>
      </c>
      <c r="G44" s="60">
        <f t="shared" si="11"/>
        <v>4.4012994028408832</v>
      </c>
      <c r="H44" s="93">
        <f>[1]MercLab!L157</f>
        <v>4979.0028248240451</v>
      </c>
      <c r="I44" s="60">
        <f t="shared" si="12"/>
        <v>0.45994488898586561</v>
      </c>
      <c r="J44" s="93">
        <f>[1]MercLab!M157</f>
        <v>0</v>
      </c>
      <c r="K44" s="60">
        <f t="shared" si="13"/>
        <v>0</v>
      </c>
      <c r="L44" s="93">
        <f>[1]MercLab!N157</f>
        <v>10810.309408858724</v>
      </c>
      <c r="M44" s="60">
        <f t="shared" si="14"/>
        <v>1.3348212338368783</v>
      </c>
      <c r="N44" s="93">
        <f>[1]MercLab!O157</f>
        <v>0</v>
      </c>
      <c r="O44" s="60">
        <f t="shared" si="15"/>
        <v>0</v>
      </c>
    </row>
    <row r="45" spans="1:15" x14ac:dyDescent="0.2">
      <c r="A45" s="258"/>
      <c r="B45" s="94"/>
      <c r="C45" s="95"/>
      <c r="D45" s="94">
        <f t="shared" si="0"/>
        <v>0</v>
      </c>
      <c r="E45" s="95"/>
      <c r="F45" s="94"/>
      <c r="G45" s="95"/>
      <c r="H45" s="94"/>
      <c r="I45" s="95"/>
      <c r="J45" s="94"/>
      <c r="K45" s="95"/>
      <c r="L45" s="94"/>
      <c r="M45" s="95"/>
      <c r="N45" s="94"/>
      <c r="O45" s="95"/>
    </row>
    <row r="46" spans="1:15" x14ac:dyDescent="0.2">
      <c r="A46" s="261" t="s">
        <v>12</v>
      </c>
      <c r="B46" s="92"/>
      <c r="C46" s="57"/>
      <c r="D46" s="92"/>
      <c r="E46" s="57"/>
      <c r="F46" s="92"/>
      <c r="G46" s="57"/>
      <c r="H46" s="92"/>
      <c r="I46" s="57"/>
      <c r="J46" s="92"/>
      <c r="K46" s="57"/>
      <c r="L46" s="92"/>
      <c r="M46" s="57"/>
      <c r="N46" s="92"/>
      <c r="O46" s="57"/>
    </row>
    <row r="47" spans="1:15" x14ac:dyDescent="0.2">
      <c r="A47" s="258" t="s">
        <v>38</v>
      </c>
      <c r="B47" s="59">
        <f>[1]MercLab!J159</f>
        <v>928292.5361679343</v>
      </c>
      <c r="C47" s="60">
        <f>IF(ISNUMBER(B47/B$9*100),B47/B$9*100,0)</f>
        <v>41.313622519162706</v>
      </c>
      <c r="D47" s="59">
        <f t="shared" si="0"/>
        <v>326171.31263224606</v>
      </c>
      <c r="E47" s="60">
        <f>IF(ISNUMBER(D47/D$9*100),D47/D$9*100,0)</f>
        <v>27.180683814111294</v>
      </c>
      <c r="F47" s="59">
        <f>[1]MercLab!K159</f>
        <v>281.10063267880111</v>
      </c>
      <c r="G47" s="60">
        <f>IF(ISNUMBER(F47/F$9*100),F47/F$9*100,0)</f>
        <v>0.25222536246752769</v>
      </c>
      <c r="H47" s="59">
        <f>[1]MercLab!L159</f>
        <v>325890.21199956728</v>
      </c>
      <c r="I47" s="60">
        <f>IF(ISNUMBER(H47/H$9*100),H47/H$9*100,0)</f>
        <v>30.104730335239015</v>
      </c>
      <c r="J47" s="59">
        <f>[1]MercLab!M159</f>
        <v>0</v>
      </c>
      <c r="K47" s="60">
        <f>IF(ISNUMBER(J47/J$9*100),J47/J$9*100,0)</f>
        <v>0</v>
      </c>
      <c r="L47" s="59">
        <f>[1]MercLab!N159</f>
        <v>435943.49239777651</v>
      </c>
      <c r="M47" s="60">
        <f>IF(ISNUMBER(L47/L$9*100),L47/L$9*100,0)</f>
        <v>53.828859877840571</v>
      </c>
      <c r="N47" s="59">
        <f>[1]MercLab!O159</f>
        <v>166177.73113788065</v>
      </c>
      <c r="O47" s="60">
        <f>IF(ISNUMBER(N47/N$9*100),N47/N$9*100,0)</f>
        <v>70.099538309057223</v>
      </c>
    </row>
    <row r="48" spans="1:15" x14ac:dyDescent="0.2">
      <c r="A48" s="258" t="s">
        <v>39</v>
      </c>
      <c r="B48" s="59">
        <f>[1]MercLab!J160</f>
        <v>268049.68388051854</v>
      </c>
      <c r="C48" s="60">
        <f>IF(ISNUMBER(B48/B$9*100),B48/B$9*100,0)</f>
        <v>11.92954055403205</v>
      </c>
      <c r="D48" s="59">
        <f t="shared" si="0"/>
        <v>205050.03135922021</v>
      </c>
      <c r="E48" s="60">
        <f>IF(ISNUMBER(D48/D$9*100),D48/D$9*100,0)</f>
        <v>17.087339850554262</v>
      </c>
      <c r="F48" s="59">
        <f>[1]MercLab!K160</f>
        <v>0</v>
      </c>
      <c r="G48" s="60">
        <f>IF(ISNUMBER(F48/F$9*100),F48/F$9*100,0)</f>
        <v>0</v>
      </c>
      <c r="H48" s="59">
        <f>[1]MercLab!L160</f>
        <v>205050.03135922021</v>
      </c>
      <c r="I48" s="60">
        <f>IF(ISNUMBER(H48/H$9*100),H48/H$9*100,0)</f>
        <v>18.94188801015547</v>
      </c>
      <c r="J48" s="59">
        <f>[1]MercLab!M160</f>
        <v>0</v>
      </c>
      <c r="K48" s="60">
        <f>IF(ISNUMBER(J48/J$9*100),J48/J$9*100,0)</f>
        <v>0</v>
      </c>
      <c r="L48" s="59">
        <f>[1]MercLab!N160</f>
        <v>51709.094688361234</v>
      </c>
      <c r="M48" s="60">
        <f>IF(ISNUMBER(L48/L$9*100),L48/L$9*100,0)</f>
        <v>6.3848679035906715</v>
      </c>
      <c r="N48" s="59">
        <f>[1]MercLab!O160</f>
        <v>11290.557832937053</v>
      </c>
      <c r="O48" s="60">
        <f>IF(ISNUMBER(N48/N$9*100),N48/N$9*100,0)</f>
        <v>4.7627494124583158</v>
      </c>
    </row>
    <row r="49" spans="1:15" x14ac:dyDescent="0.2">
      <c r="A49" s="258" t="s">
        <v>50</v>
      </c>
      <c r="B49" s="59">
        <f>[1]MercLab!J161</f>
        <v>1050350.9376129576</v>
      </c>
      <c r="C49" s="60">
        <f>IF(ISNUMBER(B49/B$9*100),B49/B$9*100,0)</f>
        <v>46.745826836358532</v>
      </c>
      <c r="D49" s="93">
        <f t="shared" si="0"/>
        <v>668542.69622900791</v>
      </c>
      <c r="E49" s="60">
        <f>IF(ISNUMBER(D49/D$9*100),D49/D$9*100,0)</f>
        <v>55.711360682790001</v>
      </c>
      <c r="F49" s="59">
        <f>[1]MercLab!K161</f>
        <v>110919.71166437332</v>
      </c>
      <c r="G49" s="60">
        <f>IF(ISNUMBER(F49/F$9*100),F49/F$9*100,0)</f>
        <v>99.52579691027519</v>
      </c>
      <c r="H49" s="59">
        <f>[1]MercLab!L161</f>
        <v>551581.36826343753</v>
      </c>
      <c r="I49" s="60">
        <f>IF(ISNUMBER(H49/H$9*100),H49/H$9*100,0)</f>
        <v>50.953381654601515</v>
      </c>
      <c r="J49" s="59">
        <f>[1]MercLab!M161</f>
        <v>6041.6163011970966</v>
      </c>
      <c r="K49" s="60">
        <f>IF(ISNUMBER(J49/J$9*100),J49/J$9*100,0)</f>
        <v>100</v>
      </c>
      <c r="L49" s="59">
        <f>[1]MercLab!N161</f>
        <v>322216.86470439075</v>
      </c>
      <c r="M49" s="60">
        <f>IF(ISNUMBER(L49/L$9*100),L49/L$9*100,0)</f>
        <v>39.78627221856479</v>
      </c>
      <c r="N49" s="59">
        <f>[1]MercLab!O161</f>
        <v>59591.37667951965</v>
      </c>
      <c r="O49" s="60">
        <f>IF(ISNUMBER(N49/N$9*100),N49/N$9*100,0)</f>
        <v>25.137712278484788</v>
      </c>
    </row>
    <row r="50" spans="1:15" x14ac:dyDescent="0.2">
      <c r="A50" s="258" t="s">
        <v>46</v>
      </c>
      <c r="B50" s="59">
        <f>[1]MercLab!J162</f>
        <v>247.39018694307251</v>
      </c>
      <c r="C50" s="60">
        <f>IF(ISNUMBER(B50/B$9*100),B50/B$9*100,0)</f>
        <v>1.1010090461895322E-2</v>
      </c>
      <c r="D50" s="93">
        <f t="shared" si="0"/>
        <v>247.39018694307251</v>
      </c>
      <c r="E50" s="60">
        <f>IF(ISNUMBER(D50/D$9*100),D50/D$9*100,0)</f>
        <v>2.0615652540832204E-2</v>
      </c>
      <c r="F50" s="59">
        <f>[1]MercLab!K162</f>
        <v>247.39018694307251</v>
      </c>
      <c r="G50" s="60">
        <f>IF(ISNUMBER(F50/F$9*100),F50/F$9*100,0)</f>
        <v>0.22197772725728762</v>
      </c>
      <c r="H50" s="59">
        <f>[1]MercLab!L162</f>
        <v>0</v>
      </c>
      <c r="I50" s="60">
        <f>IF(ISNUMBER(H50/H$9*100),H50/H$9*100,0)</f>
        <v>0</v>
      </c>
      <c r="J50" s="59">
        <f>[1]MercLab!M162</f>
        <v>0</v>
      </c>
      <c r="K50" s="60">
        <f>IF(ISNUMBER(J50/J$9*100),J50/J$9*100,0)</f>
        <v>0</v>
      </c>
      <c r="L50" s="59">
        <f>[1]MercLab!N162</f>
        <v>0</v>
      </c>
      <c r="M50" s="60">
        <f>IF(ISNUMBER(L50/L$9*100),L50/L$9*100,0)</f>
        <v>0</v>
      </c>
      <c r="N50" s="59">
        <f>[1]MercLab!O162</f>
        <v>0</v>
      </c>
      <c r="O50" s="60">
        <f>IF(ISNUMBER(N50/N$9*100),N50/N$9*100,0)</f>
        <v>0</v>
      </c>
    </row>
    <row r="51" spans="1:15" x14ac:dyDescent="0.2">
      <c r="A51" s="255"/>
      <c r="B51" s="256"/>
      <c r="C51" s="267"/>
      <c r="D51" s="256"/>
      <c r="E51" s="267"/>
      <c r="F51" s="256"/>
      <c r="G51" s="267"/>
      <c r="H51" s="256"/>
      <c r="I51" s="267"/>
      <c r="J51" s="256"/>
      <c r="K51" s="267"/>
      <c r="L51" s="256"/>
      <c r="M51" s="267"/>
      <c r="N51" s="256"/>
      <c r="O51" s="267"/>
    </row>
    <row r="52" spans="1:15" x14ac:dyDescent="0.2">
      <c r="A52" s="15" t="str">
        <f>'C01'!A42</f>
        <v>Fuente: Instituto Nacional de Estadística (INE). LIV Encuesta Permanente de Hogares de Propósitos Múltiples, Junio 2016.</v>
      </c>
      <c r="B52" s="111"/>
      <c r="C52" s="110"/>
      <c r="D52" s="111"/>
      <c r="E52" s="110"/>
      <c r="F52" s="112"/>
      <c r="G52" s="110"/>
      <c r="H52" s="112"/>
      <c r="I52" s="110"/>
      <c r="J52" s="112"/>
      <c r="K52" s="110"/>
      <c r="L52" s="111"/>
      <c r="M52" s="110"/>
      <c r="N52" s="111"/>
      <c r="O52" s="110"/>
    </row>
    <row r="53" spans="1:15" x14ac:dyDescent="0.2">
      <c r="A53" s="15" t="str">
        <f>'C01'!A43</f>
        <v>(Promedio de salarios mínimos por rama)</v>
      </c>
      <c r="B53" s="113"/>
      <c r="C53" s="114"/>
      <c r="D53" s="113"/>
      <c r="E53" s="114"/>
      <c r="F53" s="115"/>
      <c r="G53" s="114"/>
      <c r="H53" s="113"/>
      <c r="I53" s="114"/>
      <c r="J53" s="115"/>
      <c r="K53" s="116"/>
      <c r="L53" s="113"/>
      <c r="M53" s="114"/>
      <c r="N53" s="115"/>
      <c r="O53" s="114"/>
    </row>
    <row r="54" spans="1:15" x14ac:dyDescent="0.2">
      <c r="A54" s="15" t="s">
        <v>69</v>
      </c>
      <c r="B54" s="113"/>
      <c r="C54" s="114"/>
      <c r="D54" s="113"/>
      <c r="E54" s="114"/>
      <c r="F54" s="115"/>
      <c r="G54" s="30"/>
      <c r="H54" s="109"/>
      <c r="I54" s="114"/>
      <c r="J54" s="115"/>
      <c r="K54" s="116"/>
      <c r="L54" s="113"/>
      <c r="M54" s="114"/>
      <c r="N54" s="115"/>
      <c r="O54" s="114"/>
    </row>
    <row r="55" spans="1:15" x14ac:dyDescent="0.2">
      <c r="A55" s="15" t="s">
        <v>70</v>
      </c>
      <c r="B55" s="113"/>
      <c r="C55" s="114"/>
      <c r="D55" s="113"/>
      <c r="E55" s="114"/>
      <c r="F55" s="115"/>
      <c r="G55" s="114"/>
      <c r="H55" s="72"/>
      <c r="I55" s="114"/>
      <c r="J55" s="115"/>
      <c r="K55" s="114"/>
      <c r="L55" s="113"/>
      <c r="M55" s="114"/>
      <c r="N55" s="115"/>
      <c r="O55" s="114"/>
    </row>
    <row r="56" spans="1:15" x14ac:dyDescent="0.2">
      <c r="A56" s="15" t="s">
        <v>74</v>
      </c>
      <c r="B56" s="113"/>
      <c r="C56" s="114"/>
      <c r="D56" s="113"/>
      <c r="E56" s="114"/>
      <c r="F56" s="115"/>
      <c r="G56" s="114"/>
      <c r="H56" s="72"/>
      <c r="I56" s="114"/>
      <c r="J56" s="115"/>
      <c r="K56" s="114"/>
      <c r="L56" s="113"/>
      <c r="M56" s="114"/>
      <c r="N56" s="115"/>
      <c r="O56" s="114"/>
    </row>
    <row r="57" spans="1:15" x14ac:dyDescent="0.2">
      <c r="A57" s="15"/>
      <c r="B57" s="113"/>
      <c r="C57" s="114"/>
      <c r="D57" s="113"/>
      <c r="E57" s="114"/>
      <c r="F57" s="115"/>
      <c r="G57" s="114"/>
      <c r="H57" s="72"/>
      <c r="I57" s="114"/>
      <c r="J57" s="115"/>
      <c r="K57" s="114"/>
      <c r="L57" s="113"/>
      <c r="M57" s="114"/>
      <c r="N57" s="115"/>
      <c r="O57" s="114"/>
    </row>
    <row r="58" spans="1:15" x14ac:dyDescent="0.2">
      <c r="A58" s="15"/>
      <c r="B58" s="113"/>
      <c r="C58" s="114"/>
      <c r="D58" s="113"/>
      <c r="E58" s="114"/>
      <c r="F58" s="115"/>
      <c r="G58" s="114"/>
      <c r="H58" s="72"/>
      <c r="I58" s="114"/>
      <c r="J58" s="115"/>
      <c r="K58" s="114"/>
      <c r="L58" s="113"/>
      <c r="M58" s="114"/>
      <c r="N58" s="115"/>
      <c r="O58" s="114"/>
    </row>
    <row r="59" spans="1:15" x14ac:dyDescent="0.2">
      <c r="A59" s="330" t="s">
        <v>96</v>
      </c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</row>
    <row r="60" spans="1:15" x14ac:dyDescent="0.2">
      <c r="A60" s="330" t="s">
        <v>64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</row>
    <row r="61" spans="1:15" x14ac:dyDescent="0.2">
      <c r="A61" s="330" t="s">
        <v>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</row>
    <row r="62" spans="1:15" ht="23.25" x14ac:dyDescent="0.35">
      <c r="A62" s="314" t="s">
        <v>89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</row>
    <row r="63" spans="1:15" x14ac:dyDescent="0.2">
      <c r="A63" s="25" t="s">
        <v>17</v>
      </c>
      <c r="B63" s="340"/>
      <c r="C63" s="340"/>
      <c r="D63" s="340"/>
      <c r="E63" s="340"/>
      <c r="F63" s="340"/>
      <c r="G63" s="340"/>
      <c r="H63" s="340"/>
      <c r="I63" s="340"/>
      <c r="J63" s="340"/>
      <c r="K63" s="340"/>
      <c r="L63" s="74"/>
      <c r="M63" s="74"/>
      <c r="N63" s="74"/>
      <c r="O63" s="74"/>
    </row>
    <row r="64" spans="1:15" x14ac:dyDescent="0.2">
      <c r="A64" s="331" t="s">
        <v>31</v>
      </c>
      <c r="B64" s="334" t="s">
        <v>5</v>
      </c>
      <c r="C64" s="334"/>
      <c r="D64" s="339" t="s">
        <v>6</v>
      </c>
      <c r="E64" s="339"/>
      <c r="F64" s="339"/>
      <c r="G64" s="339"/>
      <c r="H64" s="339"/>
      <c r="I64" s="339"/>
      <c r="J64" s="339"/>
      <c r="K64" s="339"/>
      <c r="L64" s="334" t="s">
        <v>1</v>
      </c>
      <c r="M64" s="334"/>
      <c r="N64" s="337" t="s">
        <v>2</v>
      </c>
      <c r="O64" s="337"/>
    </row>
    <row r="65" spans="1:15" ht="13.5" x14ac:dyDescent="0.35">
      <c r="A65" s="332"/>
      <c r="B65" s="335"/>
      <c r="C65" s="335"/>
      <c r="D65" s="336" t="s">
        <v>3</v>
      </c>
      <c r="E65" s="336"/>
      <c r="F65" s="336" t="s">
        <v>87</v>
      </c>
      <c r="G65" s="336"/>
      <c r="H65" s="336" t="s">
        <v>9</v>
      </c>
      <c r="I65" s="336"/>
      <c r="J65" s="336" t="s">
        <v>88</v>
      </c>
      <c r="K65" s="336"/>
      <c r="L65" s="335"/>
      <c r="M65" s="335"/>
      <c r="N65" s="338"/>
      <c r="O65" s="338"/>
    </row>
    <row r="66" spans="1:15" customFormat="1" x14ac:dyDescent="0.2">
      <c r="A66" s="333"/>
      <c r="B66" s="62" t="s">
        <v>7</v>
      </c>
      <c r="C66" s="63" t="s">
        <v>66</v>
      </c>
      <c r="D66" s="62" t="s">
        <v>7</v>
      </c>
      <c r="E66" s="63" t="s">
        <v>66</v>
      </c>
      <c r="F66" s="62" t="s">
        <v>7</v>
      </c>
      <c r="G66" s="63" t="s">
        <v>66</v>
      </c>
      <c r="H66" s="62" t="s">
        <v>7</v>
      </c>
      <c r="I66" s="63" t="s">
        <v>66</v>
      </c>
      <c r="J66" s="62" t="s">
        <v>7</v>
      </c>
      <c r="K66" s="63" t="s">
        <v>66</v>
      </c>
      <c r="L66" s="62" t="s">
        <v>7</v>
      </c>
      <c r="M66" s="63" t="s">
        <v>66</v>
      </c>
      <c r="N66" s="62" t="s">
        <v>7</v>
      </c>
      <c r="O66" s="63" t="s">
        <v>66</v>
      </c>
    </row>
    <row r="67" spans="1:15" x14ac:dyDescent="0.2">
      <c r="A67" s="117"/>
      <c r="B67" s="117"/>
      <c r="C67" s="118"/>
      <c r="D67" s="104"/>
      <c r="E67" s="106"/>
      <c r="F67" s="104"/>
      <c r="G67" s="106"/>
      <c r="H67" s="104"/>
      <c r="I67" s="106"/>
      <c r="J67" s="104"/>
      <c r="K67" s="106"/>
      <c r="L67" s="104"/>
      <c r="M67" s="106"/>
      <c r="N67" s="104"/>
      <c r="O67" s="106"/>
    </row>
    <row r="68" spans="1:15" ht="11.25" customHeight="1" x14ac:dyDescent="0.2">
      <c r="A68" s="64" t="s">
        <v>81</v>
      </c>
      <c r="B68" s="24">
        <f t="shared" ref="B68:O68" si="16">B9</f>
        <v>2246940.5478480123</v>
      </c>
      <c r="C68" s="57">
        <f t="shared" si="16"/>
        <v>100.00000000001538</v>
      </c>
      <c r="D68" s="24">
        <f t="shared" si="16"/>
        <v>1200011.4304074605</v>
      </c>
      <c r="E68" s="57">
        <f t="shared" si="16"/>
        <v>53.406461134753258</v>
      </c>
      <c r="F68" s="24">
        <f t="shared" si="16"/>
        <v>111448.20248399519</v>
      </c>
      <c r="G68" s="57">
        <f t="shared" si="16"/>
        <v>4.9599978330861374</v>
      </c>
      <c r="H68" s="24">
        <f t="shared" si="16"/>
        <v>1082521.6116222683</v>
      </c>
      <c r="I68" s="57">
        <f t="shared" si="16"/>
        <v>48.177581407707649</v>
      </c>
      <c r="J68" s="24">
        <f t="shared" si="16"/>
        <v>6041.6163011970966</v>
      </c>
      <c r="K68" s="57">
        <f t="shared" si="16"/>
        <v>0.2688818939594731</v>
      </c>
      <c r="L68" s="24">
        <f t="shared" si="16"/>
        <v>809869.45179056062</v>
      </c>
      <c r="M68" s="57">
        <f t="shared" si="16"/>
        <v>36.043207843937211</v>
      </c>
      <c r="N68" s="24">
        <f t="shared" si="16"/>
        <v>237059.6656503366</v>
      </c>
      <c r="O68" s="57">
        <f t="shared" si="16"/>
        <v>10.550331021324904</v>
      </c>
    </row>
    <row r="69" spans="1:15" x14ac:dyDescent="0.2">
      <c r="A69" s="29"/>
      <c r="B69" s="24"/>
      <c r="C69" s="57"/>
      <c r="D69" s="24">
        <f>F69+H69+J69</f>
        <v>0</v>
      </c>
      <c r="E69" s="57"/>
      <c r="F69" s="24"/>
      <c r="G69" s="57"/>
      <c r="H69" s="24"/>
      <c r="I69" s="57"/>
      <c r="J69" s="24"/>
      <c r="K69" s="57"/>
      <c r="L69" s="24"/>
      <c r="M69" s="57"/>
      <c r="N69" s="24"/>
      <c r="O69" s="57"/>
    </row>
    <row r="70" spans="1:15" x14ac:dyDescent="0.2">
      <c r="A70" s="65" t="s">
        <v>13</v>
      </c>
      <c r="B70" s="24"/>
      <c r="C70" s="57"/>
      <c r="D70" s="24"/>
      <c r="E70" s="57"/>
      <c r="F70" s="24"/>
      <c r="G70" s="57"/>
      <c r="H70" s="24"/>
      <c r="I70" s="57"/>
      <c r="J70" s="24"/>
      <c r="K70" s="57"/>
      <c r="L70" s="24"/>
      <c r="M70" s="57"/>
      <c r="N70" s="24"/>
      <c r="O70" s="57"/>
    </row>
    <row r="71" spans="1:15" x14ac:dyDescent="0.2">
      <c r="A71" s="310" t="s">
        <v>108</v>
      </c>
      <c r="B71" s="93">
        <f>[1]MercLab!J165</f>
        <v>920713.28529266629</v>
      </c>
      <c r="C71" s="60">
        <f>IF(ISNUMBER(B71/B$68*100),B71/B$68*100,0)</f>
        <v>40.976308259445112</v>
      </c>
      <c r="D71" s="93">
        <f t="shared" ref="D71:D80" si="17">F71+H71+J71</f>
        <v>321968.01446695422</v>
      </c>
      <c r="E71" s="60">
        <f>IF(ISNUMBER(D71/D$68*100),D71/D$68*100,0)</f>
        <v>26.830412303458719</v>
      </c>
      <c r="F71" s="93">
        <f>[1]MercLab!K165</f>
        <v>281.10063267880111</v>
      </c>
      <c r="G71" s="60">
        <f>IF(ISNUMBER(F71/F$68*100),F71/F$68*100,0)</f>
        <v>0.25222536246752769</v>
      </c>
      <c r="H71" s="93">
        <f>[1]MercLab!L165</f>
        <v>321686.91383427544</v>
      </c>
      <c r="I71" s="60">
        <f>IF(ISNUMBER(H71/H$68*100),H71/H$68*100,0)</f>
        <v>29.716442644705726</v>
      </c>
      <c r="J71" s="93">
        <f>[1]MercLab!M165</f>
        <v>0</v>
      </c>
      <c r="K71" s="60">
        <f>IF(ISNUMBER(J71/J$68*100),J71/J$68*100,0)</f>
        <v>0</v>
      </c>
      <c r="L71" s="93">
        <f>[1]MercLab!N165</f>
        <v>432567.5396878008</v>
      </c>
      <c r="M71" s="60">
        <f>IF(ISNUMBER(L71/L$68*100),L71/L$68*100,0)</f>
        <v>53.412008408444891</v>
      </c>
      <c r="N71" s="93">
        <f>[1]MercLab!O165</f>
        <v>166177.73113788065</v>
      </c>
      <c r="O71" s="60">
        <f>IF(ISNUMBER(N71/N$68*100),N71/N$68*100,0)</f>
        <v>70.099538309057223</v>
      </c>
    </row>
    <row r="72" spans="1:15" x14ac:dyDescent="0.2">
      <c r="A72" s="310" t="s">
        <v>109</v>
      </c>
      <c r="B72" s="93">
        <f>[1]MercLab!J166</f>
        <v>7579.2508752681515</v>
      </c>
      <c r="C72" s="60">
        <f t="shared" ref="C72:C93" si="18">IF(ISNUMBER(B72/B$68*100),B72/B$68*100,0)</f>
        <v>0.33731425971760193</v>
      </c>
      <c r="D72" s="93">
        <f t="shared" si="17"/>
        <v>4203.2981652920635</v>
      </c>
      <c r="E72" s="60">
        <f t="shared" ref="E72:E80" si="19">IF(ISNUMBER(D72/D$68*100),D72/D$68*100,0)</f>
        <v>0.35027151065259809</v>
      </c>
      <c r="F72" s="93">
        <f>[1]MercLab!K166</f>
        <v>0</v>
      </c>
      <c r="G72" s="60">
        <f t="shared" ref="G72:G93" si="20">IF(ISNUMBER(F72/F$68*100),F72/F$68*100,0)</f>
        <v>0</v>
      </c>
      <c r="H72" s="93">
        <f>[1]MercLab!L166</f>
        <v>4203.2981652920635</v>
      </c>
      <c r="I72" s="60">
        <f t="shared" ref="I72:I93" si="21">IF(ISNUMBER(H72/H$68*100),H72/H$68*100,0)</f>
        <v>0.38828769053330908</v>
      </c>
      <c r="J72" s="93">
        <f>[1]MercLab!M166</f>
        <v>0</v>
      </c>
      <c r="K72" s="60">
        <f t="shared" ref="K72:K93" si="22">IF(ISNUMBER(J72/J$68*100),J72/J$68*100,0)</f>
        <v>0</v>
      </c>
      <c r="L72" s="93">
        <f>[1]MercLab!N166</f>
        <v>3375.9527099760885</v>
      </c>
      <c r="M72" s="60">
        <f t="shared" ref="M72:M93" si="23">IF(ISNUMBER(L72/L$68*100),L72/L$68*100,0)</f>
        <v>0.41685146939572915</v>
      </c>
      <c r="N72" s="93">
        <f>[1]MercLab!O166</f>
        <v>0</v>
      </c>
      <c r="O72" s="60">
        <f t="shared" ref="O72:O93" si="24">IF(ISNUMBER(N72/N$68*100),N72/N$68*100,0)</f>
        <v>0</v>
      </c>
    </row>
    <row r="73" spans="1:15" x14ac:dyDescent="0.2">
      <c r="A73" s="310" t="s">
        <v>54</v>
      </c>
      <c r="B73" s="93">
        <f>[1]MercLab!J167</f>
        <v>268049.68388051854</v>
      </c>
      <c r="C73" s="60">
        <f t="shared" si="18"/>
        <v>11.92954055403205</v>
      </c>
      <c r="D73" s="93">
        <f t="shared" si="17"/>
        <v>205050.03135922021</v>
      </c>
      <c r="E73" s="60">
        <f t="shared" si="19"/>
        <v>17.087339850554262</v>
      </c>
      <c r="F73" s="93">
        <f>[1]MercLab!K167</f>
        <v>0</v>
      </c>
      <c r="G73" s="60">
        <f t="shared" si="20"/>
        <v>0</v>
      </c>
      <c r="H73" s="93">
        <f>[1]MercLab!L167</f>
        <v>205050.03135922021</v>
      </c>
      <c r="I73" s="60">
        <f t="shared" si="21"/>
        <v>18.94188801015547</v>
      </c>
      <c r="J73" s="93">
        <f>[1]MercLab!M167</f>
        <v>0</v>
      </c>
      <c r="K73" s="60">
        <f t="shared" si="22"/>
        <v>0</v>
      </c>
      <c r="L73" s="93">
        <f>[1]MercLab!N167</f>
        <v>51709.094688361234</v>
      </c>
      <c r="M73" s="60">
        <f t="shared" si="23"/>
        <v>6.3848679035906715</v>
      </c>
      <c r="N73" s="93">
        <f>[1]MercLab!O167</f>
        <v>11290.557832937053</v>
      </c>
      <c r="O73" s="60">
        <f t="shared" si="24"/>
        <v>4.7627494124583158</v>
      </c>
    </row>
    <row r="74" spans="1:15" x14ac:dyDescent="0.2">
      <c r="A74" s="310" t="s">
        <v>110</v>
      </c>
      <c r="B74" s="93">
        <f>[1]MercLab!J168</f>
        <v>9151.4874420340857</v>
      </c>
      <c r="C74" s="60">
        <f t="shared" si="18"/>
        <v>0.40728658578878929</v>
      </c>
      <c r="D74" s="93">
        <f t="shared" si="17"/>
        <v>9151.4874420340857</v>
      </c>
      <c r="E74" s="60">
        <f t="shared" si="19"/>
        <v>0.76261668931992788</v>
      </c>
      <c r="F74" s="93">
        <f>[1]MercLab!K168</f>
        <v>4269.1582547988346</v>
      </c>
      <c r="G74" s="60">
        <f t="shared" si="20"/>
        <v>3.8306210056747378</v>
      </c>
      <c r="H74" s="93">
        <f>[1]MercLab!L168</f>
        <v>4882.329187235252</v>
      </c>
      <c r="I74" s="60">
        <f t="shared" si="21"/>
        <v>0.45101447720000593</v>
      </c>
      <c r="J74" s="93">
        <f>[1]MercLab!M168</f>
        <v>0</v>
      </c>
      <c r="K74" s="60">
        <f t="shared" si="22"/>
        <v>0</v>
      </c>
      <c r="L74" s="93">
        <f>[1]MercLab!N168</f>
        <v>0</v>
      </c>
      <c r="M74" s="60">
        <f t="shared" si="23"/>
        <v>0</v>
      </c>
      <c r="N74" s="93">
        <f>[1]MercLab!O168</f>
        <v>0</v>
      </c>
      <c r="O74" s="60">
        <f t="shared" si="24"/>
        <v>0</v>
      </c>
    </row>
    <row r="75" spans="1:15" x14ac:dyDescent="0.2">
      <c r="A75" s="310" t="s">
        <v>111</v>
      </c>
      <c r="B75" s="93">
        <f>[1]MercLab!J169</f>
        <v>14926.149138392397</v>
      </c>
      <c r="C75" s="60">
        <f t="shared" si="18"/>
        <v>0.66428767564356728</v>
      </c>
      <c r="D75" s="93">
        <f t="shared" si="17"/>
        <v>8286.2975127662048</v>
      </c>
      <c r="E75" s="60">
        <f t="shared" si="19"/>
        <v>0.69051821531005042</v>
      </c>
      <c r="F75" s="93">
        <f>[1]MercLab!K169</f>
        <v>206.15848911922711</v>
      </c>
      <c r="G75" s="60">
        <f t="shared" si="20"/>
        <v>0.18498143938107306</v>
      </c>
      <c r="H75" s="93">
        <f>[1]MercLab!L169</f>
        <v>8080.1390236469779</v>
      </c>
      <c r="I75" s="60">
        <f t="shared" si="21"/>
        <v>0.74641826425414926</v>
      </c>
      <c r="J75" s="93">
        <f>[1]MercLab!M169</f>
        <v>0</v>
      </c>
      <c r="K75" s="60">
        <f t="shared" si="22"/>
        <v>0</v>
      </c>
      <c r="L75" s="93">
        <f>[1]MercLab!N169</f>
        <v>6639.8516256261919</v>
      </c>
      <c r="M75" s="60">
        <f t="shared" si="23"/>
        <v>0.81986690706088217</v>
      </c>
      <c r="N75" s="93">
        <f>[1]MercLab!O169</f>
        <v>0</v>
      </c>
      <c r="O75" s="60">
        <f t="shared" si="24"/>
        <v>0</v>
      </c>
    </row>
    <row r="76" spans="1:15" x14ac:dyDescent="0.2">
      <c r="A76" s="310" t="s">
        <v>112</v>
      </c>
      <c r="B76" s="93">
        <f>[1]MercLab!J170</f>
        <v>191780.31694206398</v>
      </c>
      <c r="C76" s="60">
        <f t="shared" si="18"/>
        <v>8.5351754022036719</v>
      </c>
      <c r="D76" s="93">
        <f t="shared" si="17"/>
        <v>138734.32477156952</v>
      </c>
      <c r="E76" s="60">
        <f t="shared" si="19"/>
        <v>11.561083607717192</v>
      </c>
      <c r="F76" s="93">
        <f>[1]MercLab!K170</f>
        <v>0</v>
      </c>
      <c r="G76" s="60">
        <f t="shared" si="20"/>
        <v>0</v>
      </c>
      <c r="H76" s="93">
        <f>[1]MercLab!L170</f>
        <v>138734.32477156952</v>
      </c>
      <c r="I76" s="60">
        <f t="shared" si="21"/>
        <v>12.81584804239262</v>
      </c>
      <c r="J76" s="93">
        <f>[1]MercLab!M170</f>
        <v>0</v>
      </c>
      <c r="K76" s="60">
        <f t="shared" si="22"/>
        <v>0</v>
      </c>
      <c r="L76" s="93">
        <f>[1]MercLab!N170</f>
        <v>49855.439327306602</v>
      </c>
      <c r="M76" s="60">
        <f t="shared" si="23"/>
        <v>6.1559846734655768</v>
      </c>
      <c r="N76" s="93">
        <f>[1]MercLab!O170</f>
        <v>3190.5528431883208</v>
      </c>
      <c r="O76" s="60">
        <f t="shared" si="24"/>
        <v>1.3458859964370284</v>
      </c>
    </row>
    <row r="77" spans="1:15" x14ac:dyDescent="0.2">
      <c r="A77" s="310" t="s">
        <v>113</v>
      </c>
      <c r="B77" s="93">
        <f>[1]MercLab!J171</f>
        <v>353122.46507294092</v>
      </c>
      <c r="C77" s="60">
        <f t="shared" si="18"/>
        <v>15.715701308213999</v>
      </c>
      <c r="D77" s="93">
        <f t="shared" si="17"/>
        <v>170461.4850413664</v>
      </c>
      <c r="E77" s="60">
        <f t="shared" si="19"/>
        <v>14.20498844610894</v>
      </c>
      <c r="F77" s="93">
        <f>[1]MercLab!K171</f>
        <v>247.39018694307251</v>
      </c>
      <c r="G77" s="60">
        <f t="shared" si="20"/>
        <v>0.22197772725728762</v>
      </c>
      <c r="H77" s="93">
        <f>[1]MercLab!L171</f>
        <v>170214.09485442331</v>
      </c>
      <c r="I77" s="60">
        <f t="shared" si="21"/>
        <v>15.723851886831177</v>
      </c>
      <c r="J77" s="93">
        <f>[1]MercLab!M171</f>
        <v>0</v>
      </c>
      <c r="K77" s="60">
        <f t="shared" si="22"/>
        <v>0</v>
      </c>
      <c r="L77" s="93">
        <f>[1]MercLab!N171</f>
        <v>137977.49713579836</v>
      </c>
      <c r="M77" s="60">
        <f t="shared" si="23"/>
        <v>17.03700477042818</v>
      </c>
      <c r="N77" s="93">
        <f>[1]MercLab!O171</f>
        <v>44683.482895779161</v>
      </c>
      <c r="O77" s="60">
        <f t="shared" si="24"/>
        <v>18.849044932716382</v>
      </c>
    </row>
    <row r="78" spans="1:15" x14ac:dyDescent="0.2">
      <c r="A78" s="310" t="s">
        <v>114</v>
      </c>
      <c r="B78" s="93">
        <f>[1]MercLab!J172</f>
        <v>100152.62129646263</v>
      </c>
      <c r="C78" s="60">
        <f t="shared" si="18"/>
        <v>4.4572884401584609</v>
      </c>
      <c r="D78" s="93">
        <f t="shared" si="17"/>
        <v>49752.736719994915</v>
      </c>
      <c r="E78" s="60">
        <f t="shared" si="19"/>
        <v>4.1460219010665185</v>
      </c>
      <c r="F78" s="93">
        <f>[1]MercLab!K172</f>
        <v>1180.9071834619181</v>
      </c>
      <c r="G78" s="60">
        <f t="shared" si="20"/>
        <v>1.0596018214214853</v>
      </c>
      <c r="H78" s="93">
        <f>[1]MercLab!L172</f>
        <v>48571.829536532998</v>
      </c>
      <c r="I78" s="60">
        <f t="shared" si="21"/>
        <v>4.486915458781759</v>
      </c>
      <c r="J78" s="93">
        <f>[1]MercLab!M172</f>
        <v>0</v>
      </c>
      <c r="K78" s="60">
        <f t="shared" si="22"/>
        <v>0</v>
      </c>
      <c r="L78" s="93">
        <f>[1]MercLab!N172</f>
        <v>48466.601118981816</v>
      </c>
      <c r="M78" s="60">
        <f t="shared" si="23"/>
        <v>5.9844955272514353</v>
      </c>
      <c r="N78" s="93">
        <f>[1]MercLab!O172</f>
        <v>1933.2834574861604</v>
      </c>
      <c r="O78" s="60">
        <f t="shared" si="24"/>
        <v>0.81552610486583432</v>
      </c>
    </row>
    <row r="79" spans="1:15" x14ac:dyDescent="0.2">
      <c r="A79" s="310" t="s">
        <v>115</v>
      </c>
      <c r="B79" s="93">
        <f>[1]MercLab!J173</f>
        <v>36474.545404502518</v>
      </c>
      <c r="C79" s="60">
        <f t="shared" si="18"/>
        <v>1.6232981971612777</v>
      </c>
      <c r="D79" s="93">
        <f t="shared" si="17"/>
        <v>24076.203366080623</v>
      </c>
      <c r="E79" s="60">
        <f t="shared" si="19"/>
        <v>2.0063311695210784</v>
      </c>
      <c r="F79" s="93">
        <f>[1]MercLab!K173</f>
        <v>0</v>
      </c>
      <c r="G79" s="60">
        <f t="shared" si="20"/>
        <v>0</v>
      </c>
      <c r="H79" s="93">
        <f>[1]MercLab!L173</f>
        <v>24076.203366080623</v>
      </c>
      <c r="I79" s="60">
        <f t="shared" si="21"/>
        <v>2.2240852383538092</v>
      </c>
      <c r="J79" s="93">
        <f>[1]MercLab!M173</f>
        <v>0</v>
      </c>
      <c r="K79" s="60">
        <f t="shared" si="22"/>
        <v>0</v>
      </c>
      <c r="L79" s="93">
        <f>[1]MercLab!N173</f>
        <v>5710.6941555565527</v>
      </c>
      <c r="M79" s="60">
        <f t="shared" si="23"/>
        <v>0.70513761729506352</v>
      </c>
      <c r="N79" s="93">
        <f>[1]MercLab!O173</f>
        <v>6687.6478828652707</v>
      </c>
      <c r="O79" s="60">
        <f t="shared" si="24"/>
        <v>2.8210821374942636</v>
      </c>
    </row>
    <row r="80" spans="1:15" x14ac:dyDescent="0.2">
      <c r="A80" s="310" t="s">
        <v>116</v>
      </c>
      <c r="B80" s="93">
        <f>[1]MercLab!J174</f>
        <v>23657.252020158539</v>
      </c>
      <c r="C80" s="60">
        <f t="shared" si="18"/>
        <v>1.0528650632441552</v>
      </c>
      <c r="D80" s="93">
        <f t="shared" si="17"/>
        <v>18519.363520964194</v>
      </c>
      <c r="E80" s="60">
        <f t="shared" si="19"/>
        <v>1.5432655932848902</v>
      </c>
      <c r="F80" s="93">
        <f>[1]MercLab!K174</f>
        <v>902.54508735434365</v>
      </c>
      <c r="G80" s="60">
        <f t="shared" si="20"/>
        <v>0.80983368707445591</v>
      </c>
      <c r="H80" s="93">
        <f>[1]MercLab!L174</f>
        <v>17616.818433609849</v>
      </c>
      <c r="I80" s="60">
        <f t="shared" si="21"/>
        <v>1.627387226681716</v>
      </c>
      <c r="J80" s="93">
        <f>[1]MercLab!M174</f>
        <v>0</v>
      </c>
      <c r="K80" s="60">
        <f t="shared" si="22"/>
        <v>0</v>
      </c>
      <c r="L80" s="93">
        <f>[1]MercLab!N174</f>
        <v>4856.7878665155322</v>
      </c>
      <c r="M80" s="60">
        <f t="shared" si="23"/>
        <v>0.59970009435194016</v>
      </c>
      <c r="N80" s="93">
        <f>[1]MercLab!O174</f>
        <v>281.10063267880111</v>
      </c>
      <c r="O80" s="60">
        <f t="shared" si="24"/>
        <v>0.11857800942545199</v>
      </c>
    </row>
    <row r="81" spans="1:15" x14ac:dyDescent="0.2">
      <c r="A81" s="310" t="s">
        <v>117</v>
      </c>
      <c r="B81" s="93">
        <f>[1]MercLab!J175</f>
        <v>26370.145164540529</v>
      </c>
      <c r="C81" s="60">
        <f t="shared" si="18"/>
        <v>1.1736022650797906</v>
      </c>
      <c r="D81" s="93">
        <f t="shared" ref="D81:D93" si="25">F81+H81+J81</f>
        <v>24913.459785915951</v>
      </c>
      <c r="E81" s="60">
        <f t="shared" ref="E81:E93" si="26">IF(ISNUMBER(D81/D$68*100),D81/D$68*100,0)</f>
        <v>2.0761018732510452</v>
      </c>
      <c r="F81" s="93">
        <f>[1]MercLab!K175</f>
        <v>1914.9911934866332</v>
      </c>
      <c r="G81" s="60">
        <f t="shared" si="20"/>
        <v>1.7182791205283372</v>
      </c>
      <c r="H81" s="93">
        <f>[1]MercLab!L175</f>
        <v>22998.468592429319</v>
      </c>
      <c r="I81" s="60">
        <f t="shared" si="21"/>
        <v>2.1245274316476492</v>
      </c>
      <c r="J81" s="93">
        <f>[1]MercLab!M175</f>
        <v>0</v>
      </c>
      <c r="K81" s="60">
        <f t="shared" si="22"/>
        <v>0</v>
      </c>
      <c r="L81" s="93">
        <f>[1]MercLab!N175</f>
        <v>1456.6853786245754</v>
      </c>
      <c r="M81" s="60">
        <f t="shared" si="23"/>
        <v>0.17986669029236171</v>
      </c>
      <c r="N81" s="93">
        <f>[1]MercLab!O175</f>
        <v>0</v>
      </c>
      <c r="O81" s="60">
        <f t="shared" si="24"/>
        <v>0</v>
      </c>
    </row>
    <row r="82" spans="1:15" x14ac:dyDescent="0.2">
      <c r="A82" s="310" t="s">
        <v>118</v>
      </c>
      <c r="B82" s="93">
        <f>[1]MercLab!J176</f>
        <v>5413.1997534950187</v>
      </c>
      <c r="C82" s="60">
        <f t="shared" si="18"/>
        <v>0.24091424041813048</v>
      </c>
      <c r="D82" s="93">
        <f t="shared" si="25"/>
        <v>3969.1276137280688</v>
      </c>
      <c r="E82" s="60">
        <f t="shared" si="26"/>
        <v>0.3307574838999961</v>
      </c>
      <c r="F82" s="93">
        <f>[1]MercLab!K176</f>
        <v>0</v>
      </c>
      <c r="G82" s="60">
        <f t="shared" si="20"/>
        <v>0</v>
      </c>
      <c r="H82" s="93">
        <f>[1]MercLab!L176</f>
        <v>3969.1276137280688</v>
      </c>
      <c r="I82" s="60">
        <f t="shared" si="21"/>
        <v>0.36665573888912284</v>
      </c>
      <c r="J82" s="93">
        <f>[1]MercLab!M176</f>
        <v>0</v>
      </c>
      <c r="K82" s="60">
        <f t="shared" si="22"/>
        <v>0</v>
      </c>
      <c r="L82" s="93">
        <f>[1]MercLab!N176</f>
        <v>1444.0721397669497</v>
      </c>
      <c r="M82" s="60">
        <f t="shared" si="23"/>
        <v>0.17830924929619391</v>
      </c>
      <c r="N82" s="93">
        <f>[1]MercLab!O176</f>
        <v>0</v>
      </c>
      <c r="O82" s="60">
        <f t="shared" si="24"/>
        <v>0</v>
      </c>
    </row>
    <row r="83" spans="1:15" x14ac:dyDescent="0.2">
      <c r="A83" s="310" t="s">
        <v>119</v>
      </c>
      <c r="B83" s="93">
        <f>[1]MercLab!J177</f>
        <v>20005.300730849056</v>
      </c>
      <c r="C83" s="60">
        <f t="shared" si="18"/>
        <v>0.89033511589832492</v>
      </c>
      <c r="D83" s="93">
        <f t="shared" si="25"/>
        <v>7913.943781322103</v>
      </c>
      <c r="E83" s="60">
        <f t="shared" si="26"/>
        <v>0.65948903325320374</v>
      </c>
      <c r="F83" s="93">
        <f>[1]MercLab!K177</f>
        <v>0</v>
      </c>
      <c r="G83" s="60">
        <f t="shared" si="20"/>
        <v>0</v>
      </c>
      <c r="H83" s="93">
        <f>[1]MercLab!L177</f>
        <v>7913.943781322103</v>
      </c>
      <c r="I83" s="60">
        <f t="shared" si="21"/>
        <v>0.73106566154021224</v>
      </c>
      <c r="J83" s="93">
        <f>[1]MercLab!M177</f>
        <v>0</v>
      </c>
      <c r="K83" s="60">
        <f t="shared" si="22"/>
        <v>0</v>
      </c>
      <c r="L83" s="93">
        <f>[1]MercLab!N177</f>
        <v>12091.356949526946</v>
      </c>
      <c r="M83" s="60">
        <f t="shared" si="23"/>
        <v>1.4930007450946399</v>
      </c>
      <c r="N83" s="93">
        <f>[1]MercLab!O177</f>
        <v>0</v>
      </c>
      <c r="O83" s="60">
        <f t="shared" si="24"/>
        <v>0</v>
      </c>
    </row>
    <row r="84" spans="1:15" x14ac:dyDescent="0.2">
      <c r="A84" s="310" t="s">
        <v>120</v>
      </c>
      <c r="B84" s="93">
        <f>[1]MercLab!J178</f>
        <v>46852.017649686619</v>
      </c>
      <c r="C84" s="60">
        <f t="shared" si="18"/>
        <v>2.0851471880089898</v>
      </c>
      <c r="D84" s="93">
        <f t="shared" si="25"/>
        <v>42268.486195127407</v>
      </c>
      <c r="E84" s="60">
        <f t="shared" si="26"/>
        <v>3.5223402981065988</v>
      </c>
      <c r="F84" s="93">
        <f>[1]MercLab!K178</f>
        <v>0</v>
      </c>
      <c r="G84" s="60">
        <f t="shared" si="20"/>
        <v>0</v>
      </c>
      <c r="H84" s="93">
        <f>[1]MercLab!L178</f>
        <v>42268.486195127407</v>
      </c>
      <c r="I84" s="60">
        <f t="shared" si="21"/>
        <v>3.9046320869089901</v>
      </c>
      <c r="J84" s="93">
        <f>[1]MercLab!M178</f>
        <v>0</v>
      </c>
      <c r="K84" s="60">
        <f t="shared" si="22"/>
        <v>0</v>
      </c>
      <c r="L84" s="93">
        <f>[1]MercLab!N178</f>
        <v>4150.3098126291125</v>
      </c>
      <c r="M84" s="60">
        <f t="shared" si="23"/>
        <v>0.5124665220367417</v>
      </c>
      <c r="N84" s="93">
        <f>[1]MercLab!O178</f>
        <v>433.2216419300849</v>
      </c>
      <c r="O84" s="60">
        <f t="shared" si="24"/>
        <v>0.18274793425596389</v>
      </c>
    </row>
    <row r="85" spans="1:15" x14ac:dyDescent="0.2">
      <c r="A85" s="310" t="s">
        <v>121</v>
      </c>
      <c r="B85" s="93">
        <f>[1]MercLab!J179</f>
        <v>58870.304598227522</v>
      </c>
      <c r="C85" s="60">
        <f t="shared" si="18"/>
        <v>2.6200205721780239</v>
      </c>
      <c r="D85" s="93">
        <f t="shared" si="25"/>
        <v>58870.304598227522</v>
      </c>
      <c r="E85" s="60">
        <f t="shared" si="26"/>
        <v>4.9058119869940136</v>
      </c>
      <c r="F85" s="93">
        <f>[1]MercLab!K179</f>
        <v>58870.304598227522</v>
      </c>
      <c r="G85" s="60">
        <f t="shared" si="20"/>
        <v>52.823018484018839</v>
      </c>
      <c r="H85" s="93">
        <f>[1]MercLab!L179</f>
        <v>0</v>
      </c>
      <c r="I85" s="60">
        <f t="shared" si="21"/>
        <v>0</v>
      </c>
      <c r="J85" s="93">
        <f>[1]MercLab!M179</f>
        <v>0</v>
      </c>
      <c r="K85" s="60">
        <f t="shared" si="22"/>
        <v>0</v>
      </c>
      <c r="L85" s="93">
        <f>[1]MercLab!N179</f>
        <v>0</v>
      </c>
      <c r="M85" s="60">
        <f t="shared" si="23"/>
        <v>0</v>
      </c>
      <c r="N85" s="93">
        <f>[1]MercLab!O179</f>
        <v>0</v>
      </c>
      <c r="O85" s="60">
        <f t="shared" si="24"/>
        <v>0</v>
      </c>
    </row>
    <row r="86" spans="1:15" x14ac:dyDescent="0.2">
      <c r="A86" s="310" t="s">
        <v>122</v>
      </c>
      <c r="B86" s="93">
        <f>[1]MercLab!J180</f>
        <v>51048.585790175195</v>
      </c>
      <c r="C86" s="60">
        <f t="shared" si="18"/>
        <v>2.2719152867247216</v>
      </c>
      <c r="D86" s="93">
        <f t="shared" si="25"/>
        <v>50347.981775139582</v>
      </c>
      <c r="E86" s="60">
        <f t="shared" si="26"/>
        <v>4.195625183173803</v>
      </c>
      <c r="F86" s="93">
        <f>[1]MercLab!K180</f>
        <v>34251.939279477134</v>
      </c>
      <c r="G86" s="60">
        <f t="shared" si="20"/>
        <v>30.733505355903763</v>
      </c>
      <c r="H86" s="93">
        <f>[1]MercLab!L180</f>
        <v>16096.042495662448</v>
      </c>
      <c r="I86" s="60">
        <f t="shared" si="21"/>
        <v>1.4869026468248423</v>
      </c>
      <c r="J86" s="93">
        <f>[1]MercLab!M180</f>
        <v>0</v>
      </c>
      <c r="K86" s="60">
        <f t="shared" si="22"/>
        <v>0</v>
      </c>
      <c r="L86" s="93">
        <f>[1]MercLab!N180</f>
        <v>700.60401503562105</v>
      </c>
      <c r="M86" s="60">
        <f t="shared" si="23"/>
        <v>8.6508265435452356E-2</v>
      </c>
      <c r="N86" s="93">
        <f>[1]MercLab!O180</f>
        <v>0</v>
      </c>
      <c r="O86" s="60">
        <f t="shared" si="24"/>
        <v>0</v>
      </c>
    </row>
    <row r="87" spans="1:15" x14ac:dyDescent="0.2">
      <c r="A87" s="310" t="s">
        <v>123</v>
      </c>
      <c r="B87" s="93">
        <f>[1]MercLab!J181</f>
        <v>22099.542394909186</v>
      </c>
      <c r="C87" s="60">
        <f t="shared" si="18"/>
        <v>0.9835392581292296</v>
      </c>
      <c r="D87" s="93">
        <f t="shared" si="25"/>
        <v>20299.342640425217</v>
      </c>
      <c r="E87" s="60">
        <f t="shared" si="26"/>
        <v>1.691595773677975</v>
      </c>
      <c r="F87" s="93">
        <f>[1]MercLab!K181</f>
        <v>9076.3173915045936</v>
      </c>
      <c r="G87" s="60">
        <f t="shared" si="20"/>
        <v>8.1439782690151699</v>
      </c>
      <c r="H87" s="93">
        <f>[1]MercLab!L181</f>
        <v>11223.025248920623</v>
      </c>
      <c r="I87" s="60">
        <f t="shared" si="21"/>
        <v>1.036748377900907</v>
      </c>
      <c r="J87" s="93">
        <f>[1]MercLab!M181</f>
        <v>0</v>
      </c>
      <c r="K87" s="60">
        <f t="shared" si="22"/>
        <v>0</v>
      </c>
      <c r="L87" s="93">
        <f>[1]MercLab!N181</f>
        <v>1800.1997544839564</v>
      </c>
      <c r="M87" s="60">
        <f t="shared" si="23"/>
        <v>0.22228270871358954</v>
      </c>
      <c r="N87" s="93">
        <f>[1]MercLab!O181</f>
        <v>0</v>
      </c>
      <c r="O87" s="60">
        <f t="shared" si="24"/>
        <v>0</v>
      </c>
    </row>
    <row r="88" spans="1:15" x14ac:dyDescent="0.2">
      <c r="A88" s="310" t="s">
        <v>124</v>
      </c>
      <c r="B88" s="93">
        <f>[1]MercLab!J182</f>
        <v>16027.431833813171</v>
      </c>
      <c r="C88" s="60">
        <f t="shared" si="18"/>
        <v>0.71330021834192736</v>
      </c>
      <c r="D88" s="93">
        <f t="shared" si="25"/>
        <v>7296.5393699520882</v>
      </c>
      <c r="E88" s="60">
        <f t="shared" si="26"/>
        <v>0.60803915571658917</v>
      </c>
      <c r="F88" s="93">
        <f>[1]MercLab!K182</f>
        <v>0</v>
      </c>
      <c r="G88" s="60">
        <f t="shared" si="20"/>
        <v>0</v>
      </c>
      <c r="H88" s="93">
        <f>[1]MercLab!L182</f>
        <v>7296.5393699520882</v>
      </c>
      <c r="I88" s="60">
        <f t="shared" si="21"/>
        <v>0.67403175064722121</v>
      </c>
      <c r="J88" s="93">
        <f>[1]MercLab!M182</f>
        <v>0</v>
      </c>
      <c r="K88" s="60">
        <f t="shared" si="22"/>
        <v>0</v>
      </c>
      <c r="L88" s="93">
        <f>[1]MercLab!N182</f>
        <v>7647.8383590358717</v>
      </c>
      <c r="M88" s="60">
        <f t="shared" si="23"/>
        <v>0.94432977341311919</v>
      </c>
      <c r="N88" s="93">
        <f>[1]MercLab!O182</f>
        <v>1083.0541048252123</v>
      </c>
      <c r="O88" s="60">
        <f t="shared" si="24"/>
        <v>0.45686983563990974</v>
      </c>
    </row>
    <row r="89" spans="1:15" x14ac:dyDescent="0.2">
      <c r="A89" s="310" t="s">
        <v>125</v>
      </c>
      <c r="B89" s="93">
        <f>[1]MercLab!J183</f>
        <v>62613.450242946848</v>
      </c>
      <c r="C89" s="60">
        <f t="shared" si="18"/>
        <v>2.7866091206958874</v>
      </c>
      <c r="D89" s="93">
        <f t="shared" si="25"/>
        <v>21895.489956674821</v>
      </c>
      <c r="E89" s="60">
        <f t="shared" si="26"/>
        <v>1.8246067830570805</v>
      </c>
      <c r="F89" s="93">
        <f>[1]MercLab!K183</f>
        <v>0</v>
      </c>
      <c r="G89" s="60">
        <f t="shared" si="20"/>
        <v>0</v>
      </c>
      <c r="H89" s="93">
        <f>[1]MercLab!L183</f>
        <v>21895.489956674821</v>
      </c>
      <c r="I89" s="60">
        <f t="shared" si="21"/>
        <v>2.0226376749986739</v>
      </c>
      <c r="J89" s="93">
        <f>[1]MercLab!M183</f>
        <v>0</v>
      </c>
      <c r="K89" s="60">
        <f t="shared" si="22"/>
        <v>0</v>
      </c>
      <c r="L89" s="93">
        <f>[1]MercLab!N183</f>
        <v>39418.927065505472</v>
      </c>
      <c r="M89" s="60">
        <f t="shared" si="23"/>
        <v>4.8673186744299564</v>
      </c>
      <c r="N89" s="93">
        <f>[1]MercLab!O183</f>
        <v>1299.0332207665199</v>
      </c>
      <c r="O89" s="60">
        <f t="shared" si="24"/>
        <v>0.54797732764990736</v>
      </c>
    </row>
    <row r="90" spans="1:15" x14ac:dyDescent="0.2">
      <c r="A90" s="310" t="s">
        <v>126</v>
      </c>
      <c r="B90" s="93">
        <f>[1]MercLab!J184</f>
        <v>7982.8222650484731</v>
      </c>
      <c r="C90" s="60">
        <f t="shared" si="18"/>
        <v>0.35527518841982497</v>
      </c>
      <c r="D90" s="93">
        <f t="shared" si="25"/>
        <v>7982.822265048474</v>
      </c>
      <c r="E90" s="60">
        <f t="shared" si="26"/>
        <v>0.66522885222334327</v>
      </c>
      <c r="F90" s="93">
        <f>[1]MercLab!K184</f>
        <v>0</v>
      </c>
      <c r="G90" s="60">
        <f t="shared" si="20"/>
        <v>0</v>
      </c>
      <c r="H90" s="93">
        <f>[1]MercLab!L184</f>
        <v>1941.2059638513772</v>
      </c>
      <c r="I90" s="60">
        <f t="shared" si="21"/>
        <v>0.17932260594246088</v>
      </c>
      <c r="J90" s="93">
        <f>[1]MercLab!M184</f>
        <v>6041.6163011970966</v>
      </c>
      <c r="K90" s="60">
        <f t="shared" si="22"/>
        <v>100</v>
      </c>
      <c r="L90" s="93">
        <f>[1]MercLab!N184</f>
        <v>0</v>
      </c>
      <c r="M90" s="60">
        <f t="shared" si="23"/>
        <v>0</v>
      </c>
      <c r="N90" s="93">
        <f>[1]MercLab!O184</f>
        <v>0</v>
      </c>
      <c r="O90" s="60">
        <f t="shared" si="24"/>
        <v>0</v>
      </c>
    </row>
    <row r="91" spans="1:15" x14ac:dyDescent="0.2">
      <c r="A91" s="310" t="s">
        <v>127</v>
      </c>
      <c r="B91" s="93">
        <f>[1]MercLab!J185</f>
        <v>1873.0897997232855</v>
      </c>
      <c r="C91" s="60">
        <f t="shared" si="18"/>
        <v>8.3361787276357666E-2</v>
      </c>
      <c r="D91" s="93">
        <f t="shared" si="25"/>
        <v>1873.0897997232855</v>
      </c>
      <c r="E91" s="60">
        <f t="shared" si="26"/>
        <v>0.15608932983974022</v>
      </c>
      <c r="F91" s="93">
        <f>[1]MercLab!K185</f>
        <v>0</v>
      </c>
      <c r="G91" s="60">
        <f t="shared" si="20"/>
        <v>0</v>
      </c>
      <c r="H91" s="93">
        <f>[1]MercLab!L185</f>
        <v>1873.0897997232855</v>
      </c>
      <c r="I91" s="60">
        <f t="shared" si="21"/>
        <v>0.1730302452730039</v>
      </c>
      <c r="J91" s="93">
        <f>[1]MercLab!M185</f>
        <v>0</v>
      </c>
      <c r="K91" s="60">
        <f t="shared" si="22"/>
        <v>0</v>
      </c>
      <c r="L91" s="93">
        <f>[1]MercLab!N185</f>
        <v>0</v>
      </c>
      <c r="M91" s="60">
        <f t="shared" si="23"/>
        <v>0</v>
      </c>
      <c r="N91" s="93">
        <f>[1]MercLab!O185</f>
        <v>0</v>
      </c>
      <c r="O91" s="60">
        <f t="shared" si="24"/>
        <v>0</v>
      </c>
    </row>
    <row r="92" spans="1:15" x14ac:dyDescent="0.2">
      <c r="A92" s="96" t="s">
        <v>141</v>
      </c>
      <c r="B92" s="93">
        <f>[1]MercLab!J186</f>
        <v>1930.2100729451827</v>
      </c>
      <c r="C92" s="60">
        <f t="shared" si="18"/>
        <v>8.5903922771513666E-2</v>
      </c>
      <c r="D92" s="93">
        <f t="shared" si="25"/>
        <v>1930.2100729451827</v>
      </c>
      <c r="E92" s="60">
        <f t="shared" si="26"/>
        <v>0.16084930726783039</v>
      </c>
      <c r="F92" s="93">
        <f>[1]MercLab!K186</f>
        <v>0</v>
      </c>
      <c r="G92" s="60">
        <f t="shared" si="20"/>
        <v>0</v>
      </c>
      <c r="H92" s="93">
        <f>[1]MercLab!L186</f>
        <v>1930.2100729451827</v>
      </c>
      <c r="I92" s="60">
        <f t="shared" si="21"/>
        <v>0.17830683953298329</v>
      </c>
      <c r="J92" s="93">
        <f>[1]MercLab!M186</f>
        <v>0</v>
      </c>
      <c r="K92" s="60">
        <f t="shared" si="22"/>
        <v>0</v>
      </c>
      <c r="L92" s="93">
        <f>[1]MercLab!N186</f>
        <v>0</v>
      </c>
      <c r="M92" s="60">
        <f t="shared" si="23"/>
        <v>0</v>
      </c>
      <c r="N92" s="93">
        <f>[1]MercLab!O186</f>
        <v>0</v>
      </c>
      <c r="O92" s="60">
        <f t="shared" si="24"/>
        <v>0</v>
      </c>
    </row>
    <row r="93" spans="1:15" x14ac:dyDescent="0.2">
      <c r="A93" s="310" t="s">
        <v>129</v>
      </c>
      <c r="B93" s="93">
        <f>[1]MercLab!J188</f>
        <v>247.39018694307251</v>
      </c>
      <c r="C93" s="60">
        <f t="shared" si="18"/>
        <v>1.1010090461895322E-2</v>
      </c>
      <c r="D93" s="93">
        <f t="shared" si="25"/>
        <v>247.39018694307251</v>
      </c>
      <c r="E93" s="60">
        <f t="shared" si="26"/>
        <v>2.0615652540832204E-2</v>
      </c>
      <c r="F93" s="93">
        <f>[1]MercLab!K188</f>
        <v>247.39018694307251</v>
      </c>
      <c r="G93" s="60">
        <f t="shared" si="20"/>
        <v>0.22197772725728762</v>
      </c>
      <c r="H93" s="93">
        <f>[1]MercLab!L188</f>
        <v>0</v>
      </c>
      <c r="I93" s="60">
        <f t="shared" si="21"/>
        <v>0</v>
      </c>
      <c r="J93" s="93">
        <f>[1]MercLab!M188</f>
        <v>0</v>
      </c>
      <c r="K93" s="60">
        <f t="shared" si="22"/>
        <v>0</v>
      </c>
      <c r="L93" s="93">
        <f>[1]MercLab!N188</f>
        <v>0</v>
      </c>
      <c r="M93" s="60">
        <f t="shared" si="23"/>
        <v>0</v>
      </c>
      <c r="N93" s="93">
        <f>[1]MercLab!O188</f>
        <v>0</v>
      </c>
      <c r="O93" s="60">
        <f t="shared" si="24"/>
        <v>0</v>
      </c>
    </row>
    <row r="94" spans="1:15" x14ac:dyDescent="0.2">
      <c r="A94" s="109"/>
      <c r="B94" s="94"/>
      <c r="C94" s="60"/>
      <c r="D94" s="94"/>
      <c r="E94" s="95"/>
      <c r="F94" s="94"/>
      <c r="G94" s="60"/>
      <c r="H94" s="93"/>
      <c r="I94" s="95"/>
      <c r="J94" s="94"/>
      <c r="K94" s="95"/>
      <c r="L94" s="94"/>
      <c r="M94" s="95"/>
      <c r="N94" s="94"/>
      <c r="O94" s="95"/>
    </row>
    <row r="95" spans="1:15" x14ac:dyDescent="0.2">
      <c r="A95" s="65" t="s">
        <v>15</v>
      </c>
      <c r="B95" s="92"/>
      <c r="C95" s="60"/>
      <c r="D95" s="92"/>
      <c r="E95" s="57"/>
      <c r="F95" s="92"/>
      <c r="G95" s="60"/>
      <c r="H95" s="93"/>
      <c r="I95" s="57"/>
      <c r="J95" s="92"/>
      <c r="K95" s="57"/>
      <c r="L95" s="92"/>
      <c r="M95" s="57"/>
      <c r="N95" s="92"/>
      <c r="O95" s="57"/>
    </row>
    <row r="96" spans="1:15" x14ac:dyDescent="0.2">
      <c r="A96" s="96" t="s">
        <v>131</v>
      </c>
      <c r="B96" s="94">
        <f>[1]MercLab!J190</f>
        <v>54335.331766902964</v>
      </c>
      <c r="C96" s="60">
        <f>IF(ISNUMBER(B96/B$68*100),B96/B$68*100,0)</f>
        <v>2.4181917861129949</v>
      </c>
      <c r="D96" s="94">
        <f>F96+H96+J96</f>
        <v>34089.794180942888</v>
      </c>
      <c r="E96" s="60">
        <f>IF(ISNUMBER(D96/D$68*100),D96/D$68*100,0)</f>
        <v>2.8407891222642601</v>
      </c>
      <c r="F96" s="94">
        <f>[1]MercLab!K190</f>
        <v>8690.4941493847255</v>
      </c>
      <c r="G96" s="60">
        <f>IF(ISNUMBER(F96/F$68*100),F96/F$68*100,0)</f>
        <v>7.7977876320012847</v>
      </c>
      <c r="H96" s="94">
        <f>[1]MercLab!L190</f>
        <v>25399.300031558159</v>
      </c>
      <c r="I96" s="60">
        <f>IF(ISNUMBER(H96/H$68*100),H96/H$68*100,0)</f>
        <v>2.3463088181209368</v>
      </c>
      <c r="J96" s="94">
        <f>[1]MercLab!M190</f>
        <v>0</v>
      </c>
      <c r="K96" s="60">
        <f>IF(ISNUMBER(J96/J$68*100),J96/J$68*100,0)</f>
        <v>0</v>
      </c>
      <c r="L96" s="94">
        <f>[1]MercLab!N190</f>
        <v>20245.537585960141</v>
      </c>
      <c r="M96" s="60">
        <f>IF(ISNUMBER(L96/L$68*100),L96/L$68*100,0)</f>
        <v>2.4998519874034977</v>
      </c>
      <c r="N96" s="94">
        <f>[1]MercLab!O190</f>
        <v>0</v>
      </c>
      <c r="O96" s="60">
        <f>IF(ISNUMBER(N96/N$68*100),N96/N$68*100,0)</f>
        <v>0</v>
      </c>
    </row>
    <row r="97" spans="1:15" x14ac:dyDescent="0.2">
      <c r="A97" s="96" t="s">
        <v>132</v>
      </c>
      <c r="B97" s="94">
        <f>[1]MercLab!J191</f>
        <v>74737.313023574708</v>
      </c>
      <c r="C97" s="60">
        <f t="shared" ref="C97:C106" si="27">IF(ISNUMBER(B97/B$68*100),B97/B$68*100,0)</f>
        <v>3.3261811530863028</v>
      </c>
      <c r="D97" s="94">
        <f t="shared" ref="D97:D106" si="28">F97+H97+J97</f>
        <v>60848.289430113691</v>
      </c>
      <c r="E97" s="60">
        <f t="shared" ref="E97:E106" si="29">IF(ISNUMBER(D97/D$68*100),D97/D$68*100,0)</f>
        <v>5.070642486251387</v>
      </c>
      <c r="F97" s="94">
        <f>[1]MercLab!K191</f>
        <v>27312.354968705047</v>
      </c>
      <c r="G97" s="60">
        <f t="shared" ref="G97:G106" si="30">IF(ISNUMBER(F97/F$68*100),F97/F$68*100,0)</f>
        <v>24.506770284273816</v>
      </c>
      <c r="H97" s="94">
        <f>[1]MercLab!L191</f>
        <v>33535.934461408644</v>
      </c>
      <c r="I97" s="60">
        <f t="shared" ref="I97:I106" si="31">IF(ISNUMBER(H97/H$68*100),H97/H$68*100,0)</f>
        <v>3.0979459533516054</v>
      </c>
      <c r="J97" s="94">
        <f>[1]MercLab!M191</f>
        <v>0</v>
      </c>
      <c r="K97" s="60">
        <f t="shared" ref="K97:K106" si="32">IF(ISNUMBER(J97/J$68*100),J97/J$68*100,0)</f>
        <v>0</v>
      </c>
      <c r="L97" s="94">
        <f>[1]MercLab!N191</f>
        <v>13889.023593461043</v>
      </c>
      <c r="M97" s="60">
        <f t="shared" ref="M97:M106" si="33">IF(ISNUMBER(L97/L$68*100),L97/L$68*100,0)</f>
        <v>1.7149706736997492</v>
      </c>
      <c r="N97" s="94">
        <f>[1]MercLab!O191</f>
        <v>0</v>
      </c>
      <c r="O97" s="60">
        <f t="shared" ref="O97:O106" si="34">IF(ISNUMBER(N97/N$68*100),N97/N$68*100,0)</f>
        <v>0</v>
      </c>
    </row>
    <row r="98" spans="1:15" x14ac:dyDescent="0.2">
      <c r="A98" s="96" t="s">
        <v>133</v>
      </c>
      <c r="B98" s="94">
        <f>[1]MercLab!J192</f>
        <v>139697.27512541183</v>
      </c>
      <c r="C98" s="60">
        <f t="shared" si="27"/>
        <v>6.2172216910325329</v>
      </c>
      <c r="D98" s="94">
        <f t="shared" si="28"/>
        <v>110994.81944241897</v>
      </c>
      <c r="E98" s="60">
        <f t="shared" si="29"/>
        <v>9.2494801824288437</v>
      </c>
      <c r="F98" s="94">
        <f>[1]MercLab!K192</f>
        <v>32318.740303438288</v>
      </c>
      <c r="G98" s="60">
        <f t="shared" si="30"/>
        <v>28.998888795967346</v>
      </c>
      <c r="H98" s="94">
        <f>[1]MercLab!L192</f>
        <v>78676.079138980684</v>
      </c>
      <c r="I98" s="60">
        <f t="shared" si="31"/>
        <v>7.2678529734918271</v>
      </c>
      <c r="J98" s="94">
        <f>[1]MercLab!M192</f>
        <v>0</v>
      </c>
      <c r="K98" s="60">
        <f t="shared" si="32"/>
        <v>0</v>
      </c>
      <c r="L98" s="94">
        <f>[1]MercLab!N192</f>
        <v>28173.964863371039</v>
      </c>
      <c r="M98" s="60">
        <f t="shared" si="33"/>
        <v>3.4788279519718288</v>
      </c>
      <c r="N98" s="94">
        <f>[1]MercLab!O192</f>
        <v>528.49081962187358</v>
      </c>
      <c r="O98" s="60">
        <f t="shared" si="34"/>
        <v>0.22293578208340109</v>
      </c>
    </row>
    <row r="99" spans="1:15" x14ac:dyDescent="0.2">
      <c r="A99" s="96" t="s">
        <v>134</v>
      </c>
      <c r="B99" s="94">
        <f>[1]MercLab!J193</f>
        <v>51117.273393195923</v>
      </c>
      <c r="C99" s="60">
        <f t="shared" si="27"/>
        <v>2.2749722257739768</v>
      </c>
      <c r="D99" s="94">
        <f t="shared" si="28"/>
        <v>48035.659678520788</v>
      </c>
      <c r="E99" s="60">
        <f t="shared" si="29"/>
        <v>4.0029335105758461</v>
      </c>
      <c r="F99" s="94">
        <f>[1]MercLab!K193</f>
        <v>6850.5500486726451</v>
      </c>
      <c r="G99" s="60">
        <f t="shared" si="30"/>
        <v>6.1468466031620705</v>
      </c>
      <c r="H99" s="94">
        <f>[1]MercLab!L193</f>
        <v>41185.109629848143</v>
      </c>
      <c r="I99" s="60">
        <f t="shared" si="31"/>
        <v>3.8045531089331406</v>
      </c>
      <c r="J99" s="94">
        <f>[1]MercLab!M193</f>
        <v>0</v>
      </c>
      <c r="K99" s="60">
        <f t="shared" si="32"/>
        <v>0</v>
      </c>
      <c r="L99" s="94">
        <f>[1]MercLab!N193</f>
        <v>2359.5776447917005</v>
      </c>
      <c r="M99" s="60">
        <f t="shared" si="33"/>
        <v>0.29135283959344949</v>
      </c>
      <c r="N99" s="94">
        <f>[1]MercLab!O193</f>
        <v>722.03606988347485</v>
      </c>
      <c r="O99" s="60">
        <f t="shared" si="34"/>
        <v>0.30457989042660644</v>
      </c>
    </row>
    <row r="100" spans="1:15" x14ac:dyDescent="0.2">
      <c r="A100" s="96" t="s">
        <v>135</v>
      </c>
      <c r="B100" s="94">
        <f>[1]MercLab!J194</f>
        <v>336194.41930906655</v>
      </c>
      <c r="C100" s="60">
        <f t="shared" si="27"/>
        <v>14.962319302620347</v>
      </c>
      <c r="D100" s="94">
        <f t="shared" si="28"/>
        <v>174832.58682850882</v>
      </c>
      <c r="E100" s="60">
        <f t="shared" si="29"/>
        <v>14.569243458718132</v>
      </c>
      <c r="F100" s="94">
        <f>[1]MercLab!K194</f>
        <v>16743.46710272057</v>
      </c>
      <c r="G100" s="60">
        <f t="shared" si="30"/>
        <v>15.023541635967666</v>
      </c>
      <c r="H100" s="94">
        <f>[1]MercLab!L194</f>
        <v>156114.25739166545</v>
      </c>
      <c r="I100" s="60">
        <f t="shared" si="31"/>
        <v>14.421352489925113</v>
      </c>
      <c r="J100" s="94">
        <f>[1]MercLab!M194</f>
        <v>1974.8623341227869</v>
      </c>
      <c r="K100" s="60">
        <f t="shared" si="32"/>
        <v>32.687649060591355</v>
      </c>
      <c r="L100" s="94">
        <f>[1]MercLab!N194</f>
        <v>114414.61309213328</v>
      </c>
      <c r="M100" s="60">
        <f t="shared" si="33"/>
        <v>14.127537819727753</v>
      </c>
      <c r="N100" s="94">
        <f>[1]MercLab!O194</f>
        <v>46947.219388427133</v>
      </c>
      <c r="O100" s="60">
        <f t="shared" si="34"/>
        <v>19.803967604372801</v>
      </c>
    </row>
    <row r="101" spans="1:15" x14ac:dyDescent="0.2">
      <c r="A101" s="96" t="s">
        <v>136</v>
      </c>
      <c r="B101" s="94">
        <f>[1]MercLab!J195</f>
        <v>442948.98143628304</v>
      </c>
      <c r="C101" s="60">
        <f t="shared" si="27"/>
        <v>19.713426857711635</v>
      </c>
      <c r="D101" s="94">
        <f t="shared" si="28"/>
        <v>25792.877165412086</v>
      </c>
      <c r="E101" s="60">
        <f t="shared" si="29"/>
        <v>2.1493859568199438</v>
      </c>
      <c r="F101" s="94">
        <f>[1]MercLab!K195</f>
        <v>0</v>
      </c>
      <c r="G101" s="60">
        <f t="shared" si="30"/>
        <v>0</v>
      </c>
      <c r="H101" s="94">
        <f>[1]MercLab!L195</f>
        <v>25792.877165412086</v>
      </c>
      <c r="I101" s="60">
        <f t="shared" si="31"/>
        <v>2.3826662570513348</v>
      </c>
      <c r="J101" s="94">
        <f>[1]MercLab!M195</f>
        <v>0</v>
      </c>
      <c r="K101" s="60">
        <f t="shared" si="32"/>
        <v>0</v>
      </c>
      <c r="L101" s="94">
        <f>[1]MercLab!N195</f>
        <v>412077.00839446805</v>
      </c>
      <c r="M101" s="60">
        <f t="shared" si="33"/>
        <v>50.881905408754044</v>
      </c>
      <c r="N101" s="94">
        <f>[1]MercLab!O195</f>
        <v>5079.0958764048919</v>
      </c>
      <c r="O101" s="60">
        <f t="shared" si="34"/>
        <v>2.1425390365211125</v>
      </c>
    </row>
    <row r="102" spans="1:15" x14ac:dyDescent="0.2">
      <c r="A102" s="96" t="s">
        <v>137</v>
      </c>
      <c r="B102" s="94">
        <f>[1]MercLab!J196</f>
        <v>344226.57153795171</v>
      </c>
      <c r="C102" s="60">
        <f t="shared" si="27"/>
        <v>15.319789919124993</v>
      </c>
      <c r="D102" s="94">
        <f t="shared" si="28"/>
        <v>200290.19236872657</v>
      </c>
      <c r="E102" s="60">
        <f t="shared" si="29"/>
        <v>16.69069037956735</v>
      </c>
      <c r="F102" s="94">
        <f>[1]MercLab!K196</f>
        <v>3810.3206484328261</v>
      </c>
      <c r="G102" s="60">
        <f t="shared" si="30"/>
        <v>3.4189161991912944</v>
      </c>
      <c r="H102" s="94">
        <f>[1]MercLab!L196</f>
        <v>196479.87172029374</v>
      </c>
      <c r="I102" s="60">
        <f t="shared" si="31"/>
        <v>18.150203156299924</v>
      </c>
      <c r="J102" s="94">
        <f>[1]MercLab!M196</f>
        <v>0</v>
      </c>
      <c r="K102" s="60">
        <f t="shared" si="32"/>
        <v>0</v>
      </c>
      <c r="L102" s="94">
        <f>[1]MercLab!N196</f>
        <v>128820.16076334246</v>
      </c>
      <c r="M102" s="60">
        <f t="shared" si="33"/>
        <v>15.906287177338365</v>
      </c>
      <c r="N102" s="94">
        <f>[1]MercLab!O196</f>
        <v>15116.218405886695</v>
      </c>
      <c r="O102" s="60">
        <f t="shared" si="34"/>
        <v>6.3765459064567915</v>
      </c>
    </row>
    <row r="103" spans="1:15" x14ac:dyDescent="0.2">
      <c r="A103" s="96" t="s">
        <v>138</v>
      </c>
      <c r="B103" s="94">
        <f>[1]MercLab!J197</f>
        <v>154340.24013282717</v>
      </c>
      <c r="C103" s="60">
        <f t="shared" si="27"/>
        <v>6.8689062681540545</v>
      </c>
      <c r="D103" s="94">
        <f t="shared" si="28"/>
        <v>109029.53898530164</v>
      </c>
      <c r="E103" s="60">
        <f t="shared" si="29"/>
        <v>9.0857083709845128</v>
      </c>
      <c r="F103" s="94">
        <f>[1]MercLab!K197</f>
        <v>6238.28255310444</v>
      </c>
      <c r="G103" s="60">
        <f t="shared" si="30"/>
        <v>5.5974725604033893</v>
      </c>
      <c r="H103" s="94">
        <f>[1]MercLab!L197</f>
        <v>102791.2564321972</v>
      </c>
      <c r="I103" s="60">
        <f t="shared" si="31"/>
        <v>9.4955385027513763</v>
      </c>
      <c r="J103" s="94">
        <f>[1]MercLab!M197</f>
        <v>0</v>
      </c>
      <c r="K103" s="60">
        <f t="shared" si="32"/>
        <v>0</v>
      </c>
      <c r="L103" s="94">
        <f>[1]MercLab!N197</f>
        <v>44406.203864250347</v>
      </c>
      <c r="M103" s="60">
        <f t="shared" si="33"/>
        <v>5.4831311103377907</v>
      </c>
      <c r="N103" s="94">
        <f>[1]MercLab!O197</f>
        <v>904.49728327552589</v>
      </c>
      <c r="O103" s="60">
        <f t="shared" si="34"/>
        <v>0.38154836707213657</v>
      </c>
    </row>
    <row r="104" spans="1:15" x14ac:dyDescent="0.2">
      <c r="A104" s="96" t="s">
        <v>139</v>
      </c>
      <c r="B104" s="94">
        <f>[1]MercLab!J198</f>
        <v>647118.96727135824</v>
      </c>
      <c r="C104" s="60">
        <f t="shared" si="27"/>
        <v>28.800003982799222</v>
      </c>
      <c r="D104" s="94">
        <f t="shared" si="28"/>
        <v>433873.49747576198</v>
      </c>
      <c r="E104" s="60">
        <f t="shared" si="29"/>
        <v>36.155780393561869</v>
      </c>
      <c r="F104" s="94">
        <f>[1]MercLab!K198</f>
        <v>8159.3398824075466</v>
      </c>
      <c r="G104" s="60">
        <f t="shared" si="30"/>
        <v>7.3211946900438249</v>
      </c>
      <c r="H104" s="94">
        <f>[1]MercLab!L198</f>
        <v>421647.40362628008</v>
      </c>
      <c r="I104" s="60">
        <f t="shared" si="31"/>
        <v>38.950483676201046</v>
      </c>
      <c r="J104" s="94">
        <f>[1]MercLab!M198</f>
        <v>4066.7539670743104</v>
      </c>
      <c r="K104" s="60">
        <f t="shared" si="32"/>
        <v>67.31235093940866</v>
      </c>
      <c r="L104" s="94">
        <f>[1]MercLab!N198</f>
        <v>45483.361988754892</v>
      </c>
      <c r="M104" s="60">
        <f t="shared" si="33"/>
        <v>5.6161350311700966</v>
      </c>
      <c r="N104" s="94">
        <f>[1]MercLab!O198</f>
        <v>167762.10780683762</v>
      </c>
      <c r="O104" s="60">
        <f t="shared" si="34"/>
        <v>70.767883413067409</v>
      </c>
    </row>
    <row r="105" spans="1:15" x14ac:dyDescent="0.2">
      <c r="A105" s="96" t="s">
        <v>140</v>
      </c>
      <c r="B105" s="94">
        <f>[1]MercLab!J199</f>
        <v>1077.2626401859188</v>
      </c>
      <c r="C105" s="60">
        <f t="shared" si="27"/>
        <v>4.7943531092429562E-2</v>
      </c>
      <c r="D105" s="94">
        <f t="shared" si="28"/>
        <v>1077.2626401859188</v>
      </c>
      <c r="E105" s="60">
        <f t="shared" si="29"/>
        <v>8.9771031582602273E-2</v>
      </c>
      <c r="F105" s="94">
        <f>[1]MercLab!K199</f>
        <v>1077.2626401859188</v>
      </c>
      <c r="G105" s="60">
        <f t="shared" si="30"/>
        <v>0.96660387173191231</v>
      </c>
      <c r="H105" s="94">
        <f>[1]MercLab!L199</f>
        <v>0</v>
      </c>
      <c r="I105" s="60">
        <f t="shared" si="31"/>
        <v>0</v>
      </c>
      <c r="J105" s="94">
        <f>[1]MercLab!M199</f>
        <v>0</v>
      </c>
      <c r="K105" s="60">
        <f t="shared" si="32"/>
        <v>0</v>
      </c>
      <c r="L105" s="94">
        <f>[1]MercLab!N199</f>
        <v>0</v>
      </c>
      <c r="M105" s="60">
        <f t="shared" si="33"/>
        <v>0</v>
      </c>
      <c r="N105" s="94">
        <f>[1]MercLab!O199</f>
        <v>0</v>
      </c>
      <c r="O105" s="60">
        <f t="shared" si="34"/>
        <v>0</v>
      </c>
    </row>
    <row r="106" spans="1:15" x14ac:dyDescent="0.2">
      <c r="A106" s="96" t="s">
        <v>128</v>
      </c>
      <c r="B106" s="94">
        <f>[1]MercLab!J200</f>
        <v>899.52202457216345</v>
      </c>
      <c r="C106" s="60">
        <f t="shared" si="27"/>
        <v>4.0033192041225692E-2</v>
      </c>
      <c r="D106" s="94">
        <f t="shared" si="28"/>
        <v>899.52202457216345</v>
      </c>
      <c r="E106" s="60">
        <f t="shared" si="29"/>
        <v>7.4959454700088413E-2</v>
      </c>
      <c r="F106" s="94">
        <f>[1]MercLab!K200</f>
        <v>0</v>
      </c>
      <c r="G106" s="60">
        <f t="shared" si="30"/>
        <v>0</v>
      </c>
      <c r="H106" s="94">
        <f>[1]MercLab!L200</f>
        <v>899.52202457216345</v>
      </c>
      <c r="I106" s="60">
        <f t="shared" si="31"/>
        <v>8.3095063868899435E-2</v>
      </c>
      <c r="J106" s="94">
        <f>[1]MercLab!M200</f>
        <v>0</v>
      </c>
      <c r="K106" s="60">
        <f t="shared" si="32"/>
        <v>0</v>
      </c>
      <c r="L106" s="94">
        <f>[1]MercLab!N200</f>
        <v>0</v>
      </c>
      <c r="M106" s="60">
        <f t="shared" si="33"/>
        <v>0</v>
      </c>
      <c r="N106" s="94">
        <f>[1]MercLab!O200</f>
        <v>0</v>
      </c>
      <c r="O106" s="60">
        <f t="shared" si="34"/>
        <v>0</v>
      </c>
    </row>
    <row r="107" spans="1:15" x14ac:dyDescent="0.2">
      <c r="A107" s="96" t="s">
        <v>129</v>
      </c>
      <c r="B107" s="94">
        <f>[1]MercLab!J202</f>
        <v>247.39018694307251</v>
      </c>
      <c r="C107" s="60">
        <f>IF(ISNUMBER(B107/B$68*100),B107/B$68*100,0)</f>
        <v>1.1010090461895322E-2</v>
      </c>
      <c r="D107" s="94">
        <f>F107+H107+J107</f>
        <v>247.39018694307251</v>
      </c>
      <c r="E107" s="60">
        <f>IF(ISNUMBER(D107/D$68*100),D107/D$68*100,0)</f>
        <v>2.0615652540832204E-2</v>
      </c>
      <c r="F107" s="94">
        <f>[1]MercLab!K202</f>
        <v>247.39018694307251</v>
      </c>
      <c r="G107" s="60">
        <f>IF(ISNUMBER(F107/F$68*100),F107/F$68*100,0)</f>
        <v>0.22197772725728762</v>
      </c>
      <c r="H107" s="94">
        <f>[1]MercLab!L202</f>
        <v>0</v>
      </c>
      <c r="I107" s="60">
        <f>IF(ISNUMBER(H107/H$68*100),H107/H$68*100,0)</f>
        <v>0</v>
      </c>
      <c r="J107" s="94">
        <f>[1]MercLab!M202</f>
        <v>0</v>
      </c>
      <c r="K107" s="60">
        <f>IF(ISNUMBER(J107/J$68*100),J107/J$68*100,0)</f>
        <v>0</v>
      </c>
      <c r="L107" s="94">
        <f>[1]MercLab!N202</f>
        <v>0</v>
      </c>
      <c r="M107" s="60">
        <f>IF(ISNUMBER(L107/L$68*100),L107/L$68*100,0)</f>
        <v>0</v>
      </c>
      <c r="N107" s="94">
        <f>[1]MercLab!O202</f>
        <v>0</v>
      </c>
      <c r="O107" s="60">
        <f>IF(ISNUMBER(N107/N$68*100),N107/N$68*100,0)</f>
        <v>0</v>
      </c>
    </row>
    <row r="108" spans="1:15" x14ac:dyDescent="0.2">
      <c r="A108" s="108"/>
      <c r="B108" s="93"/>
      <c r="C108" s="60"/>
      <c r="D108" s="93"/>
      <c r="E108" s="60"/>
      <c r="F108" s="93"/>
      <c r="G108" s="60"/>
      <c r="H108" s="93"/>
      <c r="I108" s="60"/>
      <c r="J108" s="93"/>
      <c r="K108" s="60"/>
      <c r="L108" s="93"/>
      <c r="M108" s="60"/>
      <c r="N108" s="93"/>
      <c r="O108" s="60"/>
    </row>
    <row r="109" spans="1:15" x14ac:dyDescent="0.2">
      <c r="A109" s="108"/>
      <c r="B109" s="93"/>
      <c r="C109" s="60"/>
      <c r="D109" s="93"/>
      <c r="E109" s="60"/>
      <c r="F109" s="93"/>
      <c r="G109" s="60"/>
      <c r="H109" s="93"/>
      <c r="I109" s="60"/>
      <c r="J109" s="93"/>
      <c r="K109" s="60"/>
      <c r="L109" s="93"/>
      <c r="M109" s="60"/>
      <c r="N109" s="93"/>
      <c r="O109" s="60"/>
    </row>
    <row r="110" spans="1:15" x14ac:dyDescent="0.2">
      <c r="A110" s="254"/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8"/>
    </row>
    <row r="111" spans="1:15" x14ac:dyDescent="0.2">
      <c r="A111" s="15" t="str">
        <f>'C01'!A42</f>
        <v>Fuente: Instituto Nacional de Estadística (INE). LIV Encuesta Permanente de Hogares de Propósitos Múltiples, Junio 2016.</v>
      </c>
      <c r="B111" s="113"/>
      <c r="C111" s="114"/>
      <c r="D111" s="54"/>
      <c r="E111" s="116"/>
      <c r="F111" s="109"/>
      <c r="G111" s="116"/>
      <c r="H111" s="109"/>
      <c r="I111" s="116"/>
      <c r="J111" s="109"/>
      <c r="K111" s="116"/>
      <c r="L111" s="109"/>
      <c r="M111" s="116"/>
      <c r="N111" s="109"/>
      <c r="O111" s="116"/>
    </row>
    <row r="112" spans="1:15" x14ac:dyDescent="0.2">
      <c r="A112" s="15" t="str">
        <f>'C01'!A43</f>
        <v>(Promedio de salarios mínimos por rama)</v>
      </c>
      <c r="B112" s="115"/>
      <c r="C112" s="114"/>
      <c r="D112" s="119"/>
      <c r="E112" s="116"/>
      <c r="F112" s="109"/>
      <c r="G112" s="116"/>
      <c r="H112" s="109"/>
      <c r="I112" s="116"/>
      <c r="J112" s="109"/>
      <c r="K112" s="116"/>
      <c r="L112" s="109"/>
      <c r="M112" s="116"/>
      <c r="N112" s="109"/>
      <c r="O112" s="116"/>
    </row>
    <row r="113" spans="1:15" x14ac:dyDescent="0.2">
      <c r="A113" s="30" t="s">
        <v>69</v>
      </c>
      <c r="B113" s="115"/>
      <c r="C113" s="114"/>
      <c r="D113" s="119"/>
      <c r="E113" s="116"/>
      <c r="F113" s="109"/>
      <c r="G113" s="116"/>
      <c r="H113" s="109"/>
      <c r="I113" s="116"/>
      <c r="J113" s="109"/>
      <c r="K113" s="116"/>
      <c r="L113" s="109"/>
      <c r="M113" s="116"/>
      <c r="N113" s="109"/>
      <c r="O113" s="116"/>
    </row>
    <row r="114" spans="1:15" x14ac:dyDescent="0.2">
      <c r="A114" s="30" t="s">
        <v>70</v>
      </c>
      <c r="B114" s="115"/>
      <c r="C114" s="114"/>
      <c r="D114" s="119"/>
      <c r="E114" s="116"/>
      <c r="F114" s="109"/>
      <c r="G114" s="116"/>
      <c r="H114" s="109"/>
      <c r="I114" s="116"/>
      <c r="J114" s="109"/>
      <c r="K114" s="116"/>
      <c r="L114" s="109"/>
      <c r="M114" s="116"/>
      <c r="N114" s="109"/>
      <c r="O114" s="116"/>
    </row>
    <row r="115" spans="1:15" x14ac:dyDescent="0.2">
      <c r="B115" s="71"/>
      <c r="C115" s="70"/>
      <c r="D115" s="73"/>
    </row>
    <row r="116" spans="1:15" x14ac:dyDescent="0.2">
      <c r="A116" s="69"/>
      <c r="B116" s="71"/>
      <c r="C116" s="70"/>
      <c r="D116" s="73"/>
    </row>
    <row r="117" spans="1:15" x14ac:dyDescent="0.2">
      <c r="A117" s="69"/>
      <c r="B117" s="71"/>
      <c r="C117" s="70"/>
      <c r="D117" s="73"/>
    </row>
  </sheetData>
  <mergeCells count="27"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2 C17:C19 C13:E13 G13 I13 K13 M13 O13 C24:C26 C35:C50" formula="1"/>
    <ignoredError sqref="D17:O18 D24:O25 D19:E19 G19 I19 K19 M19 O19 D35:O35 D26:E26 G26 I26 K26 M26 O26 D37:O37 D36:E36 G36 D45:O46 D38:E44 G38:G44 I36 I38:I44 K36 K38:K44 M36 M38:M44 O36 O38:O44 D47:E50 G47:G50 I47:I50 K47:K50 M47:M50 O47:O50 D72:E80 D71:E71 G71 G72:G80 I71 K71 M71 O71 D96:E96 G96 I96 K96 M96 O96" formula="1" emptyCellReference="1"/>
    <ignoredError sqref="D51:O51 D69:O70 D110:O110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L106"/>
  <sheetViews>
    <sheetView topLeftCell="A37" workbookViewId="0">
      <selection activeCell="A89" sqref="A89"/>
    </sheetView>
  </sheetViews>
  <sheetFormatPr baseColWidth="10" defaultRowHeight="11.25" x14ac:dyDescent="0.2"/>
  <cols>
    <col min="1" max="1" width="45" style="120" bestFit="1" customWidth="1"/>
    <col min="2" max="2" width="14.1640625" style="120" customWidth="1"/>
    <col min="3" max="3" width="12.5" style="120" customWidth="1"/>
    <col min="4" max="4" width="13" style="120" customWidth="1"/>
    <col min="5" max="5" width="13.1640625" style="123" customWidth="1"/>
    <col min="6" max="6" width="16.6640625" style="123" bestFit="1" customWidth="1"/>
    <col min="7" max="7" width="12.1640625" style="123" bestFit="1" customWidth="1"/>
    <col min="8" max="8" width="12" style="123"/>
    <col min="9" max="9" width="12" style="120"/>
    <col min="10" max="10" width="45" style="120" bestFit="1" customWidth="1"/>
    <col min="11" max="11" width="11.1640625" style="120" customWidth="1"/>
    <col min="12" max="12" width="10.6640625" style="120" customWidth="1"/>
    <col min="13" max="13" width="11.83203125" style="120" customWidth="1"/>
    <col min="14" max="14" width="10.6640625" style="120" customWidth="1"/>
    <col min="15" max="15" width="11.5" style="120" bestFit="1" customWidth="1"/>
    <col min="16" max="16" width="11" style="120" customWidth="1"/>
    <col min="17" max="16384" width="12" style="120"/>
  </cols>
  <sheetData>
    <row r="1" spans="1:38" x14ac:dyDescent="0.2">
      <c r="A1" s="341" t="s">
        <v>98</v>
      </c>
      <c r="B1" s="341"/>
      <c r="C1" s="341"/>
      <c r="D1" s="341"/>
      <c r="E1" s="341"/>
      <c r="F1" s="341"/>
      <c r="G1" s="341"/>
      <c r="H1" s="13"/>
    </row>
    <row r="2" spans="1:38" x14ac:dyDescent="0.2">
      <c r="A2" s="341" t="s">
        <v>99</v>
      </c>
      <c r="B2" s="341"/>
      <c r="C2" s="341"/>
      <c r="D2" s="341"/>
      <c r="E2" s="341"/>
      <c r="F2" s="341"/>
      <c r="G2" s="341"/>
      <c r="H2" s="13"/>
    </row>
    <row r="3" spans="1:38" ht="12.75" x14ac:dyDescent="0.2">
      <c r="A3" s="341" t="s">
        <v>65</v>
      </c>
      <c r="B3" s="341"/>
      <c r="C3" s="341"/>
      <c r="D3" s="341"/>
      <c r="E3" s="341"/>
      <c r="F3" s="341"/>
      <c r="G3" s="341"/>
      <c r="H3" s="14"/>
    </row>
    <row r="4" spans="1:38" customFormat="1" ht="23.25" x14ac:dyDescent="0.35">
      <c r="A4" s="324" t="s">
        <v>89</v>
      </c>
      <c r="B4" s="324"/>
      <c r="C4" s="324"/>
      <c r="D4" s="324"/>
      <c r="E4" s="324"/>
      <c r="F4" s="324"/>
      <c r="G4" s="324"/>
      <c r="H4" s="244"/>
      <c r="I4" s="244"/>
      <c r="J4" s="244"/>
      <c r="K4" s="244"/>
      <c r="L4" s="244"/>
      <c r="M4" s="244"/>
      <c r="N4" s="244"/>
      <c r="O4" s="244"/>
    </row>
    <row r="5" spans="1:38" ht="11.25" customHeight="1" x14ac:dyDescent="0.2">
      <c r="A5" s="345" t="s">
        <v>31</v>
      </c>
      <c r="B5" s="344" t="s">
        <v>26</v>
      </c>
      <c r="C5" s="344"/>
      <c r="D5" s="344"/>
      <c r="E5" s="344"/>
      <c r="F5" s="344"/>
      <c r="G5" s="344"/>
      <c r="H5" s="6"/>
    </row>
    <row r="6" spans="1:38" ht="12" customHeight="1" x14ac:dyDescent="0.2">
      <c r="A6" s="342"/>
      <c r="B6" s="342" t="s">
        <v>26</v>
      </c>
      <c r="C6" s="344" t="s">
        <v>6</v>
      </c>
      <c r="D6" s="344"/>
      <c r="E6" s="344"/>
      <c r="F6" s="344"/>
      <c r="G6" s="342" t="s">
        <v>1</v>
      </c>
      <c r="H6" s="7"/>
    </row>
    <row r="7" spans="1:38" x14ac:dyDescent="0.2">
      <c r="A7" s="342"/>
      <c r="B7" s="346"/>
      <c r="C7" s="7" t="s">
        <v>8</v>
      </c>
      <c r="D7" s="7" t="s">
        <v>87</v>
      </c>
      <c r="E7" s="7" t="s">
        <v>9</v>
      </c>
      <c r="F7" s="7" t="s">
        <v>88</v>
      </c>
      <c r="G7" s="342"/>
      <c r="H7" s="7"/>
    </row>
    <row r="8" spans="1:38" x14ac:dyDescent="0.2">
      <c r="A8" s="121"/>
      <c r="B8" s="121"/>
      <c r="C8" s="121"/>
      <c r="D8" s="121"/>
      <c r="E8" s="121"/>
      <c r="F8" s="121"/>
      <c r="G8" s="121"/>
      <c r="H8" s="122"/>
    </row>
    <row r="9" spans="1:38" s="46" customFormat="1" ht="12" customHeight="1" x14ac:dyDescent="0.2">
      <c r="A9" s="45" t="s">
        <v>59</v>
      </c>
      <c r="B9" s="81">
        <f>[4]Sheet1!C88</f>
        <v>5909.4824732584693</v>
      </c>
      <c r="C9" s="81">
        <f>[4]Sheet1!E88</f>
        <v>6588.6265152061387</v>
      </c>
      <c r="D9" s="81">
        <f>[4]Sheet1!G88</f>
        <v>14193.651752484646</v>
      </c>
      <c r="E9" s="81">
        <f>[4]Sheet1!I88</f>
        <v>5829.0959390906401</v>
      </c>
      <c r="F9" s="81">
        <f>[4]Sheet1!K88</f>
        <v>4411.3021183238852</v>
      </c>
      <c r="G9" s="81">
        <f>[4]Sheet1!M88</f>
        <v>4760.6816899182177</v>
      </c>
      <c r="H9" s="24"/>
      <c r="I9" s="27"/>
      <c r="J9" s="24"/>
      <c r="K9" s="27"/>
      <c r="L9" s="24"/>
      <c r="M9" s="27"/>
      <c r="N9" s="24"/>
      <c r="O9" s="27"/>
      <c r="P9" s="24"/>
      <c r="Q9" s="27"/>
      <c r="R9" s="24"/>
      <c r="S9" s="27"/>
    </row>
    <row r="10" spans="1:38" s="25" customFormat="1" ht="11.25" customHeight="1" x14ac:dyDescent="0.2">
      <c r="A10" s="47"/>
      <c r="H10" s="24"/>
      <c r="I10" s="27"/>
      <c r="J10" s="24"/>
      <c r="K10" s="27"/>
      <c r="L10" s="24"/>
      <c r="M10" s="27"/>
      <c r="N10" s="24"/>
      <c r="O10" s="27"/>
      <c r="P10" s="24"/>
      <c r="Q10" s="27"/>
      <c r="R10" s="24"/>
      <c r="S10" s="27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92"/>
      <c r="C11" s="92"/>
      <c r="D11" s="92"/>
      <c r="E11" s="92"/>
      <c r="F11" s="92"/>
      <c r="G11" s="92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49" t="s">
        <v>55</v>
      </c>
      <c r="B12" s="306">
        <f>[4]Sheet1!C89</f>
        <v>7831.2971540687013</v>
      </c>
      <c r="C12" s="306">
        <f>[4]Sheet1!E89</f>
        <v>8359.5591432820784</v>
      </c>
      <c r="D12" s="306">
        <f>[4]Sheet1!G89</f>
        <v>15725.787363605888</v>
      </c>
      <c r="E12" s="306">
        <f>[4]Sheet1!I89</f>
        <v>7391.0780883989655</v>
      </c>
      <c r="F12" s="306">
        <f>[4]Sheet1!K89</f>
        <v>4459.9403471610167</v>
      </c>
      <c r="G12" s="306">
        <f>[4]Sheet1!M89</f>
        <v>6685.4894826232303</v>
      </c>
      <c r="H12" s="50"/>
      <c r="I12" s="51"/>
      <c r="J12" s="50"/>
      <c r="K12" s="51"/>
      <c r="L12" s="50"/>
      <c r="M12" s="51"/>
      <c r="N12" s="50"/>
      <c r="O12" s="51"/>
      <c r="P12" s="50"/>
      <c r="Q12" s="51"/>
      <c r="R12" s="50"/>
      <c r="S12" s="51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52" t="s">
        <v>51</v>
      </c>
      <c r="B13" s="306">
        <f>[4]Sheet1!C91</f>
        <v>10123.752765752766</v>
      </c>
      <c r="C13" s="306">
        <f>[4]Sheet1!E91</f>
        <v>11165.550937886102</v>
      </c>
      <c r="D13" s="306">
        <f>[4]Sheet1!G91</f>
        <v>19988.637575757577</v>
      </c>
      <c r="E13" s="306">
        <f>[4]Sheet1!I91</f>
        <v>9152.1041118648754</v>
      </c>
      <c r="F13" s="306">
        <f>[4]Sheet1!K91</f>
        <v>10666.666666666668</v>
      </c>
      <c r="G13" s="306">
        <f>[4]Sheet1!M91</f>
        <v>7526.4049285914316</v>
      </c>
      <c r="H13" s="26"/>
      <c r="I13" s="51"/>
      <c r="J13" s="26"/>
      <c r="K13" s="51"/>
      <c r="L13" s="26"/>
      <c r="M13" s="51"/>
      <c r="N13" s="26"/>
      <c r="O13" s="51"/>
      <c r="P13" s="50"/>
      <c r="Q13" s="51"/>
      <c r="R13" s="50"/>
      <c r="S13" s="51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52" t="s">
        <v>52</v>
      </c>
      <c r="B14" s="306">
        <f>[4]Sheet1!C92</f>
        <v>9305.437952559294</v>
      </c>
      <c r="C14" s="306">
        <f>[4]Sheet1!E92</f>
        <v>9243.9941959713215</v>
      </c>
      <c r="D14" s="306">
        <f>[4]Sheet1!G92</f>
        <v>15342.857142857143</v>
      </c>
      <c r="E14" s="306">
        <f>[4]Sheet1!I92</f>
        <v>8902.3647593097103</v>
      </c>
      <c r="F14" s="306">
        <f>[4]Sheet1!K92</f>
        <v>4000</v>
      </c>
      <c r="G14" s="306">
        <f>[4]Sheet1!M92</f>
        <v>9472.6951672862397</v>
      </c>
      <c r="H14" s="26"/>
      <c r="I14" s="51"/>
      <c r="J14" s="26"/>
      <c r="K14" s="51"/>
      <c r="L14" s="26"/>
      <c r="M14" s="51"/>
      <c r="N14" s="26"/>
      <c r="O14" s="51"/>
      <c r="P14" s="50"/>
      <c r="Q14" s="51"/>
      <c r="R14" s="50"/>
      <c r="S14" s="51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52" t="s">
        <v>71</v>
      </c>
      <c r="B15" s="306">
        <f>[4]Sheet1!C93</f>
        <v>6375.9372712356571</v>
      </c>
      <c r="C15" s="306">
        <f>[4]Sheet1!E93</f>
        <v>6707.4848891873817</v>
      </c>
      <c r="D15" s="306">
        <f>[4]Sheet1!G93</f>
        <v>12106.747706422017</v>
      </c>
      <c r="E15" s="306">
        <f>[4]Sheet1!I93</f>
        <v>6097.0966698997763</v>
      </c>
      <c r="F15" s="306">
        <f>[4]Sheet1!K93</f>
        <v>2607.4074074074074</v>
      </c>
      <c r="G15" s="306">
        <f>[4]Sheet1!M93</f>
        <v>5738.7031163562624</v>
      </c>
      <c r="H15" s="26"/>
      <c r="I15" s="51"/>
      <c r="J15" s="26"/>
      <c r="K15" s="51"/>
      <c r="L15" s="26"/>
      <c r="M15" s="51"/>
      <c r="N15" s="26"/>
      <c r="O15" s="51"/>
      <c r="P15" s="50"/>
      <c r="Q15" s="51"/>
      <c r="R15" s="50"/>
      <c r="S15" s="51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49" t="s">
        <v>53</v>
      </c>
      <c r="B16" s="306">
        <f>[4]Sheet1!C94</f>
        <v>3758.2509733168604</v>
      </c>
      <c r="C16" s="306">
        <f>[4]Sheet1!E94</f>
        <v>4192.7075065675435</v>
      </c>
      <c r="D16" s="306">
        <f>[4]Sheet1!G94</f>
        <v>9860.3670634920618</v>
      </c>
      <c r="E16" s="306">
        <f>[4]Sheet1!I94</f>
        <v>3851.1164093699722</v>
      </c>
      <c r="F16" s="306">
        <f>[4]Sheet1!K94</f>
        <v>4361.3207547169814</v>
      </c>
      <c r="G16" s="306">
        <f>[4]Sheet1!M94</f>
        <v>3194.1870624270755</v>
      </c>
      <c r="H16" s="26"/>
      <c r="I16" s="51"/>
      <c r="J16" s="26"/>
      <c r="K16" s="51"/>
      <c r="L16" s="26"/>
      <c r="M16" s="51"/>
      <c r="N16" s="26"/>
      <c r="O16" s="51"/>
      <c r="P16" s="50"/>
      <c r="Q16" s="51"/>
      <c r="R16" s="50"/>
      <c r="S16" s="51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50"/>
      <c r="B17" s="94"/>
      <c r="C17" s="94"/>
      <c r="D17" s="94"/>
      <c r="E17" s="94"/>
      <c r="F17" s="94"/>
      <c r="G17" s="94"/>
      <c r="H17" s="26"/>
      <c r="I17" s="51"/>
      <c r="J17" s="26"/>
      <c r="K17" s="51"/>
      <c r="L17" s="26"/>
      <c r="M17" s="51"/>
      <c r="N17" s="26"/>
      <c r="O17" s="51"/>
      <c r="P17" s="26"/>
      <c r="Q17" s="51"/>
      <c r="R17" s="26"/>
      <c r="S17" s="51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49" t="s">
        <v>37</v>
      </c>
      <c r="B19" s="306">
        <f>[4]Sheet1!C96</f>
        <v>2674.3383918005816</v>
      </c>
      <c r="C19" s="306">
        <f>[4]Sheet1!E96</f>
        <v>3291.2071411608872</v>
      </c>
      <c r="D19" s="306">
        <f>[4]Sheet1!G96</f>
        <v>6270.1161733047093</v>
      </c>
      <c r="E19" s="306">
        <f>[4]Sheet1!I96</f>
        <v>3234.669414110941</v>
      </c>
      <c r="F19" s="306">
        <f>[4]Sheet1!K96</f>
        <v>4000</v>
      </c>
      <c r="G19" s="306">
        <f>[4]Sheet1!M96</f>
        <v>2007.6295873019756</v>
      </c>
      <c r="H19" s="50"/>
      <c r="I19" s="51"/>
      <c r="J19" s="50"/>
      <c r="K19" s="51"/>
      <c r="L19" s="50"/>
      <c r="M19" s="51"/>
      <c r="N19" s="50"/>
      <c r="O19" s="51"/>
      <c r="P19" s="50"/>
      <c r="Q19" s="51"/>
      <c r="R19" s="50"/>
      <c r="S19" s="51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49" t="s">
        <v>38</v>
      </c>
      <c r="B20" s="306">
        <f>[4]Sheet1!C97</f>
        <v>4225.8547345792413</v>
      </c>
      <c r="C20" s="306">
        <f>[4]Sheet1!E97</f>
        <v>4490.1957550538446</v>
      </c>
      <c r="D20" s="306">
        <f>[4]Sheet1!G97</f>
        <v>8403.1539777955331</v>
      </c>
      <c r="E20" s="306">
        <f>[4]Sheet1!I97</f>
        <v>4331.7250110893356</v>
      </c>
      <c r="F20" s="306">
        <f>[4]Sheet1!K97</f>
        <v>4825.7775159038902</v>
      </c>
      <c r="G20" s="306">
        <f>[4]Sheet1!M97</f>
        <v>3871.1449932533387</v>
      </c>
      <c r="H20" s="50"/>
      <c r="I20" s="51"/>
      <c r="J20" s="50"/>
      <c r="K20" s="51"/>
      <c r="L20" s="50"/>
      <c r="M20" s="51"/>
      <c r="N20" s="50"/>
      <c r="O20" s="51"/>
      <c r="P20" s="50"/>
      <c r="Q20" s="51"/>
      <c r="R20" s="50"/>
      <c r="S20" s="51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49" t="s">
        <v>39</v>
      </c>
      <c r="B21" s="306">
        <f>[4]Sheet1!C98</f>
        <v>7200.7762537047374</v>
      </c>
      <c r="C21" s="306">
        <f>[4]Sheet1!E98</f>
        <v>7392.3930516874761</v>
      </c>
      <c r="D21" s="306">
        <f>[4]Sheet1!G98</f>
        <v>10598.320171031672</v>
      </c>
      <c r="E21" s="306">
        <f>[4]Sheet1!I98</f>
        <v>7043.3376697881968</v>
      </c>
      <c r="F21" s="306">
        <f>[4]Sheet1!K98</f>
        <v>2891.2475806264442</v>
      </c>
      <c r="G21" s="306">
        <f>[4]Sheet1!M98</f>
        <v>6691.7238393712032</v>
      </c>
      <c r="H21" s="50"/>
      <c r="I21" s="51"/>
      <c r="J21" s="50"/>
      <c r="K21" s="51"/>
      <c r="L21" s="50"/>
      <c r="M21" s="51"/>
      <c r="N21" s="50"/>
      <c r="O21" s="51"/>
      <c r="P21" s="50"/>
      <c r="Q21" s="51"/>
      <c r="R21" s="50"/>
      <c r="S21" s="51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49" t="s">
        <v>40</v>
      </c>
      <c r="B22" s="306">
        <f>[4]Sheet1!C99</f>
        <v>15223.826024844748</v>
      </c>
      <c r="C22" s="306">
        <f>[4]Sheet1!E99</f>
        <v>15690.296324351792</v>
      </c>
      <c r="D22" s="306">
        <f>[4]Sheet1!G99</f>
        <v>20125.968903679674</v>
      </c>
      <c r="E22" s="306">
        <f>[4]Sheet1!I99</f>
        <v>13397.676776521206</v>
      </c>
      <c r="F22" s="306">
        <f>[4]Sheet1!K99</f>
        <v>7000</v>
      </c>
      <c r="G22" s="306">
        <f>[4]Sheet1!M99</f>
        <v>13650.73405712682</v>
      </c>
      <c r="H22" s="50"/>
      <c r="I22" s="51"/>
      <c r="J22" s="50"/>
      <c r="K22" s="51"/>
      <c r="L22" s="50"/>
      <c r="M22" s="51"/>
      <c r="N22" s="50"/>
      <c r="O22" s="51"/>
      <c r="P22" s="50"/>
      <c r="Q22" s="51"/>
      <c r="R22" s="50"/>
      <c r="S22" s="51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49" t="s">
        <v>46</v>
      </c>
      <c r="B23" s="306">
        <f>[4]Sheet1!C100</f>
        <v>5095.8404279493616</v>
      </c>
      <c r="C23" s="306">
        <f>[4]Sheet1!E100</f>
        <v>5646.4277966110021</v>
      </c>
      <c r="D23" s="306">
        <f>[4]Sheet1!G100</f>
        <v>5042.7569659197998</v>
      </c>
      <c r="E23" s="306">
        <f>[4]Sheet1!I100</f>
        <v>5859.1949605414993</v>
      </c>
      <c r="F23" s="306">
        <f>[4]Sheet1!K100</f>
        <v>2250</v>
      </c>
      <c r="G23" s="306">
        <f>[4]Sheet1!M100</f>
        <v>3771.3676482794999</v>
      </c>
      <c r="H23" s="50"/>
      <c r="I23" s="51"/>
      <c r="J23" s="50"/>
      <c r="K23" s="51"/>
      <c r="L23" s="50"/>
      <c r="M23" s="51"/>
      <c r="N23" s="50"/>
      <c r="O23" s="51"/>
      <c r="P23" s="50"/>
      <c r="Q23" s="51"/>
      <c r="R23" s="50"/>
      <c r="S23" s="51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49" t="s">
        <v>41</v>
      </c>
      <c r="B26" s="306">
        <f>[4]Sheet1!C101</f>
        <v>246.12652888263887</v>
      </c>
      <c r="C26" s="306">
        <f>[4]Sheet1!E101</f>
        <v>190.44787219977513</v>
      </c>
      <c r="D26" s="306">
        <f>[4]Sheet1!G101</f>
        <v>0</v>
      </c>
      <c r="E26" s="306">
        <f>[4]Sheet1!I101</f>
        <v>210</v>
      </c>
      <c r="F26" s="306">
        <f>[4]Sheet1!K101</f>
        <v>160</v>
      </c>
      <c r="G26" s="306">
        <f>[4]Sheet1!M101</f>
        <v>326.17966089146825</v>
      </c>
      <c r="H26" s="50"/>
      <c r="I26" s="51"/>
      <c r="J26" s="50"/>
      <c r="K26" s="51"/>
      <c r="L26" s="50"/>
      <c r="M26" s="51"/>
      <c r="N26" s="50"/>
      <c r="O26" s="51"/>
      <c r="P26" s="50"/>
      <c r="Q26" s="51"/>
      <c r="R26" s="50"/>
      <c r="S26" s="51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49" t="s">
        <v>42</v>
      </c>
      <c r="B27" s="306">
        <f>[4]Sheet1!C102</f>
        <v>1224.2451815027812</v>
      </c>
      <c r="C27" s="306">
        <f>[4]Sheet1!E102</f>
        <v>1268.6505412333829</v>
      </c>
      <c r="D27" s="306">
        <f>[4]Sheet1!G102</f>
        <v>0</v>
      </c>
      <c r="E27" s="306">
        <f>[4]Sheet1!I102</f>
        <v>1268.6505412333829</v>
      </c>
      <c r="F27" s="306">
        <f>[4]Sheet1!K102</f>
        <v>0</v>
      </c>
      <c r="G27" s="306">
        <f>[4]Sheet1!M102</f>
        <v>763.12148398892373</v>
      </c>
      <c r="H27" s="50"/>
      <c r="I27" s="51"/>
      <c r="J27" s="50"/>
      <c r="K27" s="51"/>
      <c r="L27" s="50"/>
      <c r="M27" s="51"/>
      <c r="N27" s="50"/>
      <c r="O27" s="51"/>
      <c r="P27" s="50"/>
      <c r="Q27" s="51"/>
      <c r="R27" s="50"/>
      <c r="S27" s="51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49" t="s">
        <v>43</v>
      </c>
      <c r="B28" s="306">
        <f>[4]Sheet1!C103</f>
        <v>2451.0775388914517</v>
      </c>
      <c r="C28" s="306">
        <f>[4]Sheet1!E103</f>
        <v>2457.7121686714704</v>
      </c>
      <c r="D28" s="306">
        <f>[4]Sheet1!G103</f>
        <v>2400</v>
      </c>
      <c r="E28" s="306">
        <f>[4]Sheet1!I103</f>
        <v>2457.5780349229008</v>
      </c>
      <c r="F28" s="306">
        <f>[4]Sheet1!K103</f>
        <v>2600</v>
      </c>
      <c r="G28" s="306">
        <f>[4]Sheet1!M103</f>
        <v>2411.2513276742779</v>
      </c>
      <c r="H28" s="50"/>
      <c r="I28" s="51"/>
      <c r="J28" s="50"/>
      <c r="K28" s="51"/>
      <c r="L28" s="50"/>
      <c r="M28" s="51"/>
      <c r="N28" s="50"/>
      <c r="O28" s="51"/>
      <c r="P28" s="50"/>
      <c r="Q28" s="51"/>
      <c r="R28" s="50"/>
      <c r="S28" s="51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49" t="s">
        <v>44</v>
      </c>
      <c r="B29" s="306">
        <f>[4]Sheet1!C104</f>
        <v>4695.4352126845297</v>
      </c>
      <c r="C29" s="306">
        <f>[4]Sheet1!E104</f>
        <v>4970.8526919822534</v>
      </c>
      <c r="D29" s="306">
        <f>[4]Sheet1!G104</f>
        <v>6658.3363346770066</v>
      </c>
      <c r="E29" s="306">
        <f>[4]Sheet1!I104</f>
        <v>4888.1958747768704</v>
      </c>
      <c r="F29" s="306">
        <f>[4]Sheet1!K104</f>
        <v>2966.0662189678205</v>
      </c>
      <c r="G29" s="306">
        <f>[4]Sheet1!M104</f>
        <v>3490.6444316159154</v>
      </c>
      <c r="H29" s="50"/>
      <c r="I29" s="51"/>
      <c r="J29" s="50"/>
      <c r="K29" s="51"/>
      <c r="L29" s="50"/>
      <c r="M29" s="51"/>
      <c r="N29" s="50"/>
      <c r="O29" s="51"/>
      <c r="P29" s="50"/>
      <c r="Q29" s="51"/>
      <c r="R29" s="50"/>
      <c r="S29" s="51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49" t="s">
        <v>45</v>
      </c>
      <c r="B30" s="306">
        <f>[4]Sheet1!C105</f>
        <v>5826.6476984745241</v>
      </c>
      <c r="C30" s="306">
        <f>[4]Sheet1!E105</f>
        <v>6451.5409418655727</v>
      </c>
      <c r="D30" s="306">
        <f>[4]Sheet1!G105</f>
        <v>10435.634529412675</v>
      </c>
      <c r="E30" s="306">
        <f>[4]Sheet1!I105</f>
        <v>6180.4926930835845</v>
      </c>
      <c r="F30" s="306">
        <f>[4]Sheet1!K105</f>
        <v>4318.181818181818</v>
      </c>
      <c r="G30" s="306">
        <f>[4]Sheet1!M105</f>
        <v>4055.9243993106452</v>
      </c>
      <c r="H30" s="50"/>
      <c r="I30" s="51"/>
      <c r="J30" s="50"/>
      <c r="K30" s="51"/>
      <c r="L30" s="50"/>
      <c r="M30" s="51"/>
      <c r="N30" s="50"/>
      <c r="O30" s="51"/>
      <c r="P30" s="50"/>
      <c r="Q30" s="51"/>
      <c r="R30" s="50"/>
      <c r="S30" s="51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49" t="s">
        <v>47</v>
      </c>
      <c r="B31" s="306">
        <f>[4]Sheet1!C106</f>
        <v>6774.5061148698951</v>
      </c>
      <c r="C31" s="306">
        <f>[4]Sheet1!E106</f>
        <v>7475.6790968643445</v>
      </c>
      <c r="D31" s="306">
        <f>[4]Sheet1!G106</f>
        <v>11411.1504564635</v>
      </c>
      <c r="E31" s="306">
        <f>[4]Sheet1!I106</f>
        <v>7128.5414957245721</v>
      </c>
      <c r="F31" s="306">
        <f>[4]Sheet1!K106</f>
        <v>5256.1619309089092</v>
      </c>
      <c r="G31" s="306">
        <f>[4]Sheet1!M106</f>
        <v>5234.5122368461844</v>
      </c>
      <c r="H31" s="50"/>
      <c r="I31" s="51"/>
      <c r="J31" s="50"/>
      <c r="K31" s="51"/>
      <c r="L31" s="50"/>
      <c r="M31" s="51"/>
      <c r="N31" s="50"/>
      <c r="O31" s="51"/>
      <c r="P31" s="50"/>
      <c r="Q31" s="51"/>
      <c r="R31" s="50"/>
      <c r="S31" s="51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49" t="s">
        <v>48</v>
      </c>
      <c r="B32" s="306">
        <f>[4]Sheet1!C107</f>
        <v>6826.2305703922329</v>
      </c>
      <c r="C32" s="306">
        <f>[4]Sheet1!E107</f>
        <v>7992.6722326935842</v>
      </c>
      <c r="D32" s="306">
        <f>[4]Sheet1!G107</f>
        <v>12396.815057009688</v>
      </c>
      <c r="E32" s="306">
        <f>[4]Sheet1!I107</f>
        <v>7344.552925650969</v>
      </c>
      <c r="F32" s="306">
        <f>[4]Sheet1!K107</f>
        <v>3200</v>
      </c>
      <c r="G32" s="306">
        <f>[4]Sheet1!M107</f>
        <v>5143.5459454048832</v>
      </c>
      <c r="H32" s="50"/>
      <c r="I32" s="51"/>
      <c r="J32" s="50"/>
      <c r="K32" s="51"/>
      <c r="L32" s="50"/>
      <c r="M32" s="51"/>
      <c r="N32" s="50"/>
      <c r="O32" s="51"/>
      <c r="P32" s="50"/>
      <c r="Q32" s="51"/>
      <c r="R32" s="50"/>
      <c r="S32" s="51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49" t="s">
        <v>49</v>
      </c>
      <c r="B33" s="306">
        <f>[4]Sheet1!C108</f>
        <v>7707.2626805144846</v>
      </c>
      <c r="C33" s="306">
        <f>[4]Sheet1!E108</f>
        <v>9902.6028722370102</v>
      </c>
      <c r="D33" s="306">
        <f>[4]Sheet1!G108</f>
        <v>20433.415058133625</v>
      </c>
      <c r="E33" s="306">
        <f>[4]Sheet1!I108</f>
        <v>7310.7729690422693</v>
      </c>
      <c r="F33" s="306">
        <f>[4]Sheet1!K108</f>
        <v>5754.4376819337531</v>
      </c>
      <c r="G33" s="306">
        <f>[4]Sheet1!M108</f>
        <v>5725.1942090387884</v>
      </c>
      <c r="H33" s="50"/>
      <c r="I33" s="51"/>
      <c r="J33" s="50"/>
      <c r="K33" s="51"/>
      <c r="L33" s="50"/>
      <c r="M33" s="51"/>
      <c r="N33" s="50"/>
      <c r="O33" s="51"/>
      <c r="P33" s="50"/>
      <c r="Q33" s="51"/>
      <c r="R33" s="50"/>
      <c r="S33" s="51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49" t="s">
        <v>72</v>
      </c>
      <c r="B34" s="306">
        <f>[4]Sheet1!C109</f>
        <v>4923.6810343350262</v>
      </c>
      <c r="C34" s="306">
        <f>[4]Sheet1!E109</f>
        <v>7257.1677717071843</v>
      </c>
      <c r="D34" s="306">
        <f>[4]Sheet1!G109</f>
        <v>14554.991412312631</v>
      </c>
      <c r="E34" s="306">
        <f>[4]Sheet1!I109</f>
        <v>5989.4568179875096</v>
      </c>
      <c r="F34" s="306">
        <f>[4]Sheet1!K109</f>
        <v>3823.1539333769938</v>
      </c>
      <c r="G34" s="306">
        <f>[4]Sheet1!M109</f>
        <v>4018.7492953471178</v>
      </c>
      <c r="H34" s="50"/>
      <c r="I34" s="51"/>
      <c r="J34" s="50"/>
      <c r="K34" s="51"/>
      <c r="L34" s="50"/>
      <c r="M34" s="51"/>
      <c r="N34" s="50"/>
      <c r="O34" s="51"/>
      <c r="P34" s="50"/>
      <c r="Q34" s="51"/>
      <c r="R34" s="50"/>
      <c r="S34" s="51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50"/>
      <c r="B35" s="306"/>
      <c r="C35" s="306"/>
      <c r="D35" s="306"/>
      <c r="E35" s="306"/>
      <c r="F35" s="306"/>
      <c r="G35" s="306"/>
      <c r="H35" s="26"/>
      <c r="I35" s="51"/>
      <c r="J35" s="26"/>
      <c r="K35" s="51"/>
      <c r="L35" s="26"/>
      <c r="M35" s="51"/>
      <c r="N35" s="26"/>
      <c r="O35" s="51"/>
      <c r="P35" s="26"/>
      <c r="Q35" s="51"/>
      <c r="R35" s="26"/>
      <c r="S35" s="51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48" t="s">
        <v>82</v>
      </c>
      <c r="B36" s="306"/>
      <c r="C36" s="306"/>
      <c r="D36" s="306"/>
      <c r="E36" s="306"/>
      <c r="F36" s="306"/>
      <c r="G36" s="306"/>
      <c r="H36" s="68"/>
      <c r="I36" s="27"/>
      <c r="J36" s="68"/>
      <c r="K36" s="27"/>
      <c r="L36" s="68"/>
      <c r="M36" s="27"/>
      <c r="N36" s="68"/>
      <c r="O36" s="27"/>
      <c r="P36" s="68"/>
      <c r="Q36" s="27"/>
      <c r="R36" s="68"/>
      <c r="S36" s="27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54" t="s">
        <v>75</v>
      </c>
      <c r="B37" s="306">
        <f>[4]Sheet1!C113</f>
        <v>3358.4360859636508</v>
      </c>
      <c r="C37" s="306">
        <f>[4]Sheet1!E113</f>
        <v>4047.2729187872478</v>
      </c>
      <c r="D37" s="306">
        <f>[4]Sheet1!G113</f>
        <v>6558.8869350310997</v>
      </c>
      <c r="E37" s="306">
        <f>[4]Sheet1!I113</f>
        <v>3908.2704971581215</v>
      </c>
      <c r="F37" s="306">
        <f>[4]Sheet1!K113</f>
        <v>3697.9167147237386</v>
      </c>
      <c r="G37" s="306">
        <f>[4]Sheet1!M113</f>
        <v>2262.8412369895905</v>
      </c>
      <c r="H37" s="50"/>
      <c r="I37" s="51"/>
      <c r="J37" s="50"/>
      <c r="K37" s="51"/>
      <c r="L37" s="50"/>
      <c r="M37" s="51"/>
      <c r="N37" s="50"/>
      <c r="O37" s="51"/>
      <c r="P37" s="50"/>
      <c r="Q37" s="51"/>
      <c r="R37" s="50"/>
      <c r="S37" s="51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55" t="s">
        <v>84</v>
      </c>
      <c r="B38" s="306">
        <f>[4]Sheet1!C114</f>
        <v>2015.51820783374</v>
      </c>
      <c r="C38" s="306">
        <f>[4]Sheet1!E114</f>
        <v>2196.0803991798534</v>
      </c>
      <c r="D38" s="306">
        <f>[4]Sheet1!G114</f>
        <v>5433.829418658047</v>
      </c>
      <c r="E38" s="306">
        <f>[4]Sheet1!I114</f>
        <v>1970.8892073657971</v>
      </c>
      <c r="F38" s="306">
        <f>[4]Sheet1!K114</f>
        <v>1986.7644221189705</v>
      </c>
      <c r="G38" s="306">
        <f>[4]Sheet1!M114</f>
        <v>1848.4600098935241</v>
      </c>
      <c r="H38" s="50"/>
      <c r="I38" s="51"/>
      <c r="J38" s="50"/>
      <c r="K38" s="51"/>
      <c r="L38" s="50"/>
      <c r="M38" s="51"/>
      <c r="N38" s="50"/>
      <c r="O38" s="51"/>
      <c r="P38" s="50"/>
      <c r="Q38" s="51"/>
      <c r="R38" s="50"/>
      <c r="S38" s="51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55" t="s">
        <v>85</v>
      </c>
      <c r="B39" s="306">
        <f>[4]Sheet1!C115</f>
        <v>3840.6544229070619</v>
      </c>
      <c r="C39" s="306">
        <f>[4]Sheet1!E115</f>
        <v>4518.4017949757172</v>
      </c>
      <c r="D39" s="306">
        <f>[4]Sheet1!G115</f>
        <v>7117.7252637708116</v>
      </c>
      <c r="E39" s="306">
        <f>[4]Sheet1!I115</f>
        <v>4387.4876872235627</v>
      </c>
      <c r="F39" s="306">
        <f>[4]Sheet1!K115</f>
        <v>4259.7351683795769</v>
      </c>
      <c r="G39" s="306">
        <f>[4]Sheet1!M115</f>
        <v>2496.9984434409084</v>
      </c>
      <c r="H39" s="50"/>
      <c r="I39" s="51"/>
      <c r="J39" s="50"/>
      <c r="K39" s="51"/>
      <c r="L39" s="50"/>
      <c r="M39" s="51"/>
      <c r="N39" s="50"/>
      <c r="O39" s="51"/>
      <c r="P39" s="50"/>
      <c r="Q39" s="51"/>
      <c r="R39" s="50"/>
      <c r="S39" s="51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55" t="s">
        <v>86</v>
      </c>
      <c r="B40" s="306">
        <f>[4]Sheet1!C116</f>
        <v>3260.4865204969037</v>
      </c>
      <c r="C40" s="306">
        <f>[4]Sheet1!E116</f>
        <v>4320.0936394587297</v>
      </c>
      <c r="D40" s="306">
        <f>[4]Sheet1!G116</f>
        <v>3713.5768980430853</v>
      </c>
      <c r="E40" s="306">
        <f>[4]Sheet1!I116</f>
        <v>4402.8382412408309</v>
      </c>
      <c r="F40" s="306">
        <f>[4]Sheet1!K116</f>
        <v>0</v>
      </c>
      <c r="G40" s="306">
        <f>[4]Sheet1!M116</f>
        <v>2149.3208924506298</v>
      </c>
      <c r="H40" s="50"/>
      <c r="I40" s="51"/>
      <c r="J40" s="50"/>
      <c r="K40" s="51"/>
      <c r="L40" s="50"/>
      <c r="M40" s="51"/>
      <c r="N40" s="50"/>
      <c r="O40" s="51"/>
      <c r="P40" s="50"/>
      <c r="Q40" s="51"/>
      <c r="R40" s="50"/>
      <c r="S40" s="51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54" t="s">
        <v>76</v>
      </c>
      <c r="B41" s="306">
        <f>[4]Sheet1!C117</f>
        <v>10611.928460533116</v>
      </c>
      <c r="C41" s="306">
        <f>[4]Sheet1!E117</f>
        <v>10856.10338229594</v>
      </c>
      <c r="D41" s="306">
        <f>[4]Sheet1!G117</f>
        <v>12429.783878408247</v>
      </c>
      <c r="E41" s="306">
        <f>[4]Sheet1!I117</f>
        <v>10534.067465686359</v>
      </c>
      <c r="F41" s="306">
        <f>[4]Sheet1!K117</f>
        <v>10666.666666666668</v>
      </c>
      <c r="G41" s="306">
        <f>[4]Sheet1!M117</f>
        <v>10024.4133342031</v>
      </c>
      <c r="H41" s="50"/>
      <c r="I41" s="51"/>
      <c r="J41" s="50"/>
      <c r="K41" s="51"/>
      <c r="L41" s="50"/>
      <c r="M41" s="51"/>
      <c r="N41" s="50"/>
      <c r="O41" s="51"/>
      <c r="P41" s="50"/>
      <c r="Q41" s="51"/>
      <c r="R41" s="50"/>
      <c r="S41" s="51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54" t="s">
        <v>77</v>
      </c>
      <c r="B42" s="306">
        <f>[4]Sheet1!C118</f>
        <v>19855.61499695668</v>
      </c>
      <c r="C42" s="306">
        <f>[4]Sheet1!E118</f>
        <v>21197.890274724814</v>
      </c>
      <c r="D42" s="306">
        <f>[4]Sheet1!G118</f>
        <v>21823.76628065027</v>
      </c>
      <c r="E42" s="306">
        <f>[4]Sheet1!I118</f>
        <v>20886.706777349067</v>
      </c>
      <c r="F42" s="306">
        <f>[4]Sheet1!K118</f>
        <v>0</v>
      </c>
      <c r="G42" s="306">
        <f>[4]Sheet1!M118</f>
        <v>17423.262994057932</v>
      </c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0"/>
      <c r="S42" s="51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54" t="s">
        <v>78</v>
      </c>
      <c r="B43" s="306">
        <f>[4]Sheet1!C119</f>
        <v>27224.613163870534</v>
      </c>
      <c r="C43" s="306">
        <f>[4]Sheet1!E119</f>
        <v>30076.145424881553</v>
      </c>
      <c r="D43" s="306">
        <f>[4]Sheet1!G119</f>
        <v>30937.561772847595</v>
      </c>
      <c r="E43" s="306">
        <f>[4]Sheet1!I119</f>
        <v>29407.48154097734</v>
      </c>
      <c r="F43" s="306">
        <f>[4]Sheet1!K119</f>
        <v>0</v>
      </c>
      <c r="G43" s="306">
        <f>[4]Sheet1!M119</f>
        <v>24827.202896458686</v>
      </c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50"/>
      <c r="S43" s="51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54" t="s">
        <v>79</v>
      </c>
      <c r="B44" s="306">
        <f>[4]Sheet1!C120</f>
        <v>48243.959353522274</v>
      </c>
      <c r="C44" s="306">
        <f>[4]Sheet1!E120</f>
        <v>56088.087646012304</v>
      </c>
      <c r="D44" s="306">
        <f>[4]Sheet1!G120</f>
        <v>70997.627508553414</v>
      </c>
      <c r="E44" s="306">
        <f>[4]Sheet1!I120</f>
        <v>41399.641714011566</v>
      </c>
      <c r="F44" s="306">
        <f>[4]Sheet1!K120</f>
        <v>0</v>
      </c>
      <c r="G44" s="306">
        <f>[4]Sheet1!M120</f>
        <v>41071.850815383194</v>
      </c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50"/>
      <c r="S44" s="51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50"/>
      <c r="I45" s="44"/>
      <c r="K45" s="44"/>
      <c r="M45" s="44"/>
      <c r="O45" s="44"/>
      <c r="Q45" s="44"/>
      <c r="S45" s="44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48" t="s">
        <v>12</v>
      </c>
      <c r="B46" s="92"/>
      <c r="C46" s="92"/>
      <c r="D46" s="92"/>
      <c r="E46" s="92"/>
      <c r="F46" s="92"/>
      <c r="G46" s="92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54" t="s">
        <v>38</v>
      </c>
      <c r="B47" s="306">
        <f>[4]Sheet1!C121</f>
        <v>2625.4077241366531</v>
      </c>
      <c r="C47" s="306">
        <f>[4]Sheet1!E121</f>
        <v>2637.6480372374081</v>
      </c>
      <c r="D47" s="306">
        <f>[4]Sheet1!G121</f>
        <v>7600</v>
      </c>
      <c r="E47" s="306">
        <f>[4]Sheet1!I121</f>
        <v>2633.3603023044161</v>
      </c>
      <c r="F47" s="306">
        <f>[4]Sheet1!K121</f>
        <v>0</v>
      </c>
      <c r="G47" s="306">
        <f>[4]Sheet1!M121</f>
        <v>2617.7144421718135</v>
      </c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50"/>
      <c r="S47" s="51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54" t="s">
        <v>39</v>
      </c>
      <c r="B48" s="306">
        <f>[4]Sheet1!C122</f>
        <v>7308.2217071850628</v>
      </c>
      <c r="C48" s="306">
        <f>[4]Sheet1!E122</f>
        <v>7615.3029615952619</v>
      </c>
      <c r="D48" s="306">
        <f>[4]Sheet1!G122</f>
        <v>0</v>
      </c>
      <c r="E48" s="306">
        <f>[4]Sheet1!I122</f>
        <v>7615.3029615952619</v>
      </c>
      <c r="F48" s="306">
        <f>[4]Sheet1!K122</f>
        <v>0</v>
      </c>
      <c r="G48" s="306">
        <f>[4]Sheet1!M122</f>
        <v>6048.5670741295289</v>
      </c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50"/>
      <c r="S48" s="51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54" t="s">
        <v>50</v>
      </c>
      <c r="B49" s="306">
        <f>[4]Sheet1!C123</f>
        <v>7788.8413574857086</v>
      </c>
      <c r="C49" s="306">
        <f>[4]Sheet1!E123</f>
        <v>8234.7690002517975</v>
      </c>
      <c r="D49" s="306">
        <f>[4]Sheet1!G123</f>
        <v>14210.783057289686</v>
      </c>
      <c r="E49" s="306">
        <f>[4]Sheet1!I123</f>
        <v>7082.3024520329436</v>
      </c>
      <c r="F49" s="306">
        <f>[4]Sheet1!K123</f>
        <v>4411.3021183238852</v>
      </c>
      <c r="G49" s="306">
        <f>[4]Sheet1!M123</f>
        <v>6856.7935533306409</v>
      </c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50"/>
      <c r="S49" s="51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54" t="s">
        <v>46</v>
      </c>
      <c r="B50" s="306">
        <f>[4]Sheet1!C124</f>
        <v>0</v>
      </c>
      <c r="C50" s="306">
        <f>[4]Sheet1!E124</f>
        <v>0</v>
      </c>
      <c r="D50" s="306">
        <f>[4]Sheet1!G124</f>
        <v>0</v>
      </c>
      <c r="E50" s="306">
        <f>[4]Sheet1!I124</f>
        <v>0</v>
      </c>
      <c r="F50" s="306">
        <f>[4]Sheet1!K124</f>
        <v>0</v>
      </c>
      <c r="G50" s="306">
        <f>[4]Sheet1!M124</f>
        <v>0</v>
      </c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50"/>
      <c r="S50" s="51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x14ac:dyDescent="0.2">
      <c r="A51" s="269"/>
      <c r="B51" s="269"/>
      <c r="C51" s="269"/>
      <c r="D51" s="269"/>
      <c r="E51" s="311"/>
      <c r="F51" s="311"/>
      <c r="G51" s="311"/>
    </row>
    <row r="52" spans="1:38" x14ac:dyDescent="0.2">
      <c r="A52" s="15" t="str">
        <f>'C01'!A42</f>
        <v>Fuente: Instituto Nacional de Estadística (INE). LIV Encuesta Permanente de Hogares de Propósitos Múltiples, Junio 2016.</v>
      </c>
    </row>
    <row r="53" spans="1:38" x14ac:dyDescent="0.2">
      <c r="A53" s="15" t="str">
        <f>'C01'!$A$43</f>
        <v>(Promedio de salarios mínimos por rama)</v>
      </c>
    </row>
    <row r="54" spans="1:38" x14ac:dyDescent="0.2">
      <c r="A54" s="15" t="s">
        <v>83</v>
      </c>
      <c r="M54" s="13"/>
    </row>
    <row r="55" spans="1:38" x14ac:dyDescent="0.2">
      <c r="A55" s="15"/>
      <c r="M55" s="13"/>
    </row>
    <row r="56" spans="1:38" x14ac:dyDescent="0.2">
      <c r="A56" s="341" t="s">
        <v>98</v>
      </c>
      <c r="B56" s="341"/>
      <c r="C56" s="341"/>
      <c r="D56" s="341"/>
      <c r="E56" s="341"/>
      <c r="F56" s="341"/>
      <c r="G56" s="341"/>
    </row>
    <row r="57" spans="1:38" x14ac:dyDescent="0.2">
      <c r="A57" s="341" t="s">
        <v>99</v>
      </c>
      <c r="B57" s="341"/>
      <c r="C57" s="341"/>
      <c r="D57" s="341"/>
      <c r="E57" s="341"/>
      <c r="F57" s="341"/>
      <c r="G57" s="341"/>
    </row>
    <row r="58" spans="1:38" x14ac:dyDescent="0.2">
      <c r="A58" s="341" t="s">
        <v>65</v>
      </c>
      <c r="B58" s="341"/>
      <c r="C58" s="341"/>
      <c r="D58" s="341"/>
      <c r="E58" s="341"/>
      <c r="F58" s="341"/>
      <c r="G58" s="341"/>
    </row>
    <row r="59" spans="1:38" customFormat="1" ht="23.25" x14ac:dyDescent="0.35">
      <c r="A59" s="324" t="s">
        <v>89</v>
      </c>
      <c r="B59" s="324"/>
      <c r="C59" s="324"/>
      <c r="D59" s="324"/>
      <c r="E59" s="324"/>
      <c r="F59" s="324"/>
      <c r="G59" s="324"/>
      <c r="H59" s="244"/>
      <c r="I59" s="244"/>
      <c r="J59" s="244"/>
      <c r="K59" s="244"/>
      <c r="L59" s="244"/>
      <c r="M59" s="244"/>
      <c r="N59" s="244"/>
      <c r="O59" s="244"/>
    </row>
    <row r="60" spans="1:38" x14ac:dyDescent="0.2">
      <c r="A60" s="345" t="s">
        <v>31</v>
      </c>
      <c r="B60" s="344" t="s">
        <v>26</v>
      </c>
      <c r="C60" s="344"/>
      <c r="D60" s="344"/>
      <c r="E60" s="344"/>
      <c r="F60" s="344"/>
      <c r="G60" s="344"/>
    </row>
    <row r="61" spans="1:38" x14ac:dyDescent="0.2">
      <c r="A61" s="342"/>
      <c r="B61" s="342" t="s">
        <v>26</v>
      </c>
      <c r="C61" s="344" t="s">
        <v>6</v>
      </c>
      <c r="D61" s="344"/>
      <c r="E61" s="344"/>
      <c r="F61" s="344"/>
      <c r="G61" s="342" t="s">
        <v>1</v>
      </c>
    </row>
    <row r="62" spans="1:38" x14ac:dyDescent="0.2">
      <c r="A62" s="343"/>
      <c r="B62" s="343"/>
      <c r="C62" s="28" t="s">
        <v>8</v>
      </c>
      <c r="D62" s="28" t="s">
        <v>87</v>
      </c>
      <c r="E62" s="28" t="s">
        <v>9</v>
      </c>
      <c r="F62" s="28" t="s">
        <v>88</v>
      </c>
      <c r="G62" s="343"/>
    </row>
    <row r="63" spans="1:38" x14ac:dyDescent="0.2">
      <c r="A63" s="124"/>
      <c r="B63" s="124"/>
      <c r="C63" s="124"/>
      <c r="D63" s="124"/>
      <c r="E63" s="122"/>
      <c r="F63" s="122"/>
      <c r="G63" s="122"/>
    </row>
    <row r="64" spans="1:38" x14ac:dyDescent="0.2">
      <c r="A64" s="31" t="s">
        <v>58</v>
      </c>
      <c r="B64" s="85">
        <f t="shared" ref="B64:G64" si="0">B9</f>
        <v>5909.4824732584693</v>
      </c>
      <c r="C64" s="85">
        <f t="shared" si="0"/>
        <v>6588.6265152061387</v>
      </c>
      <c r="D64" s="85">
        <f t="shared" si="0"/>
        <v>14193.651752484646</v>
      </c>
      <c r="E64" s="85">
        <f t="shared" si="0"/>
        <v>5829.0959390906401</v>
      </c>
      <c r="F64" s="85">
        <f t="shared" si="0"/>
        <v>4411.3021183238852</v>
      </c>
      <c r="G64" s="85">
        <f t="shared" si="0"/>
        <v>4760.6816899182177</v>
      </c>
    </row>
    <row r="65" spans="1:8" x14ac:dyDescent="0.2">
      <c r="A65" s="4"/>
      <c r="B65" s="85"/>
      <c r="C65" s="85"/>
      <c r="D65" s="85"/>
      <c r="E65" s="86"/>
      <c r="F65" s="86"/>
      <c r="G65" s="86"/>
    </row>
    <row r="66" spans="1:8" x14ac:dyDescent="0.2">
      <c r="A66" s="18" t="s">
        <v>18</v>
      </c>
      <c r="B66" s="293"/>
      <c r="C66" s="293"/>
      <c r="D66" s="293"/>
      <c r="E66" s="293"/>
      <c r="F66" s="293"/>
      <c r="G66" s="293"/>
      <c r="H66" s="107"/>
    </row>
    <row r="67" spans="1:8" x14ac:dyDescent="0.2">
      <c r="A67" s="96" t="s">
        <v>108</v>
      </c>
      <c r="B67" s="306">
        <f>[4]Sheet1!C125</f>
        <v>2579.8049931857004</v>
      </c>
      <c r="C67" s="306">
        <f>[4]Sheet1!E125</f>
        <v>2595.231759258204</v>
      </c>
      <c r="D67" s="306">
        <f>[4]Sheet1!G125</f>
        <v>7600</v>
      </c>
      <c r="E67" s="306">
        <f>[4]Sheet1!I125</f>
        <v>2590.8507712376031</v>
      </c>
      <c r="F67" s="306">
        <f>[4]Sheet1!K125</f>
        <v>0</v>
      </c>
      <c r="G67" s="306">
        <f>[4]Sheet1!M125</f>
        <v>2569.1504684772303</v>
      </c>
      <c r="H67" s="107"/>
    </row>
    <row r="68" spans="1:8" x14ac:dyDescent="0.2">
      <c r="A68" s="96" t="s">
        <v>109</v>
      </c>
      <c r="B68" s="306">
        <f>[4]Sheet1!C126</f>
        <v>6560.6367210749868</v>
      </c>
      <c r="C68" s="306">
        <f>[4]Sheet1!E126</f>
        <v>5881.0149792886023</v>
      </c>
      <c r="D68" s="306">
        <f>[4]Sheet1!G126</f>
        <v>0</v>
      </c>
      <c r="E68" s="306">
        <f>[4]Sheet1!I126</f>
        <v>5881.0149792886023</v>
      </c>
      <c r="F68" s="306">
        <f>[4]Sheet1!K126</f>
        <v>0</v>
      </c>
      <c r="G68" s="306">
        <f>[4]Sheet1!M126</f>
        <v>7406.8135090085916</v>
      </c>
      <c r="H68" s="107"/>
    </row>
    <row r="69" spans="1:8" x14ac:dyDescent="0.2">
      <c r="A69" s="96" t="s">
        <v>54</v>
      </c>
      <c r="B69" s="306">
        <f>[4]Sheet1!C127</f>
        <v>7308.2217071850628</v>
      </c>
      <c r="C69" s="306">
        <f>[4]Sheet1!E127</f>
        <v>7615.3029615952619</v>
      </c>
      <c r="D69" s="306">
        <f>[4]Sheet1!G127</f>
        <v>0</v>
      </c>
      <c r="E69" s="306">
        <f>[4]Sheet1!I127</f>
        <v>7615.3029615952619</v>
      </c>
      <c r="F69" s="306">
        <f>[4]Sheet1!K127</f>
        <v>0</v>
      </c>
      <c r="G69" s="306">
        <f>[4]Sheet1!M127</f>
        <v>6048.5670741295289</v>
      </c>
      <c r="H69" s="107"/>
    </row>
    <row r="70" spans="1:8" x14ac:dyDescent="0.2">
      <c r="A70" s="96" t="s">
        <v>110</v>
      </c>
      <c r="B70" s="306">
        <f>[4]Sheet1!C128</f>
        <v>14461.210195443382</v>
      </c>
      <c r="C70" s="306">
        <f>[4]Sheet1!E128</f>
        <v>14461.210195443382</v>
      </c>
      <c r="D70" s="306">
        <f>[4]Sheet1!G128</f>
        <v>20045.405815720827</v>
      </c>
      <c r="E70" s="306">
        <f>[4]Sheet1!I128</f>
        <v>9578.3327993334133</v>
      </c>
      <c r="F70" s="306">
        <f>[4]Sheet1!K128</f>
        <v>0</v>
      </c>
      <c r="G70" s="306">
        <f>[4]Sheet1!M128</f>
        <v>0</v>
      </c>
      <c r="H70" s="107"/>
    </row>
    <row r="71" spans="1:8" x14ac:dyDescent="0.2">
      <c r="A71" s="96" t="s">
        <v>111</v>
      </c>
      <c r="B71" s="306">
        <f>[4]Sheet1!C129</f>
        <v>4673.8122218748686</v>
      </c>
      <c r="C71" s="306">
        <f>[4]Sheet1!E129</f>
        <v>7166.7854890535737</v>
      </c>
      <c r="D71" s="306">
        <f>[4]Sheet1!G129</f>
        <v>12000</v>
      </c>
      <c r="E71" s="306">
        <f>[4]Sheet1!I129</f>
        <v>7015.6936407035328</v>
      </c>
      <c r="F71" s="306">
        <f>[4]Sheet1!K129</f>
        <v>0</v>
      </c>
      <c r="G71" s="306">
        <f>[4]Sheet1!M129</f>
        <v>2120.381004062624</v>
      </c>
      <c r="H71" s="107"/>
    </row>
    <row r="72" spans="1:8" x14ac:dyDescent="0.2">
      <c r="A72" s="96" t="s">
        <v>112</v>
      </c>
      <c r="B72" s="306">
        <f>[4]Sheet1!C130</f>
        <v>5042.1766909238595</v>
      </c>
      <c r="C72" s="306">
        <f>[4]Sheet1!E130</f>
        <v>4585.3406982157558</v>
      </c>
      <c r="D72" s="306">
        <f>[4]Sheet1!G130</f>
        <v>0</v>
      </c>
      <c r="E72" s="306">
        <f>[4]Sheet1!I130</f>
        <v>4585.3406982157558</v>
      </c>
      <c r="F72" s="306">
        <f>[4]Sheet1!K130</f>
        <v>0</v>
      </c>
      <c r="G72" s="306">
        <f>[4]Sheet1!M130</f>
        <v>6335.5871039825233</v>
      </c>
      <c r="H72" s="107"/>
    </row>
    <row r="73" spans="1:8" x14ac:dyDescent="0.2">
      <c r="A73" s="96" t="s">
        <v>113</v>
      </c>
      <c r="B73" s="306">
        <f>[4]Sheet1!C131</f>
        <v>7194.3422528650617</v>
      </c>
      <c r="C73" s="306">
        <f>[4]Sheet1!E131</f>
        <v>7392.3994508644419</v>
      </c>
      <c r="D73" s="306">
        <f>[4]Sheet1!G131</f>
        <v>15000</v>
      </c>
      <c r="E73" s="306">
        <f>[4]Sheet1!I131</f>
        <v>7381.1967952012355</v>
      </c>
      <c r="F73" s="306">
        <f>[4]Sheet1!K131</f>
        <v>0</v>
      </c>
      <c r="G73" s="306">
        <f>[4]Sheet1!M131</f>
        <v>6943.548166592388</v>
      </c>
      <c r="H73" s="107"/>
    </row>
    <row r="74" spans="1:8" x14ac:dyDescent="0.2">
      <c r="A74" s="96" t="s">
        <v>114</v>
      </c>
      <c r="B74" s="306">
        <f>[4]Sheet1!C132</f>
        <v>7257.5990386796766</v>
      </c>
      <c r="C74" s="306">
        <f>[4]Sheet1!E132</f>
        <v>7391.1168181438197</v>
      </c>
      <c r="D74" s="306">
        <f>[4]Sheet1!G132</f>
        <v>14588.021895670085</v>
      </c>
      <c r="E74" s="306">
        <f>[4]Sheet1!I132</f>
        <v>7215.2456229652998</v>
      </c>
      <c r="F74" s="306">
        <f>[4]Sheet1!K132</f>
        <v>0</v>
      </c>
      <c r="G74" s="306">
        <f>[4]Sheet1!M132</f>
        <v>7119.5380547877448</v>
      </c>
      <c r="H74" s="107"/>
    </row>
    <row r="75" spans="1:8" x14ac:dyDescent="0.2">
      <c r="A75" s="96" t="s">
        <v>115</v>
      </c>
      <c r="B75" s="306">
        <f>[4]Sheet1!C133</f>
        <v>6665.0951168287829</v>
      </c>
      <c r="C75" s="306">
        <f>[4]Sheet1!E133</f>
        <v>6692.4047860015216</v>
      </c>
      <c r="D75" s="306">
        <f>[4]Sheet1!G133</f>
        <v>0</v>
      </c>
      <c r="E75" s="306">
        <f>[4]Sheet1!I133</f>
        <v>6692.4047860015216</v>
      </c>
      <c r="F75" s="306">
        <f>[4]Sheet1!K133</f>
        <v>0</v>
      </c>
      <c r="G75" s="306">
        <f>[4]Sheet1!M133</f>
        <v>6549.957949445482</v>
      </c>
      <c r="H75" s="107"/>
    </row>
    <row r="76" spans="1:8" x14ac:dyDescent="0.2">
      <c r="A76" s="96" t="s">
        <v>116</v>
      </c>
      <c r="B76" s="306">
        <f>[4]Sheet1!C134</f>
        <v>10802.356449290815</v>
      </c>
      <c r="C76" s="306">
        <f>[4]Sheet1!E134</f>
        <v>10544.336042351162</v>
      </c>
      <c r="D76" s="306">
        <f>[4]Sheet1!G134</f>
        <v>16400</v>
      </c>
      <c r="E76" s="306">
        <f>[4]Sheet1!I134</f>
        <v>10225.305050609819</v>
      </c>
      <c r="F76" s="306">
        <f>[4]Sheet1!K134</f>
        <v>0</v>
      </c>
      <c r="G76" s="306">
        <f>[4]Sheet1!M134</f>
        <v>11730.374578746292</v>
      </c>
      <c r="H76" s="107"/>
    </row>
    <row r="77" spans="1:8" x14ac:dyDescent="0.2">
      <c r="A77" s="96" t="s">
        <v>117</v>
      </c>
      <c r="B77" s="306">
        <f>[4]Sheet1!C135</f>
        <v>12846.278686084532</v>
      </c>
      <c r="C77" s="306">
        <f>[4]Sheet1!E135</f>
        <v>12896.644416954199</v>
      </c>
      <c r="D77" s="306">
        <f>[4]Sheet1!G135</f>
        <v>12661.077395692313</v>
      </c>
      <c r="E77" s="306">
        <f>[4]Sheet1!I135</f>
        <v>12917.69340544479</v>
      </c>
      <c r="F77" s="306">
        <f>[4]Sheet1!K135</f>
        <v>0</v>
      </c>
      <c r="G77" s="306">
        <f>[4]Sheet1!M135</f>
        <v>11905.989581174821</v>
      </c>
      <c r="H77" s="107"/>
    </row>
    <row r="78" spans="1:8" x14ac:dyDescent="0.2">
      <c r="A78" s="96" t="s">
        <v>118</v>
      </c>
      <c r="B78" s="306">
        <f>[4]Sheet1!C136</f>
        <v>8727.3537334327993</v>
      </c>
      <c r="C78" s="306">
        <f>[4]Sheet1!E136</f>
        <v>9234.5650295454161</v>
      </c>
      <c r="D78" s="306">
        <f>[4]Sheet1!G136</f>
        <v>0</v>
      </c>
      <c r="E78" s="306">
        <f>[4]Sheet1!I136</f>
        <v>9234.5650295454161</v>
      </c>
      <c r="F78" s="306">
        <f>[4]Sheet1!K136</f>
        <v>0</v>
      </c>
      <c r="G78" s="306">
        <f>[4]Sheet1!M136</f>
        <v>7333.25</v>
      </c>
      <c r="H78" s="107"/>
    </row>
    <row r="79" spans="1:8" x14ac:dyDescent="0.2">
      <c r="A79" s="96" t="s">
        <v>119</v>
      </c>
      <c r="B79" s="306">
        <f>[4]Sheet1!C137</f>
        <v>14203.253223441219</v>
      </c>
      <c r="C79" s="306">
        <f>[4]Sheet1!E137</f>
        <v>10550.583807135008</v>
      </c>
      <c r="D79" s="306">
        <f>[4]Sheet1!G137</f>
        <v>0</v>
      </c>
      <c r="E79" s="306">
        <f>[4]Sheet1!I137</f>
        <v>10550.583807135008</v>
      </c>
      <c r="F79" s="306">
        <f>[4]Sheet1!K137</f>
        <v>0</v>
      </c>
      <c r="G79" s="306">
        <f>[4]Sheet1!M137</f>
        <v>16951.057882868092</v>
      </c>
      <c r="H79" s="107"/>
    </row>
    <row r="80" spans="1:8" x14ac:dyDescent="0.2">
      <c r="A80" s="96" t="s">
        <v>120</v>
      </c>
      <c r="B80" s="306">
        <f>[4]Sheet1!C138</f>
        <v>6937.6108041268944</v>
      </c>
      <c r="C80" s="306">
        <f>[4]Sheet1!E138</f>
        <v>7281.8144994134818</v>
      </c>
      <c r="D80" s="306">
        <f>[4]Sheet1!G138</f>
        <v>0</v>
      </c>
      <c r="E80" s="306">
        <f>[4]Sheet1!I138</f>
        <v>7281.8144994134818</v>
      </c>
      <c r="F80" s="306">
        <f>[4]Sheet1!K138</f>
        <v>0</v>
      </c>
      <c r="G80" s="306">
        <f>[4]Sheet1!M138</f>
        <v>3521.9193118147896</v>
      </c>
      <c r="H80" s="107"/>
    </row>
    <row r="81" spans="1:8" x14ac:dyDescent="0.2">
      <c r="A81" s="96" t="s">
        <v>121</v>
      </c>
      <c r="B81" s="306">
        <f>[4]Sheet1!C139</f>
        <v>13941.132568432155</v>
      </c>
      <c r="C81" s="306">
        <f>[4]Sheet1!E139</f>
        <v>13941.132568432155</v>
      </c>
      <c r="D81" s="306">
        <f>[4]Sheet1!G139</f>
        <v>13941.132568432155</v>
      </c>
      <c r="E81" s="306">
        <f>[4]Sheet1!I139</f>
        <v>0</v>
      </c>
      <c r="F81" s="306">
        <f>[4]Sheet1!K139</f>
        <v>0</v>
      </c>
      <c r="G81" s="306">
        <f>[4]Sheet1!M139</f>
        <v>0</v>
      </c>
      <c r="H81" s="107"/>
    </row>
    <row r="82" spans="1:8" x14ac:dyDescent="0.2">
      <c r="A82" s="96" t="s">
        <v>122</v>
      </c>
      <c r="B82" s="306">
        <f>[4]Sheet1!C140</f>
        <v>12649.839800100954</v>
      </c>
      <c r="C82" s="306">
        <f>[4]Sheet1!E140</f>
        <v>12803.607254057355</v>
      </c>
      <c r="D82" s="306">
        <f>[4]Sheet1!G140</f>
        <v>14125.493659257418</v>
      </c>
      <c r="E82" s="306">
        <f>[4]Sheet1!I140</f>
        <v>9848.0277338415381</v>
      </c>
      <c r="F82" s="306">
        <f>[4]Sheet1!K140</f>
        <v>0</v>
      </c>
      <c r="G82" s="306">
        <f>[4]Sheet1!M140</f>
        <v>1859.3295854741614</v>
      </c>
      <c r="H82" s="107"/>
    </row>
    <row r="83" spans="1:8" x14ac:dyDescent="0.2">
      <c r="A83" s="96" t="s">
        <v>123</v>
      </c>
      <c r="B83" s="306">
        <f>[4]Sheet1!C141</f>
        <v>9766.443733437789</v>
      </c>
      <c r="C83" s="306">
        <f>[4]Sheet1!E141</f>
        <v>9401.6577964198932</v>
      </c>
      <c r="D83" s="306">
        <f>[4]Sheet1!G141</f>
        <v>13470.675497044494</v>
      </c>
      <c r="E83" s="306">
        <f>[4]Sheet1!I141</f>
        <v>6594.2866773580809</v>
      </c>
      <c r="F83" s="306">
        <f>[4]Sheet1!K141</f>
        <v>0</v>
      </c>
      <c r="G83" s="306">
        <f>[4]Sheet1!M141</f>
        <v>13503.793377530821</v>
      </c>
      <c r="H83" s="107"/>
    </row>
    <row r="84" spans="1:8" x14ac:dyDescent="0.2">
      <c r="A84" s="96" t="s">
        <v>124</v>
      </c>
      <c r="B84" s="306">
        <f>[4]Sheet1!C142</f>
        <v>8513.1380652246808</v>
      </c>
      <c r="C84" s="306">
        <f>[4]Sheet1!E142</f>
        <v>10147.878364126738</v>
      </c>
      <c r="D84" s="306">
        <f>[4]Sheet1!G142</f>
        <v>0</v>
      </c>
      <c r="E84" s="306">
        <f>[4]Sheet1!I142</f>
        <v>10147.878364126738</v>
      </c>
      <c r="F84" s="306">
        <f>[4]Sheet1!K142</f>
        <v>0</v>
      </c>
      <c r="G84" s="306">
        <f>[4]Sheet1!M142</f>
        <v>7030.6569133001085</v>
      </c>
      <c r="H84" s="107"/>
    </row>
    <row r="85" spans="1:8" x14ac:dyDescent="0.2">
      <c r="A85" s="96" t="s">
        <v>125</v>
      </c>
      <c r="B85" s="306">
        <f>[4]Sheet1!C143</f>
        <v>5415.9052482518382</v>
      </c>
      <c r="C85" s="306">
        <f>[4]Sheet1!E143</f>
        <v>7378.8454901428695</v>
      </c>
      <c r="D85" s="306">
        <f>[4]Sheet1!G143</f>
        <v>0</v>
      </c>
      <c r="E85" s="306">
        <f>[4]Sheet1!I143</f>
        <v>7378.8454901428695</v>
      </c>
      <c r="F85" s="306">
        <f>[4]Sheet1!K143</f>
        <v>0</v>
      </c>
      <c r="G85" s="306">
        <f>[4]Sheet1!M143</f>
        <v>4350.281482561596</v>
      </c>
      <c r="H85" s="107"/>
    </row>
    <row r="86" spans="1:8" x14ac:dyDescent="0.2">
      <c r="A86" s="96" t="s">
        <v>126</v>
      </c>
      <c r="B86" s="306">
        <f>[4]Sheet1!C144</f>
        <v>4723.0968629869076</v>
      </c>
      <c r="C86" s="306">
        <f>[4]Sheet1!E144</f>
        <v>4723.0968629869076</v>
      </c>
      <c r="D86" s="306">
        <f>[4]Sheet1!G144</f>
        <v>0</v>
      </c>
      <c r="E86" s="306">
        <f>[4]Sheet1!I144</f>
        <v>5693.4958041926729</v>
      </c>
      <c r="F86" s="306">
        <f>[4]Sheet1!K144</f>
        <v>4411.3021183238852</v>
      </c>
      <c r="G86" s="306">
        <f>[4]Sheet1!M144</f>
        <v>0</v>
      </c>
      <c r="H86" s="107"/>
    </row>
    <row r="87" spans="1:8" x14ac:dyDescent="0.2">
      <c r="A87" s="96" t="s">
        <v>127</v>
      </c>
      <c r="B87" s="306">
        <f>[4]Sheet1!C145</f>
        <v>7398.7788298358782</v>
      </c>
      <c r="C87" s="306">
        <f>[4]Sheet1!E145</f>
        <v>7398.7788298358782</v>
      </c>
      <c r="D87" s="306">
        <f>[4]Sheet1!G145</f>
        <v>0</v>
      </c>
      <c r="E87" s="306">
        <f>[4]Sheet1!I145</f>
        <v>7398.7788298358782</v>
      </c>
      <c r="F87" s="306">
        <f>[4]Sheet1!K145</f>
        <v>0</v>
      </c>
      <c r="G87" s="306">
        <f>[4]Sheet1!M145</f>
        <v>0</v>
      </c>
      <c r="H87" s="107"/>
    </row>
    <row r="88" spans="1:8" x14ac:dyDescent="0.2">
      <c r="A88" s="96" t="s">
        <v>141</v>
      </c>
      <c r="B88" s="306">
        <f>[4]Sheet1!C146</f>
        <v>8532.1291389517573</v>
      </c>
      <c r="C88" s="306">
        <f>[4]Sheet1!E146</f>
        <v>8532.1291389517573</v>
      </c>
      <c r="D88" s="306">
        <f>[4]Sheet1!G146</f>
        <v>0</v>
      </c>
      <c r="E88" s="306">
        <f>[4]Sheet1!I146</f>
        <v>8532.1291389517573</v>
      </c>
      <c r="F88" s="306">
        <f>[4]Sheet1!K146</f>
        <v>0</v>
      </c>
      <c r="G88" s="306">
        <f>[4]Sheet1!M146</f>
        <v>0</v>
      </c>
      <c r="H88" s="107"/>
    </row>
    <row r="89" spans="1:8" x14ac:dyDescent="0.2">
      <c r="A89" s="96" t="s">
        <v>129</v>
      </c>
      <c r="B89" s="306">
        <f>[4]Sheet1!C147</f>
        <v>0</v>
      </c>
      <c r="C89" s="306">
        <f>[4]Sheet1!E147</f>
        <v>0</v>
      </c>
      <c r="D89" s="306">
        <f>[4]Sheet1!G147</f>
        <v>0</v>
      </c>
      <c r="E89" s="306">
        <f>[4]Sheet1!I147</f>
        <v>0</v>
      </c>
      <c r="F89" s="306">
        <f>[4]Sheet1!K147</f>
        <v>0</v>
      </c>
      <c r="G89" s="306">
        <f>[4]Sheet1!M147</f>
        <v>0</v>
      </c>
      <c r="H89" s="107"/>
    </row>
    <row r="90" spans="1:8" x14ac:dyDescent="0.2">
      <c r="A90" s="10"/>
      <c r="H90" s="107"/>
    </row>
    <row r="91" spans="1:8" x14ac:dyDescent="0.2">
      <c r="A91" s="19" t="s">
        <v>15</v>
      </c>
      <c r="H91" s="107"/>
    </row>
    <row r="92" spans="1:8" x14ac:dyDescent="0.2">
      <c r="A92" s="96" t="s">
        <v>131</v>
      </c>
      <c r="B92" s="306">
        <f>[4]Sheet1!C148</f>
        <v>17772.257763298727</v>
      </c>
      <c r="C92" s="306">
        <f>[4]Sheet1!E148</f>
        <v>19862.977251724868</v>
      </c>
      <c r="D92" s="306">
        <f>[4]Sheet1!G148</f>
        <v>34033.238383123004</v>
      </c>
      <c r="E92" s="306">
        <f>[4]Sheet1!I148</f>
        <v>15035.010870001648</v>
      </c>
      <c r="F92" s="306">
        <f>[4]Sheet1!K148</f>
        <v>0</v>
      </c>
      <c r="G92" s="306">
        <f>[4]Sheet1!M148</f>
        <v>14172.620315654729</v>
      </c>
      <c r="H92" s="107"/>
    </row>
    <row r="93" spans="1:8" x14ac:dyDescent="0.2">
      <c r="A93" s="96" t="s">
        <v>132</v>
      </c>
      <c r="B93" s="306">
        <f>[4]Sheet1!C149</f>
        <v>15992.716053133308</v>
      </c>
      <c r="C93" s="306">
        <f>[4]Sheet1!E149</f>
        <v>15420.193963504795</v>
      </c>
      <c r="D93" s="306">
        <f>[4]Sheet1!G149</f>
        <v>17549.737205498775</v>
      </c>
      <c r="E93" s="306">
        <f>[4]Sheet1!I149</f>
        <v>13634.508606420068</v>
      </c>
      <c r="F93" s="306">
        <f>[4]Sheet1!K149</f>
        <v>0</v>
      </c>
      <c r="G93" s="306">
        <f>[4]Sheet1!M149</f>
        <v>18661.87071890341</v>
      </c>
      <c r="H93" s="107"/>
    </row>
    <row r="94" spans="1:8" x14ac:dyDescent="0.2">
      <c r="A94" s="96" t="s">
        <v>133</v>
      </c>
      <c r="B94" s="306">
        <f>[4]Sheet1!C150</f>
        <v>10828.973940940718</v>
      </c>
      <c r="C94" s="306">
        <f>[4]Sheet1!E150</f>
        <v>11151.889892926389</v>
      </c>
      <c r="D94" s="306">
        <f>[4]Sheet1!G150</f>
        <v>12012.164071217216</v>
      </c>
      <c r="E94" s="306">
        <f>[4]Sheet1!I150</f>
        <v>10800.091716893041</v>
      </c>
      <c r="F94" s="306">
        <f>[4]Sheet1!K150</f>
        <v>0</v>
      </c>
      <c r="G94" s="306">
        <f>[4]Sheet1!M150</f>
        <v>9562.4102964634076</v>
      </c>
      <c r="H94" s="107"/>
    </row>
    <row r="95" spans="1:8" x14ac:dyDescent="0.2">
      <c r="A95" s="96" t="s">
        <v>134</v>
      </c>
      <c r="B95" s="306">
        <f>[4]Sheet1!C151</f>
        <v>9220.7453346900584</v>
      </c>
      <c r="C95" s="306">
        <f>[4]Sheet1!E151</f>
        <v>9293.8796606401011</v>
      </c>
      <c r="D95" s="306">
        <f>[4]Sheet1!G151</f>
        <v>11196.626210950681</v>
      </c>
      <c r="E95" s="306">
        <f>[4]Sheet1!I151</f>
        <v>8962.0973857343379</v>
      </c>
      <c r="F95" s="306">
        <f>[4]Sheet1!K151</f>
        <v>0</v>
      </c>
      <c r="G95" s="306">
        <f>[4]Sheet1!M151</f>
        <v>7790.7151173882103</v>
      </c>
    </row>
    <row r="96" spans="1:8" x14ac:dyDescent="0.2">
      <c r="A96" s="96" t="s">
        <v>135</v>
      </c>
      <c r="B96" s="306">
        <f>[4]Sheet1!C152</f>
        <v>6492.3385286877246</v>
      </c>
      <c r="C96" s="306">
        <f>[4]Sheet1!E152</f>
        <v>6909.0205880859639</v>
      </c>
      <c r="D96" s="306">
        <f>[4]Sheet1!G152</f>
        <v>9896.6105922016304</v>
      </c>
      <c r="E96" s="306">
        <f>[4]Sheet1!I152</f>
        <v>6620.8867911870211</v>
      </c>
      <c r="F96" s="306">
        <f>[4]Sheet1!K152</f>
        <v>4424.2574639485802</v>
      </c>
      <c r="G96" s="306">
        <f>[4]Sheet1!M152</f>
        <v>5838.2115306393443</v>
      </c>
    </row>
    <row r="97" spans="1:7" x14ac:dyDescent="0.2">
      <c r="A97" s="96" t="s">
        <v>136</v>
      </c>
      <c r="B97" s="306">
        <f>[4]Sheet1!C153</f>
        <v>2716.9589878463157</v>
      </c>
      <c r="C97" s="306">
        <f>[4]Sheet1!E153</f>
        <v>4029.5581683431433</v>
      </c>
      <c r="D97" s="306">
        <f>[4]Sheet1!G153</f>
        <v>0</v>
      </c>
      <c r="E97" s="306">
        <f>[4]Sheet1!I153</f>
        <v>4029.5581683431433</v>
      </c>
      <c r="F97" s="306">
        <f>[4]Sheet1!K153</f>
        <v>0</v>
      </c>
      <c r="G97" s="306">
        <f>[4]Sheet1!M153</f>
        <v>2609.0388251152285</v>
      </c>
    </row>
    <row r="98" spans="1:7" x14ac:dyDescent="0.2">
      <c r="A98" s="96" t="s">
        <v>137</v>
      </c>
      <c r="B98" s="306">
        <f>[4]Sheet1!C154</f>
        <v>5801.0596475139209</v>
      </c>
      <c r="C98" s="306">
        <f>[4]Sheet1!E154</f>
        <v>6169.932611884371</v>
      </c>
      <c r="D98" s="306">
        <f>[4]Sheet1!G154</f>
        <v>13777.44552163339</v>
      </c>
      <c r="E98" s="306">
        <f>[4]Sheet1!I154</f>
        <v>6020.4014080080806</v>
      </c>
      <c r="F98" s="306">
        <f>[4]Sheet1!K154</f>
        <v>0</v>
      </c>
      <c r="G98" s="306">
        <f>[4]Sheet1!M154</f>
        <v>5219.6246282918346</v>
      </c>
    </row>
    <row r="99" spans="1:7" x14ac:dyDescent="0.2">
      <c r="A99" s="96" t="s">
        <v>138</v>
      </c>
      <c r="B99" s="306">
        <f>[4]Sheet1!C155</f>
        <v>7212.1181183696253</v>
      </c>
      <c r="C99" s="306">
        <f>[4]Sheet1!E155</f>
        <v>7403.5140450375884</v>
      </c>
      <c r="D99" s="306">
        <f>[4]Sheet1!G155</f>
        <v>9617.9418754407943</v>
      </c>
      <c r="E99" s="306">
        <f>[4]Sheet1!I155</f>
        <v>7267.9124261798561</v>
      </c>
      <c r="F99" s="306">
        <f>[4]Sheet1!K155</f>
        <v>0</v>
      </c>
      <c r="G99" s="306">
        <f>[4]Sheet1!M155</f>
        <v>6743.1747180185675</v>
      </c>
    </row>
    <row r="100" spans="1:7" x14ac:dyDescent="0.2">
      <c r="A100" s="96" t="s">
        <v>139</v>
      </c>
      <c r="B100" s="306">
        <f>[4]Sheet1!C156</f>
        <v>2971.0821215105784</v>
      </c>
      <c r="C100" s="306">
        <f>[4]Sheet1!E156</f>
        <v>2974.3039362126206</v>
      </c>
      <c r="D100" s="306">
        <f>[4]Sheet1!G156</f>
        <v>6213.3840683674935</v>
      </c>
      <c r="E100" s="306">
        <f>[4]Sheet1!I156</f>
        <v>2897.5033718434674</v>
      </c>
      <c r="F100" s="306">
        <f>[4]Sheet1!K156</f>
        <v>4405.0108540116362</v>
      </c>
      <c r="G100" s="306">
        <f>[4]Sheet1!M156</f>
        <v>2939.3828672734849</v>
      </c>
    </row>
    <row r="101" spans="1:7" x14ac:dyDescent="0.2">
      <c r="A101" s="96" t="s">
        <v>140</v>
      </c>
      <c r="B101" s="306">
        <f>[4]Sheet1!C157</f>
        <v>15905.753021939265</v>
      </c>
      <c r="C101" s="306">
        <f>[4]Sheet1!E157</f>
        <v>15905.753021939265</v>
      </c>
      <c r="D101" s="306">
        <f>[4]Sheet1!G157</f>
        <v>15905.753021939265</v>
      </c>
      <c r="E101" s="306">
        <f>[4]Sheet1!I157</f>
        <v>0</v>
      </c>
      <c r="F101" s="306">
        <f>[4]Sheet1!K157</f>
        <v>0</v>
      </c>
      <c r="G101" s="306">
        <f>[4]Sheet1!M157</f>
        <v>7600</v>
      </c>
    </row>
    <row r="102" spans="1:7" x14ac:dyDescent="0.2">
      <c r="A102" s="96" t="s">
        <v>128</v>
      </c>
      <c r="B102" s="306">
        <f>[4]Sheet1!C158</f>
        <v>1681.25</v>
      </c>
      <c r="C102" s="306">
        <f>[4]Sheet1!E158</f>
        <v>1681.25</v>
      </c>
      <c r="D102" s="306">
        <f>[4]Sheet1!G158</f>
        <v>0</v>
      </c>
      <c r="E102" s="306">
        <f>[4]Sheet1!I158</f>
        <v>1681.25</v>
      </c>
      <c r="F102" s="306">
        <f>[4]Sheet1!K158</f>
        <v>0</v>
      </c>
      <c r="G102" s="306">
        <f>[4]Sheet1!M158</f>
        <v>0</v>
      </c>
    </row>
    <row r="103" spans="1:7" x14ac:dyDescent="0.2">
      <c r="A103" s="96" t="s">
        <v>129</v>
      </c>
      <c r="B103" s="306">
        <f>[4]Sheet1!C160</f>
        <v>0</v>
      </c>
      <c r="C103" s="306">
        <f>[4]Sheet1!E160</f>
        <v>0</v>
      </c>
      <c r="D103" s="306">
        <f>[4]Sheet1!G160</f>
        <v>0</v>
      </c>
      <c r="E103" s="306">
        <f>[4]Sheet1!I160</f>
        <v>0</v>
      </c>
      <c r="F103" s="306">
        <f>[4]Sheet1!K160</f>
        <v>0</v>
      </c>
      <c r="G103" s="306">
        <f>[4]Sheet1!M160</f>
        <v>0</v>
      </c>
    </row>
    <row r="104" spans="1:7" x14ac:dyDescent="0.2">
      <c r="A104" s="254"/>
      <c r="B104" s="270"/>
      <c r="C104" s="270"/>
      <c r="D104" s="270"/>
      <c r="E104" s="270"/>
      <c r="F104" s="270"/>
      <c r="G104" s="270"/>
    </row>
    <row r="105" spans="1:7" x14ac:dyDescent="0.2">
      <c r="A105" s="15" t="str">
        <f>A52</f>
        <v>Fuente: Instituto Nacional de Estadística (INE). LIV Encuesta Permanente de Hogares de Propósitos Múltiples, Junio 2016.</v>
      </c>
      <c r="E105" s="120"/>
      <c r="F105" s="120"/>
      <c r="G105" s="120"/>
    </row>
    <row r="106" spans="1:7" x14ac:dyDescent="0.2">
      <c r="A106" s="15" t="str">
        <f>'C01'!$A$43</f>
        <v>(Promedio de salarios mínimos por rama)</v>
      </c>
      <c r="E106" s="120"/>
      <c r="F106" s="120"/>
      <c r="G106" s="120"/>
    </row>
  </sheetData>
  <mergeCells count="18">
    <mergeCell ref="A1:G1"/>
    <mergeCell ref="A2:G2"/>
    <mergeCell ref="A3:G3"/>
    <mergeCell ref="A5:A7"/>
    <mergeCell ref="B5:G5"/>
    <mergeCell ref="A4:G4"/>
    <mergeCell ref="G6:G7"/>
    <mergeCell ref="B6:B7"/>
    <mergeCell ref="C6:F6"/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</mergeCells>
  <phoneticPr fontId="1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35"/>
  <sheetViews>
    <sheetView topLeftCell="A25" workbookViewId="0">
      <selection activeCell="A88" sqref="A88"/>
    </sheetView>
  </sheetViews>
  <sheetFormatPr baseColWidth="10" defaultColWidth="11.83203125" defaultRowHeight="11.25" x14ac:dyDescent="0.2"/>
  <cols>
    <col min="1" max="1" width="45.83203125" style="120" customWidth="1"/>
    <col min="2" max="7" width="10.33203125" style="120" customWidth="1"/>
    <col min="8" max="8" width="10.33203125" style="120" hidden="1" customWidth="1"/>
    <col min="9" max="9" width="13.83203125" style="120" hidden="1" customWidth="1"/>
    <col min="10" max="16384" width="11.83203125" style="120"/>
  </cols>
  <sheetData>
    <row r="1" spans="1:15" x14ac:dyDescent="0.2">
      <c r="A1" s="289" t="s">
        <v>100</v>
      </c>
      <c r="B1" s="289"/>
      <c r="C1" s="289"/>
      <c r="D1" s="289"/>
      <c r="E1" s="289"/>
      <c r="F1" s="289"/>
      <c r="G1" s="289"/>
      <c r="H1" s="289"/>
      <c r="I1" s="289"/>
    </row>
    <row r="2" spans="1:15" x14ac:dyDescent="0.2">
      <c r="A2" s="341" t="s">
        <v>101</v>
      </c>
      <c r="B2" s="341"/>
      <c r="C2" s="341"/>
      <c r="D2" s="341"/>
      <c r="E2" s="341"/>
      <c r="F2" s="341"/>
      <c r="G2" s="341"/>
      <c r="H2" s="341"/>
      <c r="I2" s="341"/>
    </row>
    <row r="3" spans="1:15" x14ac:dyDescent="0.2">
      <c r="A3" s="350" t="s">
        <v>33</v>
      </c>
      <c r="B3" s="350"/>
      <c r="C3" s="350"/>
      <c r="D3" s="350"/>
      <c r="E3" s="350"/>
      <c r="F3" s="350"/>
      <c r="G3" s="350"/>
      <c r="H3" s="350"/>
      <c r="I3" s="350"/>
    </row>
    <row r="4" spans="1:15" customFormat="1" ht="23.25" x14ac:dyDescent="0.35">
      <c r="A4" s="324" t="s">
        <v>89</v>
      </c>
      <c r="B4" s="324"/>
      <c r="C4" s="324"/>
      <c r="D4" s="324"/>
      <c r="E4" s="324"/>
      <c r="F4" s="324"/>
      <c r="G4" s="324"/>
      <c r="H4" s="324"/>
      <c r="I4" s="324"/>
      <c r="J4" s="244"/>
      <c r="K4" s="244"/>
      <c r="L4" s="244"/>
      <c r="M4" s="244"/>
      <c r="N4" s="244"/>
      <c r="O4" s="244"/>
    </row>
    <row r="5" spans="1:15" ht="12" customHeight="1" x14ac:dyDescent="0.2">
      <c r="A5" s="347" t="s">
        <v>31</v>
      </c>
      <c r="B5" s="347" t="s">
        <v>27</v>
      </c>
      <c r="C5" s="349" t="s">
        <v>6</v>
      </c>
      <c r="D5" s="349"/>
      <c r="E5" s="349"/>
      <c r="F5" s="349"/>
      <c r="G5" s="347" t="s">
        <v>28</v>
      </c>
      <c r="H5" s="347" t="s">
        <v>36</v>
      </c>
      <c r="I5" s="347" t="s">
        <v>29</v>
      </c>
    </row>
    <row r="6" spans="1:15" ht="20.25" customHeight="1" x14ac:dyDescent="0.2">
      <c r="A6" s="348"/>
      <c r="B6" s="348"/>
      <c r="C6" s="40" t="s">
        <v>0</v>
      </c>
      <c r="D6" s="40" t="s">
        <v>87</v>
      </c>
      <c r="E6" s="40" t="s">
        <v>9</v>
      </c>
      <c r="F6" s="40" t="s">
        <v>88</v>
      </c>
      <c r="G6" s="348"/>
      <c r="H6" s="348"/>
      <c r="I6" s="348"/>
    </row>
    <row r="7" spans="1:15" x14ac:dyDescent="0.2">
      <c r="A7" s="125"/>
      <c r="B7" s="16"/>
      <c r="C7" s="16"/>
      <c r="D7" s="16"/>
      <c r="E7" s="16"/>
      <c r="F7" s="16"/>
      <c r="G7" s="16"/>
      <c r="H7" s="16"/>
      <c r="I7" s="16"/>
    </row>
    <row r="8" spans="1:15" x14ac:dyDescent="0.2">
      <c r="A8" s="33" t="s">
        <v>58</v>
      </c>
      <c r="B8" s="88">
        <f>[4]Sheet1!D88</f>
        <v>7.5522533634563587</v>
      </c>
      <c r="C8" s="88">
        <f>[4]Sheet1!F88</f>
        <v>8.1148971088967787</v>
      </c>
      <c r="D8" s="88">
        <f>[4]Sheet1!H88</f>
        <v>12.110018311995001</v>
      </c>
      <c r="E8" s="88">
        <f>[4]Sheet1!J88</f>
        <v>7.6909698973730318</v>
      </c>
      <c r="F8" s="88">
        <f>[4]Sheet1!L88</f>
        <v>6.0260721769445231</v>
      </c>
      <c r="G8" s="88">
        <f>[4]Sheet1!N88</f>
        <v>6.554385279392708</v>
      </c>
      <c r="H8" s="88">
        <f>[1]MercLab!O335</f>
        <v>0</v>
      </c>
      <c r="I8" s="88">
        <f>[1]MercLab!P335</f>
        <v>0</v>
      </c>
      <c r="J8" s="17"/>
      <c r="K8" s="17"/>
    </row>
    <row r="9" spans="1:15" ht="12.75" customHeight="1" x14ac:dyDescent="0.2">
      <c r="A9" s="126"/>
      <c r="H9" s="127"/>
      <c r="I9" s="127"/>
    </row>
    <row r="10" spans="1:15" ht="12.75" customHeight="1" x14ac:dyDescent="0.2">
      <c r="A10" s="97" t="s">
        <v>10</v>
      </c>
      <c r="B10" s="296"/>
      <c r="C10" s="296"/>
      <c r="D10" s="296"/>
      <c r="E10" s="296"/>
      <c r="F10" s="296"/>
      <c r="G10" s="296"/>
      <c r="H10" s="103">
        <f>[1]MercLab!O336</f>
        <v>0</v>
      </c>
      <c r="I10" s="103">
        <f>[1]MercLab!P336</f>
        <v>0</v>
      </c>
    </row>
    <row r="11" spans="1:15" x14ac:dyDescent="0.2">
      <c r="A11" s="128" t="s">
        <v>55</v>
      </c>
      <c r="B11" s="303">
        <f>[4]Sheet1!D89</f>
        <v>8.8308295606936085</v>
      </c>
      <c r="C11" s="303">
        <f>[4]Sheet1!F89</f>
        <v>9.2422032400607161</v>
      </c>
      <c r="D11" s="303">
        <f>[4]Sheet1!H89</f>
        <v>12.700087088069944</v>
      </c>
      <c r="E11" s="303">
        <f>[4]Sheet1!J89</f>
        <v>8.7715679391104633</v>
      </c>
      <c r="F11" s="303">
        <f>[4]Sheet1!L89</f>
        <v>6.7806136204097527</v>
      </c>
      <c r="G11" s="303">
        <f>[4]Sheet1!N89</f>
        <v>7.9219812255483184</v>
      </c>
      <c r="H11" s="89">
        <f>AVERAGE(H12:H14)</f>
        <v>0</v>
      </c>
      <c r="I11" s="89">
        <f>AVERAGE(I12:I14)</f>
        <v>0</v>
      </c>
    </row>
    <row r="12" spans="1:15" x14ac:dyDescent="0.2">
      <c r="A12" s="129" t="s">
        <v>51</v>
      </c>
      <c r="B12" s="303">
        <f>[4]Sheet1!D91</f>
        <v>10.08722277391592</v>
      </c>
      <c r="C12" s="303">
        <f>[4]Sheet1!F91</f>
        <v>10.589456684738728</v>
      </c>
      <c r="D12" s="303">
        <f>[4]Sheet1!H91</f>
        <v>13.418292682926825</v>
      </c>
      <c r="E12" s="303">
        <f>[4]Sheet1!J91</f>
        <v>9.9462780397199673</v>
      </c>
      <c r="F12" s="303">
        <f>[4]Sheet1!L91</f>
        <v>6</v>
      </c>
      <c r="G12" s="303">
        <f>[4]Sheet1!N91</f>
        <v>8.8122986822840392</v>
      </c>
      <c r="H12" s="89">
        <f>[1]MercLab!O337</f>
        <v>0</v>
      </c>
      <c r="I12" s="89">
        <f>[1]MercLab!P337</f>
        <v>0</v>
      </c>
    </row>
    <row r="13" spans="1:15" x14ac:dyDescent="0.2">
      <c r="A13" s="129" t="s">
        <v>52</v>
      </c>
      <c r="B13" s="303">
        <f>[4]Sheet1!D92</f>
        <v>9.3640516903798368</v>
      </c>
      <c r="C13" s="303">
        <f>[4]Sheet1!F92</f>
        <v>9.4523348017621043</v>
      </c>
      <c r="D13" s="303">
        <f>[4]Sheet1!H92</f>
        <v>12.142857142857144</v>
      </c>
      <c r="E13" s="303">
        <f>[4]Sheet1!J92</f>
        <v>9.2903043968432844</v>
      </c>
      <c r="F13" s="303">
        <f>[4]Sheet1!L92</f>
        <v>8.5</v>
      </c>
      <c r="G13" s="303">
        <f>[4]Sheet1!N92</f>
        <v>9.1117824773413822</v>
      </c>
      <c r="H13" s="89">
        <f>[1]MercLab!O338</f>
        <v>0</v>
      </c>
      <c r="I13" s="89">
        <f>[1]MercLab!P338</f>
        <v>0</v>
      </c>
    </row>
    <row r="14" spans="1:15" x14ac:dyDescent="0.2">
      <c r="A14" s="129" t="s">
        <v>71</v>
      </c>
      <c r="B14" s="303">
        <f>[4]Sheet1!D93</f>
        <v>8.088423894701334</v>
      </c>
      <c r="C14" s="303">
        <f>[4]Sheet1!F93</f>
        <v>8.4899692937563938</v>
      </c>
      <c r="D14" s="303">
        <f>[4]Sheet1!H93</f>
        <v>12.169158878504673</v>
      </c>
      <c r="E14" s="303">
        <f>[4]Sheet1!J93</f>
        <v>8.0464954892435827</v>
      </c>
      <c r="F14" s="303">
        <f>[4]Sheet1!L93</f>
        <v>6.5925925925925926</v>
      </c>
      <c r="G14" s="303">
        <f>[4]Sheet1!N93</f>
        <v>7.3108027750247757</v>
      </c>
      <c r="H14" s="89">
        <f>[1]MercLab!O339</f>
        <v>0</v>
      </c>
      <c r="I14" s="89">
        <f>[1]MercLab!P339</f>
        <v>0</v>
      </c>
    </row>
    <row r="15" spans="1:15" x14ac:dyDescent="0.2">
      <c r="A15" s="128" t="s">
        <v>53</v>
      </c>
      <c r="B15" s="303">
        <f>[4]Sheet1!D94</f>
        <v>5.9527206184411936</v>
      </c>
      <c r="C15" s="303">
        <f>[4]Sheet1!F94</f>
        <v>6.435428645261319</v>
      </c>
      <c r="D15" s="303">
        <f>[4]Sheet1!H94</f>
        <v>10.36344537815126</v>
      </c>
      <c r="E15" s="303">
        <f>[4]Sheet1!J94</f>
        <v>6.1845876895381897</v>
      </c>
      <c r="F15" s="303">
        <f>[4]Sheet1!L94</f>
        <v>5.0476190476190474</v>
      </c>
      <c r="G15" s="303">
        <f>[4]Sheet1!N94</f>
        <v>5.2920056597099405</v>
      </c>
      <c r="H15" s="89">
        <f>[1]MercLab!O340</f>
        <v>0</v>
      </c>
      <c r="I15" s="89">
        <f>[1]MercLab!P340</f>
        <v>0</v>
      </c>
    </row>
    <row r="16" spans="1:15" x14ac:dyDescent="0.2">
      <c r="A16" s="130"/>
      <c r="H16" s="99"/>
      <c r="I16" s="99"/>
    </row>
    <row r="17" spans="1:9" x14ac:dyDescent="0.2">
      <c r="A17" s="97" t="s">
        <v>11</v>
      </c>
      <c r="H17" s="103"/>
      <c r="I17" s="103"/>
    </row>
    <row r="18" spans="1:9" x14ac:dyDescent="0.2">
      <c r="A18" s="128" t="s">
        <v>37</v>
      </c>
      <c r="B18" s="303">
        <f>[4]Sheet1!D96</f>
        <v>0</v>
      </c>
      <c r="C18" s="303">
        <f>[4]Sheet1!F96</f>
        <v>0</v>
      </c>
      <c r="D18" s="303">
        <f>[4]Sheet1!H96</f>
        <v>0</v>
      </c>
      <c r="E18" s="303">
        <f>[4]Sheet1!J96</f>
        <v>0</v>
      </c>
      <c r="F18" s="303">
        <f>[4]Sheet1!L96</f>
        <v>0</v>
      </c>
      <c r="G18" s="303">
        <f>[4]Sheet1!N96</f>
        <v>0</v>
      </c>
      <c r="H18" s="89">
        <f>[1]MercLab!O342</f>
        <v>0</v>
      </c>
      <c r="I18" s="89">
        <f>[1]MercLab!P342</f>
        <v>0</v>
      </c>
    </row>
    <row r="19" spans="1:9" ht="12.75" customHeight="1" x14ac:dyDescent="0.2">
      <c r="A19" s="128" t="s">
        <v>38</v>
      </c>
      <c r="B19" s="303">
        <f>[4]Sheet1!D97</f>
        <v>4.7943766702979751</v>
      </c>
      <c r="C19" s="303">
        <f>[4]Sheet1!F97</f>
        <v>4.9894363265312407</v>
      </c>
      <c r="D19" s="303">
        <f>[4]Sheet1!H97</f>
        <v>5.1536545956151576</v>
      </c>
      <c r="E19" s="303">
        <f>[4]Sheet1!J97</f>
        <v>4.9880103306243901</v>
      </c>
      <c r="F19" s="303">
        <f>[4]Sheet1!L97</f>
        <v>4.2870115793041199</v>
      </c>
      <c r="G19" s="303">
        <f>[4]Sheet1!N97</f>
        <v>4.5318055466510563</v>
      </c>
      <c r="H19" s="89">
        <f>[1]MercLab!O343</f>
        <v>0</v>
      </c>
      <c r="I19" s="89">
        <f>[1]MercLab!P343</f>
        <v>0</v>
      </c>
    </row>
    <row r="20" spans="1:9" x14ac:dyDescent="0.2">
      <c r="A20" s="128" t="s">
        <v>39</v>
      </c>
      <c r="B20" s="303">
        <f>[4]Sheet1!D98</f>
        <v>10.409254893510118</v>
      </c>
      <c r="C20" s="303">
        <f>[4]Sheet1!F98</f>
        <v>10.440368104524122</v>
      </c>
      <c r="D20" s="303">
        <f>[4]Sheet1!H98</f>
        <v>11.165250734559001</v>
      </c>
      <c r="E20" s="303">
        <f>[4]Sheet1!J98</f>
        <v>10.357201315552981</v>
      </c>
      <c r="F20" s="303">
        <f>[4]Sheet1!L98</f>
        <v>10.722621351784339</v>
      </c>
      <c r="G20" s="303">
        <f>[4]Sheet1!N98</f>
        <v>10.32659901286144</v>
      </c>
      <c r="H20" s="89">
        <f>[1]MercLab!O344</f>
        <v>0</v>
      </c>
      <c r="I20" s="89">
        <f>[1]MercLab!P344</f>
        <v>0</v>
      </c>
    </row>
    <row r="21" spans="1:9" ht="12.75" customHeight="1" x14ac:dyDescent="0.2">
      <c r="A21" s="128" t="s">
        <v>40</v>
      </c>
      <c r="B21" s="303">
        <f>[4]Sheet1!D99</f>
        <v>15.508715312747828</v>
      </c>
      <c r="C21" s="303">
        <f>[4]Sheet1!F99</f>
        <v>15.439966982348517</v>
      </c>
      <c r="D21" s="303">
        <f>[4]Sheet1!H99</f>
        <v>16.126695486909181</v>
      </c>
      <c r="E21" s="303">
        <f>[4]Sheet1!J99</f>
        <v>15.08531832535939</v>
      </c>
      <c r="F21" s="303">
        <f>[4]Sheet1!L99</f>
        <v>14</v>
      </c>
      <c r="G21" s="303">
        <f>[4]Sheet1!N99</f>
        <v>15.740557396712131</v>
      </c>
      <c r="H21" s="89">
        <f>[1]MercLab!O345</f>
        <v>0</v>
      </c>
      <c r="I21" s="89">
        <f>[1]MercLab!P345</f>
        <v>0</v>
      </c>
    </row>
    <row r="22" spans="1:9" x14ac:dyDescent="0.2">
      <c r="A22" s="128" t="s">
        <v>46</v>
      </c>
      <c r="B22" s="303">
        <f>[4]Sheet1!D100</f>
        <v>0</v>
      </c>
      <c r="C22" s="303">
        <f>[4]Sheet1!F100</f>
        <v>0</v>
      </c>
      <c r="D22" s="303">
        <f>[4]Sheet1!H100</f>
        <v>0</v>
      </c>
      <c r="E22" s="303">
        <f>[4]Sheet1!J100</f>
        <v>0</v>
      </c>
      <c r="F22" s="303">
        <f>[4]Sheet1!L100</f>
        <v>0</v>
      </c>
      <c r="G22" s="303">
        <f>[4]Sheet1!N100</f>
        <v>0</v>
      </c>
      <c r="H22" s="89">
        <f>[1]MercLab!O346</f>
        <v>0</v>
      </c>
      <c r="I22" s="89">
        <f>[1]MercLab!P346</f>
        <v>0</v>
      </c>
    </row>
    <row r="23" spans="1:9" ht="12.75" customHeight="1" x14ac:dyDescent="0.2">
      <c r="A23" s="128"/>
      <c r="H23" s="99"/>
      <c r="I23" s="99"/>
    </row>
    <row r="24" spans="1:9" x14ac:dyDescent="0.2">
      <c r="A24" s="97" t="s">
        <v>16</v>
      </c>
      <c r="B24" s="296"/>
      <c r="C24" s="296"/>
      <c r="D24" s="296"/>
      <c r="E24" s="296"/>
      <c r="F24" s="296"/>
      <c r="G24" s="296"/>
      <c r="H24" s="103"/>
      <c r="I24" s="103"/>
    </row>
    <row r="25" spans="1:9" x14ac:dyDescent="0.2">
      <c r="A25" s="128" t="s">
        <v>41</v>
      </c>
      <c r="B25" s="303">
        <f>[4]Sheet1!D101</f>
        <v>3.9489455926446762</v>
      </c>
      <c r="C25" s="303">
        <f>[4]Sheet1!F101</f>
        <v>4.6955212780022491</v>
      </c>
      <c r="D25" s="303">
        <f>[4]Sheet1!H101</f>
        <v>0</v>
      </c>
      <c r="E25" s="303">
        <f>[4]Sheet1!J101</f>
        <v>4.5</v>
      </c>
      <c r="F25" s="303">
        <f>[4]Sheet1!L101</f>
        <v>5</v>
      </c>
      <c r="G25" s="303">
        <f>[4]Sheet1!N101</f>
        <v>2.875541070065629</v>
      </c>
      <c r="H25" s="89">
        <f>[1]MercLab!O348</f>
        <v>0</v>
      </c>
      <c r="I25" s="89">
        <f>[1]MercLab!P348</f>
        <v>0</v>
      </c>
    </row>
    <row r="26" spans="1:9" x14ac:dyDescent="0.2">
      <c r="A26" s="128" t="s">
        <v>42</v>
      </c>
      <c r="B26" s="303">
        <f>[4]Sheet1!D102</f>
        <v>4.9386816702974592</v>
      </c>
      <c r="C26" s="303">
        <f>[4]Sheet1!F102</f>
        <v>4.9349737903987023</v>
      </c>
      <c r="D26" s="303">
        <f>[4]Sheet1!H102</f>
        <v>0</v>
      </c>
      <c r="E26" s="303">
        <f>[4]Sheet1!J102</f>
        <v>4.9349737903987023</v>
      </c>
      <c r="F26" s="303">
        <f>[4]Sheet1!L102</f>
        <v>0</v>
      </c>
      <c r="G26" s="303">
        <f>[4]Sheet1!N102</f>
        <v>4.9725727541140117</v>
      </c>
      <c r="H26" s="89">
        <f>[1]MercLab!O349</f>
        <v>0</v>
      </c>
      <c r="I26" s="89">
        <f>[1]MercLab!P349</f>
        <v>0</v>
      </c>
    </row>
    <row r="27" spans="1:9" x14ac:dyDescent="0.2">
      <c r="A27" s="128" t="s">
        <v>43</v>
      </c>
      <c r="B27" s="303">
        <f>[4]Sheet1!D103</f>
        <v>6.519132548218364</v>
      </c>
      <c r="C27" s="303">
        <f>[4]Sheet1!F103</f>
        <v>6.4688042916730613</v>
      </c>
      <c r="D27" s="303">
        <f>[4]Sheet1!H103</f>
        <v>9</v>
      </c>
      <c r="E27" s="303">
        <f>[4]Sheet1!J103</f>
        <v>6.4510677285136682</v>
      </c>
      <c r="F27" s="303">
        <f>[4]Sheet1!L103</f>
        <v>11</v>
      </c>
      <c r="G27" s="303">
        <f>[4]Sheet1!N103</f>
        <v>6.806760452369339</v>
      </c>
      <c r="H27" s="89">
        <f>[1]MercLab!O350</f>
        <v>0</v>
      </c>
      <c r="I27" s="89">
        <f>[1]MercLab!P350</f>
        <v>0</v>
      </c>
    </row>
    <row r="28" spans="1:9" x14ac:dyDescent="0.2">
      <c r="A28" s="128" t="s">
        <v>44</v>
      </c>
      <c r="B28" s="303">
        <f>[4]Sheet1!D104</f>
        <v>8.6436650194553248</v>
      </c>
      <c r="C28" s="303">
        <f>[4]Sheet1!F104</f>
        <v>8.7316583922894218</v>
      </c>
      <c r="D28" s="303">
        <f>[4]Sheet1!H104</f>
        <v>11.613863876292987</v>
      </c>
      <c r="E28" s="303">
        <f>[4]Sheet1!J104</f>
        <v>8.5813194242861126</v>
      </c>
      <c r="F28" s="303">
        <f>[4]Sheet1!L104</f>
        <v>7.5509006715482689</v>
      </c>
      <c r="G28" s="303">
        <f>[4]Sheet1!N104</f>
        <v>8.2392991910562081</v>
      </c>
      <c r="H28" s="89">
        <f>[1]MercLab!O351</f>
        <v>0</v>
      </c>
      <c r="I28" s="89">
        <f>[1]MercLab!P351</f>
        <v>0</v>
      </c>
    </row>
    <row r="29" spans="1:9" x14ac:dyDescent="0.2">
      <c r="A29" s="128" t="s">
        <v>45</v>
      </c>
      <c r="B29" s="303">
        <f>[4]Sheet1!D105</f>
        <v>8.4162225224727916</v>
      </c>
      <c r="C29" s="303">
        <f>[4]Sheet1!F105</f>
        <v>8.5968873753471353</v>
      </c>
      <c r="D29" s="303">
        <f>[4]Sheet1!H105</f>
        <v>11.939161098837246</v>
      </c>
      <c r="E29" s="303">
        <f>[4]Sheet1!J105</f>
        <v>8.3608109220131102</v>
      </c>
      <c r="F29" s="303">
        <f>[4]Sheet1!L105</f>
        <v>5</v>
      </c>
      <c r="G29" s="303">
        <f>[4]Sheet1!N105</f>
        <v>7.8900312320901076</v>
      </c>
      <c r="H29" s="89">
        <f>[1]MercLab!O352</f>
        <v>0</v>
      </c>
      <c r="I29" s="89">
        <f>[1]MercLab!P352</f>
        <v>0</v>
      </c>
    </row>
    <row r="30" spans="1:9" x14ac:dyDescent="0.2">
      <c r="A30" s="128" t="s">
        <v>47</v>
      </c>
      <c r="B30" s="303">
        <f>[4]Sheet1!D106</f>
        <v>7.7950353276394218</v>
      </c>
      <c r="C30" s="303">
        <f>[4]Sheet1!F106</f>
        <v>8.332435964639398</v>
      </c>
      <c r="D30" s="303">
        <f>[4]Sheet1!H106</f>
        <v>12.313948726268565</v>
      </c>
      <c r="E30" s="303">
        <f>[4]Sheet1!J106</f>
        <v>7.9446951696361241</v>
      </c>
      <c r="F30" s="303">
        <f>[4]Sheet1!L106</f>
        <v>7.8292253793940612</v>
      </c>
      <c r="G30" s="303">
        <f>[4]Sheet1!N106</f>
        <v>6.6037318089066872</v>
      </c>
      <c r="H30" s="89">
        <f>[1]MercLab!O353</f>
        <v>0</v>
      </c>
      <c r="I30" s="89">
        <f>[1]MercLab!P353</f>
        <v>0</v>
      </c>
    </row>
    <row r="31" spans="1:9" ht="12.75" customHeight="1" x14ac:dyDescent="0.2">
      <c r="A31" s="128" t="s">
        <v>48</v>
      </c>
      <c r="B31" s="303">
        <f>[4]Sheet1!D107</f>
        <v>7.247744665457156</v>
      </c>
      <c r="C31" s="303">
        <f>[4]Sheet1!F107</f>
        <v>7.920125203157987</v>
      </c>
      <c r="D31" s="303">
        <f>[4]Sheet1!H107</f>
        <v>12.447782052897759</v>
      </c>
      <c r="E31" s="303">
        <f>[4]Sheet1!J107</f>
        <v>7.1905004965245682</v>
      </c>
      <c r="F31" s="303">
        <f>[4]Sheet1!L107</f>
        <v>2</v>
      </c>
      <c r="G31" s="303">
        <f>[4]Sheet1!N107</f>
        <v>6.2687143360908344</v>
      </c>
      <c r="H31" s="89">
        <f>[1]MercLab!O354</f>
        <v>0</v>
      </c>
      <c r="I31" s="89">
        <f>[1]MercLab!P354</f>
        <v>0</v>
      </c>
    </row>
    <row r="32" spans="1:9" x14ac:dyDescent="0.2">
      <c r="A32" s="128" t="s">
        <v>49</v>
      </c>
      <c r="B32" s="303">
        <f>[4]Sheet1!D108</f>
        <v>7.4180877480036598</v>
      </c>
      <c r="C32" s="303">
        <f>[4]Sheet1!F108</f>
        <v>8.438695099611726</v>
      </c>
      <c r="D32" s="303">
        <f>[4]Sheet1!H108</f>
        <v>12.655813130854032</v>
      </c>
      <c r="E32" s="303">
        <f>[4]Sheet1!J108</f>
        <v>7.2206204649067791</v>
      </c>
      <c r="F32" s="303">
        <f>[4]Sheet1!L108</f>
        <v>6.16917493805812</v>
      </c>
      <c r="G32" s="303">
        <f>[4]Sheet1!N108</f>
        <v>6.5073482967105685</v>
      </c>
      <c r="H32" s="89">
        <f>[1]MercLab!O355</f>
        <v>0</v>
      </c>
      <c r="I32" s="89">
        <f>[1]MercLab!P355</f>
        <v>0</v>
      </c>
    </row>
    <row r="33" spans="1:9" ht="12.75" customHeight="1" x14ac:dyDescent="0.2">
      <c r="A33" s="128" t="s">
        <v>72</v>
      </c>
      <c r="B33" s="303">
        <f>[4]Sheet1!D109</f>
        <v>5.8202152011201003</v>
      </c>
      <c r="C33" s="303">
        <f>[4]Sheet1!F109</f>
        <v>7.1535221282864807</v>
      </c>
      <c r="D33" s="303">
        <f>[4]Sheet1!H109</f>
        <v>9.1970548892668322</v>
      </c>
      <c r="E33" s="303">
        <f>[4]Sheet1!J109</f>
        <v>6.7716536326816756</v>
      </c>
      <c r="F33" s="303">
        <f>[4]Sheet1!L109</f>
        <v>2.9676037180326804</v>
      </c>
      <c r="G33" s="303">
        <f>[4]Sheet1!N109</f>
        <v>5.3262364797952975</v>
      </c>
      <c r="H33" s="89">
        <f>[1]MercLab!O356</f>
        <v>0</v>
      </c>
      <c r="I33" s="89">
        <f>[1]MercLab!P356</f>
        <v>0</v>
      </c>
    </row>
    <row r="34" spans="1:9" x14ac:dyDescent="0.2">
      <c r="A34" s="128"/>
      <c r="B34" s="303"/>
      <c r="C34" s="303"/>
      <c r="D34" s="303"/>
      <c r="E34" s="303"/>
      <c r="F34" s="303"/>
      <c r="G34" s="303"/>
      <c r="H34" s="99"/>
      <c r="I34" s="99"/>
    </row>
    <row r="35" spans="1:9" x14ac:dyDescent="0.2">
      <c r="A35" s="34" t="s">
        <v>82</v>
      </c>
      <c r="H35" s="102"/>
      <c r="I35" s="102"/>
    </row>
    <row r="36" spans="1:9" x14ac:dyDescent="0.2">
      <c r="A36" s="35" t="s">
        <v>75</v>
      </c>
      <c r="B36" s="303">
        <f>[4]Sheet1!D113</f>
        <v>6.6174739383493613</v>
      </c>
      <c r="C36" s="303">
        <f>[4]Sheet1!F113</f>
        <v>7.0463714573771421</v>
      </c>
      <c r="D36" s="303">
        <f>[4]Sheet1!H113</f>
        <v>10.021731644370979</v>
      </c>
      <c r="E36" s="303">
        <f>[4]Sheet1!J113</f>
        <v>6.8747848758453571</v>
      </c>
      <c r="F36" s="303">
        <f>[4]Sheet1!L113</f>
        <v>6.0294282525730036</v>
      </c>
      <c r="G36" s="303">
        <f>[4]Sheet1!N113</f>
        <v>5.9005400688928571</v>
      </c>
      <c r="H36" s="89">
        <f>AVERAGE(H37:H39)</f>
        <v>0</v>
      </c>
      <c r="I36" s="89">
        <f>AVERAGE(I37:I39)</f>
        <v>0</v>
      </c>
    </row>
    <row r="37" spans="1:9" x14ac:dyDescent="0.2">
      <c r="A37" s="36" t="s">
        <v>84</v>
      </c>
      <c r="B37" s="303">
        <f>[4]Sheet1!D114</f>
        <v>6.3987551288893938</v>
      </c>
      <c r="C37" s="303">
        <f>[4]Sheet1!F114</f>
        <v>6.8041979732846825</v>
      </c>
      <c r="D37" s="303">
        <f>[4]Sheet1!H114</f>
        <v>11.278724076764702</v>
      </c>
      <c r="E37" s="303">
        <f>[4]Sheet1!J114</f>
        <v>6.4734157827264793</v>
      </c>
      <c r="F37" s="303">
        <f>[4]Sheet1!L114</f>
        <v>7</v>
      </c>
      <c r="G37" s="303">
        <f>[4]Sheet1!N114</f>
        <v>6.0072344963127176</v>
      </c>
      <c r="H37" s="89">
        <f>[1]MercLab!O361</f>
        <v>0</v>
      </c>
      <c r="I37" s="89">
        <f>[1]MercLab!P361</f>
        <v>0</v>
      </c>
    </row>
    <row r="38" spans="1:9" x14ac:dyDescent="0.2">
      <c r="A38" s="36" t="s">
        <v>85</v>
      </c>
      <c r="B38" s="303">
        <f>[4]Sheet1!D115</f>
        <v>6.6839550126661527</v>
      </c>
      <c r="C38" s="303">
        <f>[4]Sheet1!F115</f>
        <v>7.0998128525933026</v>
      </c>
      <c r="D38" s="303">
        <f>[4]Sheet1!H115</f>
        <v>9.5803334409532344</v>
      </c>
      <c r="E38" s="303">
        <f>[4]Sheet1!J115</f>
        <v>6.9731281205883064</v>
      </c>
      <c r="F38" s="303">
        <f>[4]Sheet1!L115</f>
        <v>5.8577794260077223</v>
      </c>
      <c r="G38" s="303">
        <f>[4]Sheet1!N115</f>
        <v>5.8226037151527272</v>
      </c>
      <c r="H38" s="89">
        <f>[1]MercLab!O362</f>
        <v>0</v>
      </c>
      <c r="I38" s="89">
        <f>[1]MercLab!P362</f>
        <v>0</v>
      </c>
    </row>
    <row r="39" spans="1:9" x14ac:dyDescent="0.2">
      <c r="A39" s="36" t="s">
        <v>86</v>
      </c>
      <c r="B39" s="303">
        <f>[4]Sheet1!D116</f>
        <v>6.870722035786379</v>
      </c>
      <c r="C39" s="303">
        <f>[4]Sheet1!F116</f>
        <v>7.3112439615667766</v>
      </c>
      <c r="D39" s="303">
        <f>[4]Sheet1!H116</f>
        <v>10.455552541113859</v>
      </c>
      <c r="E39" s="303">
        <f>[4]Sheet1!J116</f>
        <v>6.8622042381104418</v>
      </c>
      <c r="F39" s="303">
        <f>[4]Sheet1!L116</f>
        <v>0</v>
      </c>
      <c r="G39" s="303">
        <f>[4]Sheet1!N116</f>
        <v>6.3649738618435148</v>
      </c>
      <c r="H39" s="89">
        <f>[1]MercLab!O363</f>
        <v>0</v>
      </c>
      <c r="I39" s="89">
        <f>[1]MercLab!P363</f>
        <v>0</v>
      </c>
    </row>
    <row r="40" spans="1:9" x14ac:dyDescent="0.2">
      <c r="A40" s="35" t="s">
        <v>76</v>
      </c>
      <c r="B40" s="303">
        <f>[4]Sheet1!D117</f>
        <v>9.6265245117724376</v>
      </c>
      <c r="C40" s="303">
        <f>[4]Sheet1!F117</f>
        <v>10.23869451702968</v>
      </c>
      <c r="D40" s="303">
        <f>[4]Sheet1!H117</f>
        <v>12.446695282534096</v>
      </c>
      <c r="E40" s="303">
        <f>[4]Sheet1!J117</f>
        <v>9.7838436063740115</v>
      </c>
      <c r="F40" s="303">
        <f>[4]Sheet1!L117</f>
        <v>6</v>
      </c>
      <c r="G40" s="303">
        <f>[4]Sheet1!N117</f>
        <v>8.1315638815001989</v>
      </c>
      <c r="H40" s="89">
        <f>[1]MercLab!O364</f>
        <v>0</v>
      </c>
      <c r="I40" s="89">
        <f>[1]MercLab!P364</f>
        <v>0</v>
      </c>
    </row>
    <row r="41" spans="1:9" x14ac:dyDescent="0.2">
      <c r="A41" s="35" t="s">
        <v>77</v>
      </c>
      <c r="B41" s="303">
        <f>[4]Sheet1!D118</f>
        <v>12.234603214217431</v>
      </c>
      <c r="C41" s="303">
        <f>[4]Sheet1!F118</f>
        <v>13.484104464574431</v>
      </c>
      <c r="D41" s="303">
        <f>[4]Sheet1!H118</f>
        <v>14.818062614384738</v>
      </c>
      <c r="E41" s="303">
        <f>[4]Sheet1!J118</f>
        <v>12.810157908947945</v>
      </c>
      <c r="F41" s="303">
        <f>[4]Sheet1!L118</f>
        <v>0</v>
      </c>
      <c r="G41" s="303">
        <f>[4]Sheet1!N118</f>
        <v>9.960343993869671</v>
      </c>
      <c r="H41" s="89">
        <f>[1]MercLab!O365</f>
        <v>0</v>
      </c>
      <c r="I41" s="89">
        <f>[1]MercLab!P365</f>
        <v>0</v>
      </c>
    </row>
    <row r="42" spans="1:9" x14ac:dyDescent="0.2">
      <c r="A42" s="35" t="s">
        <v>78</v>
      </c>
      <c r="B42" s="303">
        <f>[4]Sheet1!D119</f>
        <v>13.202474508546967</v>
      </c>
      <c r="C42" s="303">
        <f>[4]Sheet1!F119</f>
        <v>15.612625267137876</v>
      </c>
      <c r="D42" s="303">
        <f>[4]Sheet1!H119</f>
        <v>16.3835415172002</v>
      </c>
      <c r="E42" s="303">
        <f>[4]Sheet1!J119</f>
        <v>15.014210975200301</v>
      </c>
      <c r="F42" s="303">
        <f>[4]Sheet1!L119</f>
        <v>0</v>
      </c>
      <c r="G42" s="303">
        <f>[4]Sheet1!N119</f>
        <v>11.121292313039067</v>
      </c>
      <c r="H42" s="89">
        <f>[1]MercLab!O366</f>
        <v>0</v>
      </c>
      <c r="I42" s="89">
        <f>[1]MercLab!P366</f>
        <v>0</v>
      </c>
    </row>
    <row r="43" spans="1:9" x14ac:dyDescent="0.2">
      <c r="A43" s="35" t="s">
        <v>79</v>
      </c>
      <c r="B43" s="303">
        <f>[4]Sheet1!D120</f>
        <v>13.95376992303631</v>
      </c>
      <c r="C43" s="303">
        <f>[4]Sheet1!F120</f>
        <v>17.47034611169525</v>
      </c>
      <c r="D43" s="303">
        <f>[4]Sheet1!H120</f>
        <v>18.554656913989568</v>
      </c>
      <c r="E43" s="303">
        <f>[4]Sheet1!J120</f>
        <v>16.402114580754493</v>
      </c>
      <c r="F43" s="303">
        <f>[4]Sheet1!L120</f>
        <v>0</v>
      </c>
      <c r="G43" s="303">
        <f>[4]Sheet1!N120</f>
        <v>10.738464771558332</v>
      </c>
      <c r="H43" s="89">
        <f>[1]MercLab!O367</f>
        <v>0</v>
      </c>
      <c r="I43" s="89">
        <f>[1]MercLab!P367</f>
        <v>0</v>
      </c>
    </row>
    <row r="44" spans="1:9" x14ac:dyDescent="0.2">
      <c r="A44" s="130"/>
      <c r="H44" s="99"/>
      <c r="I44" s="99"/>
    </row>
    <row r="45" spans="1:9" x14ac:dyDescent="0.2">
      <c r="A45" s="97" t="s">
        <v>12</v>
      </c>
      <c r="B45" s="296"/>
      <c r="C45" s="296"/>
      <c r="D45" s="296"/>
      <c r="E45" s="296"/>
      <c r="F45" s="296"/>
      <c r="G45" s="296"/>
      <c r="H45" s="103"/>
      <c r="I45" s="103"/>
    </row>
    <row r="46" spans="1:9" x14ac:dyDescent="0.2">
      <c r="A46" s="128" t="s">
        <v>38</v>
      </c>
      <c r="B46" s="303">
        <f>[4]Sheet1!D121</f>
        <v>5.1691619711283536</v>
      </c>
      <c r="C46" s="303">
        <f>[4]Sheet1!F121</f>
        <v>5.4173472001054135</v>
      </c>
      <c r="D46" s="303">
        <f>[4]Sheet1!H121</f>
        <v>6</v>
      </c>
      <c r="E46" s="303">
        <f>[4]Sheet1!J121</f>
        <v>5.4167280557416477</v>
      </c>
      <c r="F46" s="303">
        <f>[4]Sheet1!L121</f>
        <v>0</v>
      </c>
      <c r="G46" s="303">
        <f>[4]Sheet1!N121</f>
        <v>4.9245542660842023</v>
      </c>
      <c r="H46" s="89">
        <f>[1]MercLab!O369</f>
        <v>0</v>
      </c>
      <c r="I46" s="89">
        <f>[1]MercLab!P369</f>
        <v>0</v>
      </c>
    </row>
    <row r="47" spans="1:9" x14ac:dyDescent="0.2">
      <c r="A47" s="128" t="s">
        <v>39</v>
      </c>
      <c r="B47" s="303">
        <f>[4]Sheet1!D122</f>
        <v>8.4201940976696417</v>
      </c>
      <c r="C47" s="303">
        <f>[4]Sheet1!F122</f>
        <v>8.6405119870155982</v>
      </c>
      <c r="D47" s="303">
        <f>[4]Sheet1!H122</f>
        <v>0</v>
      </c>
      <c r="E47" s="303">
        <f>[4]Sheet1!J122</f>
        <v>8.6405119870155982</v>
      </c>
      <c r="F47" s="303">
        <f>[4]Sheet1!L122</f>
        <v>0</v>
      </c>
      <c r="G47" s="303">
        <f>[4]Sheet1!N122</f>
        <v>7.4836775160430662</v>
      </c>
      <c r="H47" s="89">
        <f>[1]MercLab!O370</f>
        <v>0</v>
      </c>
      <c r="I47" s="89">
        <f>[1]MercLab!P370</f>
        <v>0</v>
      </c>
    </row>
    <row r="48" spans="1:9" x14ac:dyDescent="0.2">
      <c r="A48" s="128" t="s">
        <v>50</v>
      </c>
      <c r="B48" s="303">
        <f>[4]Sheet1!D123</f>
        <v>8.7027712723288566</v>
      </c>
      <c r="C48" s="303">
        <f>[4]Sheet1!F123</f>
        <v>9.0972107433159586</v>
      </c>
      <c r="D48" s="303">
        <f>[4]Sheet1!H123</f>
        <v>12.126268920128975</v>
      </c>
      <c r="E48" s="303">
        <f>[4]Sheet1!J123</f>
        <v>8.503288293660848</v>
      </c>
      <c r="F48" s="303">
        <f>[4]Sheet1!L123</f>
        <v>6.0260721769445231</v>
      </c>
      <c r="G48" s="303">
        <f>[4]Sheet1!N123</f>
        <v>7.8775086612127554</v>
      </c>
      <c r="H48" s="89">
        <f>[1]MercLab!O371</f>
        <v>0</v>
      </c>
      <c r="I48" s="89">
        <f>[1]MercLab!P371</f>
        <v>0</v>
      </c>
    </row>
    <row r="49" spans="1:15" x14ac:dyDescent="0.2">
      <c r="A49" s="128" t="s">
        <v>46</v>
      </c>
      <c r="B49" s="303">
        <f>[4]Sheet1!D124</f>
        <v>0</v>
      </c>
      <c r="C49" s="303">
        <f>[4]Sheet1!F124</f>
        <v>0</v>
      </c>
      <c r="D49" s="303">
        <f>[4]Sheet1!H124</f>
        <v>0</v>
      </c>
      <c r="E49" s="303">
        <f>[4]Sheet1!J124</f>
        <v>0</v>
      </c>
      <c r="F49" s="303">
        <f>[4]Sheet1!L124</f>
        <v>0</v>
      </c>
      <c r="G49" s="303">
        <f>[4]Sheet1!N124</f>
        <v>0</v>
      </c>
      <c r="H49" s="89">
        <f>[1]MercLab!O372</f>
        <v>0</v>
      </c>
      <c r="I49" s="89">
        <f>[1]MercLab!P372</f>
        <v>0</v>
      </c>
    </row>
    <row r="50" spans="1:15" x14ac:dyDescent="0.2">
      <c r="A50" s="128"/>
      <c r="H50" s="89"/>
      <c r="I50" s="89"/>
    </row>
    <row r="51" spans="1:15" x14ac:dyDescent="0.2">
      <c r="A51" s="271"/>
      <c r="B51" s="272"/>
      <c r="C51" s="272"/>
      <c r="D51" s="272"/>
      <c r="E51" s="272"/>
      <c r="F51" s="272"/>
      <c r="G51" s="272"/>
      <c r="H51" s="272"/>
      <c r="I51" s="272"/>
    </row>
    <row r="52" spans="1:15" x14ac:dyDescent="0.2">
      <c r="A52" s="37" t="str">
        <f>'C01'!A42</f>
        <v>Fuente: Instituto Nacional de Estadística (INE). LIV Encuesta Permanente de Hogares de Propósitos Múltiples, Junio 2016.</v>
      </c>
      <c r="B52" s="131"/>
      <c r="C52" s="131"/>
      <c r="D52" s="131"/>
      <c r="E52" s="131"/>
      <c r="F52" s="131"/>
      <c r="G52" s="131"/>
      <c r="H52" s="131"/>
      <c r="I52" s="131"/>
    </row>
    <row r="53" spans="1:15" x14ac:dyDescent="0.2">
      <c r="A53" s="37" t="str">
        <f>'C01'!A43</f>
        <v>(Promedio de salarios mínimos por rama)</v>
      </c>
      <c r="B53" s="131"/>
      <c r="C53" s="131"/>
      <c r="D53" s="131"/>
      <c r="E53" s="131"/>
      <c r="F53" s="131"/>
      <c r="G53" s="131"/>
      <c r="H53" s="131"/>
      <c r="I53" s="131"/>
    </row>
    <row r="54" spans="1:15" x14ac:dyDescent="0.2">
      <c r="A54" s="37" t="s">
        <v>83</v>
      </c>
      <c r="B54" s="131"/>
      <c r="C54" s="131"/>
      <c r="D54" s="131"/>
      <c r="E54" s="131"/>
      <c r="F54" s="131"/>
      <c r="G54" s="131"/>
      <c r="H54" s="131"/>
      <c r="I54" s="131"/>
    </row>
    <row r="55" spans="1:15" x14ac:dyDescent="0.2">
      <c r="A55" s="131"/>
      <c r="B55" s="131"/>
      <c r="C55" s="131"/>
      <c r="D55" s="38"/>
      <c r="E55" s="131"/>
      <c r="F55" s="131"/>
      <c r="G55" s="131"/>
      <c r="H55" s="131"/>
      <c r="I55" s="131"/>
    </row>
    <row r="56" spans="1:15" x14ac:dyDescent="0.2">
      <c r="A56" s="290" t="s">
        <v>100</v>
      </c>
      <c r="B56" s="290"/>
      <c r="C56" s="290"/>
      <c r="D56" s="290"/>
      <c r="E56" s="290"/>
      <c r="F56" s="290"/>
      <c r="G56" s="290"/>
      <c r="H56" s="290"/>
      <c r="I56" s="290"/>
    </row>
    <row r="57" spans="1:15" x14ac:dyDescent="0.2">
      <c r="A57" s="350" t="s">
        <v>101</v>
      </c>
      <c r="B57" s="350"/>
      <c r="C57" s="350"/>
      <c r="D57" s="350"/>
      <c r="E57" s="350"/>
      <c r="F57" s="350"/>
      <c r="G57" s="350"/>
      <c r="H57" s="350"/>
      <c r="I57" s="350"/>
    </row>
    <row r="58" spans="1:15" x14ac:dyDescent="0.2">
      <c r="A58" s="350" t="s">
        <v>33</v>
      </c>
      <c r="B58" s="350"/>
      <c r="C58" s="350"/>
      <c r="D58" s="350"/>
      <c r="E58" s="350"/>
      <c r="F58" s="350"/>
      <c r="G58" s="350"/>
      <c r="H58" s="350"/>
      <c r="I58" s="350"/>
    </row>
    <row r="59" spans="1:15" customFormat="1" ht="23.25" x14ac:dyDescent="0.35">
      <c r="A59" s="324" t="s">
        <v>89</v>
      </c>
      <c r="B59" s="324"/>
      <c r="C59" s="324"/>
      <c r="D59" s="324"/>
      <c r="E59" s="324"/>
      <c r="F59" s="324"/>
      <c r="G59" s="324"/>
      <c r="H59" s="324"/>
      <c r="I59" s="324"/>
      <c r="J59" s="244"/>
      <c r="K59" s="244"/>
      <c r="L59" s="244"/>
      <c r="M59" s="244"/>
      <c r="N59" s="244"/>
      <c r="O59" s="244"/>
    </row>
    <row r="60" spans="1:15" x14ac:dyDescent="0.2">
      <c r="A60" s="347" t="s">
        <v>31</v>
      </c>
      <c r="B60" s="347" t="s">
        <v>27</v>
      </c>
      <c r="C60" s="349" t="s">
        <v>6</v>
      </c>
      <c r="D60" s="349"/>
      <c r="E60" s="349"/>
      <c r="F60" s="349"/>
      <c r="G60" s="347" t="s">
        <v>28</v>
      </c>
      <c r="H60" s="347" t="s">
        <v>36</v>
      </c>
      <c r="I60" s="347" t="s">
        <v>29</v>
      </c>
    </row>
    <row r="61" spans="1:15" ht="24" customHeight="1" x14ac:dyDescent="0.2">
      <c r="A61" s="348"/>
      <c r="B61" s="348"/>
      <c r="C61" s="40" t="s">
        <v>0</v>
      </c>
      <c r="D61" s="40" t="s">
        <v>87</v>
      </c>
      <c r="E61" s="40" t="s">
        <v>9</v>
      </c>
      <c r="F61" s="40" t="s">
        <v>88</v>
      </c>
      <c r="G61" s="348"/>
      <c r="H61" s="348"/>
      <c r="I61" s="348" t="s">
        <v>30</v>
      </c>
    </row>
    <row r="62" spans="1:15" x14ac:dyDescent="0.2">
      <c r="A62" s="39"/>
      <c r="B62" s="39"/>
      <c r="C62" s="41"/>
      <c r="D62" s="39"/>
      <c r="E62" s="39"/>
      <c r="F62" s="39"/>
      <c r="G62" s="39"/>
      <c r="H62" s="39"/>
      <c r="I62" s="39"/>
    </row>
    <row r="63" spans="1:15" x14ac:dyDescent="0.2">
      <c r="A63" s="98" t="s">
        <v>58</v>
      </c>
      <c r="B63" s="80">
        <f>B8</f>
        <v>7.5522533634563587</v>
      </c>
      <c r="C63" s="80">
        <f t="shared" ref="C63:I63" si="0">C8</f>
        <v>8.1148971088967787</v>
      </c>
      <c r="D63" s="80">
        <f t="shared" si="0"/>
        <v>12.110018311995001</v>
      </c>
      <c r="E63" s="80">
        <f t="shared" si="0"/>
        <v>7.6909698973730318</v>
      </c>
      <c r="F63" s="80">
        <f t="shared" si="0"/>
        <v>6.0260721769445231</v>
      </c>
      <c r="G63" s="80">
        <f t="shared" si="0"/>
        <v>6.554385279392708</v>
      </c>
      <c r="H63" s="80">
        <f t="shared" si="0"/>
        <v>0</v>
      </c>
      <c r="I63" s="80">
        <f t="shared" si="0"/>
        <v>0</v>
      </c>
      <c r="J63" s="294"/>
    </row>
    <row r="64" spans="1:15" x14ac:dyDescent="0.2">
      <c r="A64" s="42"/>
      <c r="B64" s="295"/>
      <c r="C64" s="295"/>
      <c r="D64" s="295"/>
      <c r="E64" s="295"/>
      <c r="F64" s="295"/>
      <c r="G64" s="295"/>
      <c r="H64" s="295"/>
      <c r="I64" s="295"/>
      <c r="J64" s="294"/>
    </row>
    <row r="65" spans="1:10" x14ac:dyDescent="0.2">
      <c r="A65" s="18" t="s">
        <v>18</v>
      </c>
      <c r="B65" s="80"/>
      <c r="C65" s="80"/>
      <c r="D65" s="80"/>
      <c r="E65" s="80"/>
      <c r="F65" s="80"/>
      <c r="G65" s="80"/>
      <c r="H65" s="80"/>
      <c r="I65" s="80"/>
      <c r="J65" s="294"/>
    </row>
    <row r="66" spans="1:10" x14ac:dyDescent="0.2">
      <c r="A66" s="96" t="s">
        <v>108</v>
      </c>
      <c r="B66" s="303">
        <f>[4]Sheet1!D125</f>
        <v>5.1559156565017741</v>
      </c>
      <c r="C66" s="303">
        <f>[4]Sheet1!F125</f>
        <v>5.383028124382208</v>
      </c>
      <c r="D66" s="303">
        <f>[4]Sheet1!H125</f>
        <v>6</v>
      </c>
      <c r="E66" s="303">
        <f>[4]Sheet1!J125</f>
        <v>5.382363361577557</v>
      </c>
      <c r="F66" s="303">
        <f>[4]Sheet1!L125</f>
        <v>0</v>
      </c>
      <c r="G66" s="303">
        <f>[4]Sheet1!N125</f>
        <v>4.9330281619363348</v>
      </c>
      <c r="H66" s="83">
        <f>[1]MercLab!O375</f>
        <v>0</v>
      </c>
      <c r="I66" s="83">
        <f>[1]MercLab!P375</f>
        <v>0</v>
      </c>
      <c r="J66" s="294"/>
    </row>
    <row r="67" spans="1:10" x14ac:dyDescent="0.2">
      <c r="A67" s="96" t="s">
        <v>109</v>
      </c>
      <c r="B67" s="303">
        <f>[4]Sheet1!D126</f>
        <v>6.2725168196981302</v>
      </c>
      <c r="C67" s="303">
        <f>[4]Sheet1!F126</f>
        <v>7.8790266960238835</v>
      </c>
      <c r="D67" s="303">
        <f>[4]Sheet1!H126</f>
        <v>0</v>
      </c>
      <c r="E67" s="303">
        <f>[4]Sheet1!J126</f>
        <v>7.8790266960238835</v>
      </c>
      <c r="F67" s="303">
        <f>[4]Sheet1!L126</f>
        <v>0</v>
      </c>
      <c r="G67" s="303">
        <f>[4]Sheet1!N126</f>
        <v>4.0843319994375351</v>
      </c>
      <c r="H67" s="83">
        <f>[1]MercLab!O376</f>
        <v>0</v>
      </c>
      <c r="I67" s="83">
        <f>[1]MercLab!P376</f>
        <v>0</v>
      </c>
      <c r="J67" s="294"/>
    </row>
    <row r="68" spans="1:10" x14ac:dyDescent="0.2">
      <c r="A68" s="96" t="s">
        <v>54</v>
      </c>
      <c r="B68" s="303">
        <f>[4]Sheet1!D127</f>
        <v>8.4201940976696417</v>
      </c>
      <c r="C68" s="303">
        <f>[4]Sheet1!F127</f>
        <v>8.6405119870155982</v>
      </c>
      <c r="D68" s="303">
        <f>[4]Sheet1!H127</f>
        <v>0</v>
      </c>
      <c r="E68" s="303">
        <f>[4]Sheet1!J127</f>
        <v>8.6405119870155982</v>
      </c>
      <c r="F68" s="303">
        <f>[4]Sheet1!L127</f>
        <v>0</v>
      </c>
      <c r="G68" s="303">
        <f>[4]Sheet1!N127</f>
        <v>7.4836775160430662</v>
      </c>
      <c r="H68" s="83">
        <f>[1]MercLab!O377</f>
        <v>0</v>
      </c>
      <c r="I68" s="83">
        <f>[1]MercLab!P377</f>
        <v>0</v>
      </c>
      <c r="J68" s="294"/>
    </row>
    <row r="69" spans="1:10" x14ac:dyDescent="0.2">
      <c r="A69" s="96" t="s">
        <v>110</v>
      </c>
      <c r="B69" s="303">
        <f>[4]Sheet1!D128</f>
        <v>11.332387616646999</v>
      </c>
      <c r="C69" s="303">
        <f>[4]Sheet1!F128</f>
        <v>11.332387616646999</v>
      </c>
      <c r="D69" s="303">
        <f>[4]Sheet1!H128</f>
        <v>12.972850979714435</v>
      </c>
      <c r="E69" s="303">
        <f>[4]Sheet1!J128</f>
        <v>9.8103163643508822</v>
      </c>
      <c r="F69" s="303">
        <f>[4]Sheet1!L128</f>
        <v>0</v>
      </c>
      <c r="G69" s="303">
        <f>[4]Sheet1!N128</f>
        <v>0</v>
      </c>
      <c r="H69" s="83">
        <f>[1]MercLab!O378</f>
        <v>0</v>
      </c>
      <c r="I69" s="83">
        <f>[1]MercLab!P378</f>
        <v>0</v>
      </c>
      <c r="J69" s="294"/>
    </row>
    <row r="70" spans="1:10" x14ac:dyDescent="0.2">
      <c r="A70" s="96" t="s">
        <v>111</v>
      </c>
      <c r="B70" s="303">
        <f>[4]Sheet1!D129</f>
        <v>7.1232342163654101</v>
      </c>
      <c r="C70" s="303">
        <f>[4]Sheet1!F129</f>
        <v>8.4359395476016594</v>
      </c>
      <c r="D70" s="303">
        <f>[4]Sheet1!H129</f>
        <v>11</v>
      </c>
      <c r="E70" s="303">
        <f>[4]Sheet1!J129</f>
        <v>8.3493891835665917</v>
      </c>
      <c r="F70" s="303">
        <f>[4]Sheet1!L129</f>
        <v>0</v>
      </c>
      <c r="G70" s="303">
        <f>[4]Sheet1!N129</f>
        <v>5.495976358552328</v>
      </c>
      <c r="H70" s="83">
        <f>[1]MercLab!O379</f>
        <v>0</v>
      </c>
      <c r="I70" s="83">
        <f>[1]MercLab!P379</f>
        <v>0</v>
      </c>
      <c r="J70" s="294"/>
    </row>
    <row r="71" spans="1:10" x14ac:dyDescent="0.2">
      <c r="A71" s="96" t="s">
        <v>112</v>
      </c>
      <c r="B71" s="303">
        <f>[4]Sheet1!D130</f>
        <v>6.5239167959549675</v>
      </c>
      <c r="C71" s="303">
        <f>[4]Sheet1!F130</f>
        <v>6.479563195010714</v>
      </c>
      <c r="D71" s="303">
        <f>[4]Sheet1!H130</f>
        <v>0</v>
      </c>
      <c r="E71" s="303">
        <f>[4]Sheet1!J130</f>
        <v>6.479563195010714</v>
      </c>
      <c r="F71" s="303">
        <f>[4]Sheet1!L130</f>
        <v>0</v>
      </c>
      <c r="G71" s="303">
        <f>[4]Sheet1!N130</f>
        <v>6.6423276047774449</v>
      </c>
      <c r="H71" s="83">
        <f>[1]MercLab!O380</f>
        <v>0</v>
      </c>
      <c r="I71" s="83">
        <f>[1]MercLab!P380</f>
        <v>0</v>
      </c>
      <c r="J71" s="294"/>
    </row>
    <row r="72" spans="1:10" x14ac:dyDescent="0.2">
      <c r="A72" s="96" t="s">
        <v>113</v>
      </c>
      <c r="B72" s="303">
        <f>[4]Sheet1!D131</f>
        <v>8.2077448183563515</v>
      </c>
      <c r="C72" s="303">
        <f>[4]Sheet1!F131</f>
        <v>8.8624576045902046</v>
      </c>
      <c r="D72" s="303">
        <f>[4]Sheet1!H131</f>
        <v>15</v>
      </c>
      <c r="E72" s="303">
        <f>[4]Sheet1!J131</f>
        <v>8.8530931801283046</v>
      </c>
      <c r="F72" s="303">
        <f>[4]Sheet1!L131</f>
        <v>0</v>
      </c>
      <c r="G72" s="303">
        <f>[4]Sheet1!N131</f>
        <v>7.3551026969229278</v>
      </c>
      <c r="H72" s="83">
        <f>[1]MercLab!O381</f>
        <v>0</v>
      </c>
      <c r="I72" s="83">
        <f>[1]MercLab!P381</f>
        <v>0</v>
      </c>
      <c r="J72" s="294"/>
    </row>
    <row r="73" spans="1:10" x14ac:dyDescent="0.2">
      <c r="A73" s="96" t="s">
        <v>114</v>
      </c>
      <c r="B73" s="303">
        <f>[4]Sheet1!D132</f>
        <v>7.5809704240725324</v>
      </c>
      <c r="C73" s="303">
        <f>[4]Sheet1!F132</f>
        <v>7.635704717928621</v>
      </c>
      <c r="D73" s="303">
        <f>[4]Sheet1!H132</f>
        <v>12.065160425834227</v>
      </c>
      <c r="E73" s="303">
        <f>[4]Sheet1!J132</f>
        <v>7.5241787492568077</v>
      </c>
      <c r="F73" s="303">
        <f>[4]Sheet1!L132</f>
        <v>0</v>
      </c>
      <c r="G73" s="303">
        <f>[4]Sheet1!N132</f>
        <v>7.5243733584653318</v>
      </c>
      <c r="H73" s="83">
        <f>[1]MercLab!O382</f>
        <v>0</v>
      </c>
      <c r="I73" s="83">
        <f>[1]MercLab!P382</f>
        <v>0</v>
      </c>
      <c r="J73" s="294"/>
    </row>
    <row r="74" spans="1:10" x14ac:dyDescent="0.2">
      <c r="A74" s="96" t="s">
        <v>115</v>
      </c>
      <c r="B74" s="303">
        <f>[4]Sheet1!D133</f>
        <v>8.2332762001935862</v>
      </c>
      <c r="C74" s="303">
        <f>[4]Sheet1!F133</f>
        <v>8.5412663796590298</v>
      </c>
      <c r="D74" s="303">
        <f>[4]Sheet1!H133</f>
        <v>0</v>
      </c>
      <c r="E74" s="303">
        <f>[4]Sheet1!J133</f>
        <v>8.5412663796590298</v>
      </c>
      <c r="F74" s="303">
        <f>[4]Sheet1!L133</f>
        <v>0</v>
      </c>
      <c r="G74" s="303">
        <f>[4]Sheet1!N133</f>
        <v>7.0150086304562933</v>
      </c>
      <c r="H74" s="83">
        <f>[1]MercLab!O383</f>
        <v>0</v>
      </c>
      <c r="I74" s="83">
        <f>[1]MercLab!P383</f>
        <v>0</v>
      </c>
      <c r="J74" s="294"/>
    </row>
    <row r="75" spans="1:10" x14ac:dyDescent="0.2">
      <c r="A75" s="96" t="s">
        <v>116</v>
      </c>
      <c r="B75" s="303">
        <f>[4]Sheet1!D134</f>
        <v>12.053152302829535</v>
      </c>
      <c r="C75" s="303">
        <f>[4]Sheet1!F134</f>
        <v>11.640642571091171</v>
      </c>
      <c r="D75" s="303">
        <f>[4]Sheet1!H134</f>
        <v>12</v>
      </c>
      <c r="E75" s="303">
        <f>[4]Sheet1!J134</f>
        <v>11.620817575444782</v>
      </c>
      <c r="F75" s="303">
        <f>[4]Sheet1!L134</f>
        <v>0</v>
      </c>
      <c r="G75" s="303">
        <f>[4]Sheet1!N134</f>
        <v>13.519338305262655</v>
      </c>
      <c r="H75" s="83">
        <f>[1]MercLab!O384</f>
        <v>0</v>
      </c>
      <c r="I75" s="83">
        <f>[1]MercLab!P384</f>
        <v>0</v>
      </c>
      <c r="J75" s="294"/>
    </row>
    <row r="76" spans="1:10" x14ac:dyDescent="0.2">
      <c r="A76" s="96" t="s">
        <v>117</v>
      </c>
      <c r="B76" s="303">
        <f>[4]Sheet1!D135</f>
        <v>12.507591512869871</v>
      </c>
      <c r="C76" s="303">
        <f>[4]Sheet1!F135</f>
        <v>12.663642058256261</v>
      </c>
      <c r="D76" s="303">
        <f>[4]Sheet1!H135</f>
        <v>12.704702634302189</v>
      </c>
      <c r="E76" s="303">
        <f>[4]Sheet1!J135</f>
        <v>12.659845189567971</v>
      </c>
      <c r="F76" s="303">
        <f>[4]Sheet1!L135</f>
        <v>0</v>
      </c>
      <c r="G76" s="303">
        <f>[4]Sheet1!N135</f>
        <v>9.6843502654840137</v>
      </c>
      <c r="H76" s="83"/>
      <c r="I76" s="83"/>
      <c r="J76" s="294"/>
    </row>
    <row r="77" spans="1:10" x14ac:dyDescent="0.2">
      <c r="A77" s="96" t="s">
        <v>118</v>
      </c>
      <c r="B77" s="303">
        <f>[4]Sheet1!D136</f>
        <v>12.174659545815693</v>
      </c>
      <c r="C77" s="303">
        <f>[4]Sheet1!F136</f>
        <v>10.382697417423913</v>
      </c>
      <c r="D77" s="303">
        <f>[4]Sheet1!H136</f>
        <v>0</v>
      </c>
      <c r="E77" s="303">
        <f>[4]Sheet1!J136</f>
        <v>10.382697417423913</v>
      </c>
      <c r="F77" s="303">
        <f>[4]Sheet1!L136</f>
        <v>0</v>
      </c>
      <c r="G77" s="303">
        <f>[4]Sheet1!N136</f>
        <v>16</v>
      </c>
      <c r="H77" s="83"/>
      <c r="I77" s="83"/>
      <c r="J77" s="294"/>
    </row>
    <row r="78" spans="1:10" x14ac:dyDescent="0.2">
      <c r="A78" s="96" t="s">
        <v>119</v>
      </c>
      <c r="B78" s="303">
        <f>[4]Sheet1!D137</f>
        <v>14.35856247738206</v>
      </c>
      <c r="C78" s="303">
        <f>[4]Sheet1!F137</f>
        <v>12.495259174381459</v>
      </c>
      <c r="D78" s="303">
        <f>[4]Sheet1!H137</f>
        <v>0</v>
      </c>
      <c r="E78" s="303">
        <f>[4]Sheet1!J137</f>
        <v>12.495259174381459</v>
      </c>
      <c r="F78" s="303">
        <f>[4]Sheet1!L137</f>
        <v>0</v>
      </c>
      <c r="G78" s="303">
        <f>[4]Sheet1!N137</f>
        <v>15.760275283652982</v>
      </c>
      <c r="H78" s="83"/>
      <c r="I78" s="83"/>
      <c r="J78" s="294"/>
    </row>
    <row r="79" spans="1:10" x14ac:dyDescent="0.2">
      <c r="A79" s="96" t="s">
        <v>120</v>
      </c>
      <c r="B79" s="303">
        <f>[4]Sheet1!D138</f>
        <v>7.3432452940941966</v>
      </c>
      <c r="C79" s="303">
        <f>[4]Sheet1!F138</f>
        <v>7.1828274870689421</v>
      </c>
      <c r="D79" s="303">
        <f>[4]Sheet1!H138</f>
        <v>0</v>
      </c>
      <c r="E79" s="303">
        <f>[4]Sheet1!J138</f>
        <v>7.1828274870689421</v>
      </c>
      <c r="F79" s="303">
        <f>[4]Sheet1!L138</f>
        <v>0</v>
      </c>
      <c r="G79" s="303">
        <f>[4]Sheet1!N138</f>
        <v>9.103317787887379</v>
      </c>
      <c r="H79" s="83"/>
      <c r="I79" s="83"/>
      <c r="J79" s="294"/>
    </row>
    <row r="80" spans="1:10" x14ac:dyDescent="0.2">
      <c r="A80" s="96" t="s">
        <v>121</v>
      </c>
      <c r="B80" s="303">
        <f>[4]Sheet1!D139</f>
        <v>10.746752255794075</v>
      </c>
      <c r="C80" s="303">
        <f>[4]Sheet1!F139</f>
        <v>10.746752255794075</v>
      </c>
      <c r="D80" s="303">
        <f>[4]Sheet1!H139</f>
        <v>10.746752255794075</v>
      </c>
      <c r="E80" s="303">
        <f>[4]Sheet1!J139</f>
        <v>0</v>
      </c>
      <c r="F80" s="303">
        <f>[4]Sheet1!L139</f>
        <v>0</v>
      </c>
      <c r="G80" s="303">
        <f>[4]Sheet1!N139</f>
        <v>0</v>
      </c>
      <c r="H80" s="83"/>
      <c r="I80" s="83"/>
      <c r="J80" s="294"/>
    </row>
    <row r="81" spans="1:10" x14ac:dyDescent="0.2">
      <c r="A81" s="96" t="s">
        <v>122</v>
      </c>
      <c r="B81" s="303">
        <f>[4]Sheet1!D140</f>
        <v>13.941082852159258</v>
      </c>
      <c r="C81" s="303">
        <f>[4]Sheet1!F140</f>
        <v>13.941088842552503</v>
      </c>
      <c r="D81" s="303">
        <f>[4]Sheet1!H140</f>
        <v>14.331182870138399</v>
      </c>
      <c r="E81" s="303">
        <f>[4]Sheet1!J140</f>
        <v>13.075700423299775</v>
      </c>
      <c r="F81" s="303">
        <f>[4]Sheet1!L140</f>
        <v>0</v>
      </c>
      <c r="G81" s="303">
        <f>[4]Sheet1!N140</f>
        <v>13.940670414525838</v>
      </c>
      <c r="H81" s="83"/>
      <c r="I81" s="83"/>
      <c r="J81" s="294"/>
    </row>
    <row r="82" spans="1:10" x14ac:dyDescent="0.2">
      <c r="A82" s="96" t="s">
        <v>123</v>
      </c>
      <c r="B82" s="303">
        <f>[4]Sheet1!D141</f>
        <v>10.589118369695685</v>
      </c>
      <c r="C82" s="303">
        <f>[4]Sheet1!F141</f>
        <v>10.191523565627186</v>
      </c>
      <c r="D82" s="303">
        <f>[4]Sheet1!H141</f>
        <v>12.054549275406369</v>
      </c>
      <c r="E82" s="303">
        <f>[4]Sheet1!J141</f>
        <v>8.9082913097616636</v>
      </c>
      <c r="F82" s="303">
        <f>[4]Sheet1!L141</f>
        <v>0</v>
      </c>
      <c r="G82" s="303">
        <f>[4]Sheet1!N141</f>
        <v>14.554988667668468</v>
      </c>
      <c r="H82" s="83"/>
      <c r="I82" s="83"/>
      <c r="J82" s="294"/>
    </row>
    <row r="83" spans="1:10" x14ac:dyDescent="0.2">
      <c r="A83" s="96" t="s">
        <v>124</v>
      </c>
      <c r="B83" s="303">
        <f>[4]Sheet1!D142</f>
        <v>9.4553520710348469</v>
      </c>
      <c r="C83" s="303">
        <f>[4]Sheet1!F142</f>
        <v>9.132768428273339</v>
      </c>
      <c r="D83" s="303">
        <f>[4]Sheet1!H142</f>
        <v>0</v>
      </c>
      <c r="E83" s="303">
        <f>[4]Sheet1!J142</f>
        <v>9.132768428273339</v>
      </c>
      <c r="F83" s="303">
        <f>[4]Sheet1!L142</f>
        <v>0</v>
      </c>
      <c r="G83" s="303">
        <f>[4]Sheet1!N142</f>
        <v>9.7478903846950047</v>
      </c>
      <c r="H83" s="83"/>
      <c r="I83" s="83"/>
      <c r="J83" s="294"/>
    </row>
    <row r="84" spans="1:10" x14ac:dyDescent="0.2">
      <c r="A84" s="96" t="s">
        <v>125</v>
      </c>
      <c r="B84" s="303">
        <f>[4]Sheet1!D143</f>
        <v>8.5999564483478714</v>
      </c>
      <c r="C84" s="303">
        <f>[4]Sheet1!F143</f>
        <v>10.061782471196377</v>
      </c>
      <c r="D84" s="303">
        <f>[4]Sheet1!H143</f>
        <v>0</v>
      </c>
      <c r="E84" s="303">
        <f>[4]Sheet1!J143</f>
        <v>10.061782471196377</v>
      </c>
      <c r="F84" s="303">
        <f>[4]Sheet1!L143</f>
        <v>0</v>
      </c>
      <c r="G84" s="303">
        <f>[4]Sheet1!N143</f>
        <v>7.797924510190704</v>
      </c>
      <c r="H84" s="83"/>
      <c r="I84" s="83"/>
      <c r="J84" s="294"/>
    </row>
    <row r="85" spans="1:10" x14ac:dyDescent="0.2">
      <c r="A85" s="96" t="s">
        <v>126</v>
      </c>
      <c r="B85" s="303">
        <f>[4]Sheet1!D144</f>
        <v>6.2169297366589342</v>
      </c>
      <c r="C85" s="303">
        <f>[4]Sheet1!F144</f>
        <v>6.2169297366589342</v>
      </c>
      <c r="D85" s="303">
        <f>[4]Sheet1!H144</f>
        <v>0</v>
      </c>
      <c r="E85" s="303">
        <f>[4]Sheet1!J144</f>
        <v>6.8134884829290456</v>
      </c>
      <c r="F85" s="303">
        <f>[4]Sheet1!L144</f>
        <v>6.0260721769445231</v>
      </c>
      <c r="G85" s="303">
        <f>[4]Sheet1!N144</f>
        <v>0</v>
      </c>
      <c r="H85" s="83"/>
      <c r="I85" s="83"/>
      <c r="J85" s="294"/>
    </row>
    <row r="86" spans="1:10" x14ac:dyDescent="0.2">
      <c r="A86" s="96" t="s">
        <v>127</v>
      </c>
      <c r="B86" s="303">
        <f>[4]Sheet1!D145</f>
        <v>10.679219296114766</v>
      </c>
      <c r="C86" s="303">
        <f>[4]Sheet1!F145</f>
        <v>10.679219296114766</v>
      </c>
      <c r="D86" s="303">
        <f>[4]Sheet1!H145</f>
        <v>0</v>
      </c>
      <c r="E86" s="303">
        <f>[4]Sheet1!J145</f>
        <v>10.679219296114766</v>
      </c>
      <c r="F86" s="303">
        <f>[4]Sheet1!L145</f>
        <v>0</v>
      </c>
      <c r="G86" s="303">
        <f>[4]Sheet1!N145</f>
        <v>0</v>
      </c>
      <c r="H86" s="83"/>
      <c r="I86" s="83"/>
      <c r="J86" s="294"/>
    </row>
    <row r="87" spans="1:10" x14ac:dyDescent="0.2">
      <c r="A87" s="96" t="s">
        <v>141</v>
      </c>
      <c r="B87" s="303">
        <f>[4]Sheet1!D146</f>
        <v>9.5250269656005706</v>
      </c>
      <c r="C87" s="303">
        <f>[4]Sheet1!F146</f>
        <v>9.5250269656005706</v>
      </c>
      <c r="D87" s="303">
        <f>[4]Sheet1!H146</f>
        <v>0</v>
      </c>
      <c r="E87" s="303">
        <f>[4]Sheet1!J146</f>
        <v>9.5250269656005706</v>
      </c>
      <c r="F87" s="303">
        <f>[4]Sheet1!L146</f>
        <v>0</v>
      </c>
      <c r="G87" s="303">
        <f>[4]Sheet1!N146</f>
        <v>0</v>
      </c>
      <c r="H87" s="83"/>
      <c r="I87" s="83"/>
      <c r="J87" s="294"/>
    </row>
    <row r="88" spans="1:10" x14ac:dyDescent="0.2">
      <c r="A88" s="96" t="s">
        <v>129</v>
      </c>
      <c r="B88" s="303">
        <f>[4]Sheet1!D147</f>
        <v>0</v>
      </c>
      <c r="C88" s="303">
        <f>[4]Sheet1!F147</f>
        <v>0</v>
      </c>
      <c r="D88" s="303">
        <f>[4]Sheet1!H147</f>
        <v>0</v>
      </c>
      <c r="E88" s="303">
        <f>[4]Sheet1!J147</f>
        <v>0</v>
      </c>
      <c r="F88" s="303">
        <f>[4]Sheet1!L147</f>
        <v>0</v>
      </c>
      <c r="G88" s="303">
        <f>[4]Sheet1!N147</f>
        <v>0</v>
      </c>
      <c r="H88" s="83"/>
      <c r="I88" s="83"/>
      <c r="J88" s="294"/>
    </row>
    <row r="89" spans="1:10" x14ac:dyDescent="0.2">
      <c r="A89" s="10"/>
      <c r="H89" s="95"/>
      <c r="I89" s="95"/>
      <c r="J89" s="294"/>
    </row>
    <row r="90" spans="1:10" x14ac:dyDescent="0.2">
      <c r="A90" s="43" t="s">
        <v>14</v>
      </c>
      <c r="H90" s="296"/>
      <c r="I90" s="296"/>
      <c r="J90" s="294"/>
    </row>
    <row r="91" spans="1:10" x14ac:dyDescent="0.2">
      <c r="A91" s="96" t="s">
        <v>131</v>
      </c>
      <c r="B91" s="303">
        <f>[4]Sheet1!D148</f>
        <v>12.965123217585264</v>
      </c>
      <c r="C91" s="303">
        <f>[4]Sheet1!F148</f>
        <v>13.857562741305808</v>
      </c>
      <c r="D91" s="303">
        <f>[4]Sheet1!H148</f>
        <v>14.984336648106733</v>
      </c>
      <c r="E91" s="303">
        <f>[4]Sheet1!J148</f>
        <v>13.459197986221769</v>
      </c>
      <c r="F91" s="303">
        <f>[4]Sheet1!L148</f>
        <v>0</v>
      </c>
      <c r="G91" s="303">
        <f>[4]Sheet1!N148</f>
        <v>11.395075960779481</v>
      </c>
      <c r="H91" s="83">
        <f>[1]MercLab!O387</f>
        <v>0</v>
      </c>
      <c r="I91" s="83">
        <f>[1]MercLab!P387</f>
        <v>0</v>
      </c>
      <c r="J91" s="294"/>
    </row>
    <row r="92" spans="1:10" x14ac:dyDescent="0.2">
      <c r="A92" s="96" t="s">
        <v>132</v>
      </c>
      <c r="B92" s="303">
        <f>[4]Sheet1!D149</f>
        <v>15.604451446544035</v>
      </c>
      <c r="C92" s="303">
        <f>[4]Sheet1!F149</f>
        <v>15.309991290525248</v>
      </c>
      <c r="D92" s="303">
        <f>[4]Sheet1!H149</f>
        <v>16.345963317406458</v>
      </c>
      <c r="E92" s="303">
        <f>[4]Sheet1!J149</f>
        <v>14.441297928366049</v>
      </c>
      <c r="F92" s="303">
        <f>[4]Sheet1!L149</f>
        <v>0</v>
      </c>
      <c r="G92" s="303">
        <f>[4]Sheet1!N149</f>
        <v>16.977253847637201</v>
      </c>
      <c r="H92" s="83">
        <f>[1]MercLab!O388</f>
        <v>0</v>
      </c>
      <c r="I92" s="83">
        <f>[1]MercLab!P388</f>
        <v>0</v>
      </c>
      <c r="J92" s="294"/>
    </row>
    <row r="93" spans="1:10" x14ac:dyDescent="0.2">
      <c r="A93" s="96" t="s">
        <v>133</v>
      </c>
      <c r="B93" s="303">
        <f>[4]Sheet1!D150</f>
        <v>10.973904698596506</v>
      </c>
      <c r="C93" s="303">
        <f>[4]Sheet1!F150</f>
        <v>11.354108839541011</v>
      </c>
      <c r="D93" s="303">
        <f>[4]Sheet1!H150</f>
        <v>11.699474568280872</v>
      </c>
      <c r="E93" s="303">
        <f>[4]Sheet1!J150</f>
        <v>11.212066558359705</v>
      </c>
      <c r="F93" s="303">
        <f>[4]Sheet1!L150</f>
        <v>0</v>
      </c>
      <c r="G93" s="303">
        <f>[4]Sheet1!N150</f>
        <v>9.4738786183333534</v>
      </c>
      <c r="H93" s="83">
        <f>[1]MercLab!O389</f>
        <v>0</v>
      </c>
      <c r="I93" s="83">
        <f>[1]MercLab!P389</f>
        <v>0</v>
      </c>
      <c r="J93" s="294"/>
    </row>
    <row r="94" spans="1:10" x14ac:dyDescent="0.2">
      <c r="A94" s="96" t="s">
        <v>134</v>
      </c>
      <c r="B94" s="303">
        <f>[4]Sheet1!D151</f>
        <v>11.333893171148349</v>
      </c>
      <c r="C94" s="303">
        <f>[4]Sheet1!F151</f>
        <v>11.434134146937401</v>
      </c>
      <c r="D94" s="303">
        <f>[4]Sheet1!H151</f>
        <v>13.024615157298207</v>
      </c>
      <c r="E94" s="303">
        <f>[4]Sheet1!J151</f>
        <v>11.163209173465861</v>
      </c>
      <c r="F94" s="303">
        <f>[4]Sheet1!L151</f>
        <v>0</v>
      </c>
      <c r="G94" s="303">
        <f>[4]Sheet1!N151</f>
        <v>9.3945337834628067</v>
      </c>
      <c r="H94" s="83">
        <f>[1]MercLab!O390</f>
        <v>0</v>
      </c>
      <c r="I94" s="83">
        <f>[1]MercLab!P390</f>
        <v>0</v>
      </c>
      <c r="J94" s="294"/>
    </row>
    <row r="95" spans="1:10" x14ac:dyDescent="0.2">
      <c r="A95" s="96" t="s">
        <v>135</v>
      </c>
      <c r="B95" s="303">
        <f>[4]Sheet1!D152</f>
        <v>7.5676125129499194</v>
      </c>
      <c r="C95" s="303">
        <f>[4]Sheet1!F152</f>
        <v>7.8151615610773097</v>
      </c>
      <c r="D95" s="303">
        <f>[4]Sheet1!H152</f>
        <v>8.2598494180306172</v>
      </c>
      <c r="E95" s="303">
        <f>[4]Sheet1!J152</f>
        <v>7.8203699576564558</v>
      </c>
      <c r="F95" s="303">
        <f>[4]Sheet1!L152</f>
        <v>3.2274648200179916</v>
      </c>
      <c r="G95" s="303">
        <f>[4]Sheet1!N152</f>
        <v>7.1872582143543839</v>
      </c>
      <c r="H95" s="83">
        <f>[1]MercLab!O391</f>
        <v>0</v>
      </c>
      <c r="I95" s="83">
        <f>[1]MercLab!P391</f>
        <v>0</v>
      </c>
      <c r="J95" s="294"/>
    </row>
    <row r="96" spans="1:10" x14ac:dyDescent="0.2">
      <c r="A96" s="96" t="s">
        <v>136</v>
      </c>
      <c r="B96" s="303">
        <f>[4]Sheet1!D153</f>
        <v>4.955987729637072</v>
      </c>
      <c r="C96" s="303">
        <f>[4]Sheet1!F153</f>
        <v>5.7500234643712922</v>
      </c>
      <c r="D96" s="303">
        <f>[4]Sheet1!H153</f>
        <v>0</v>
      </c>
      <c r="E96" s="303">
        <f>[4]Sheet1!J153</f>
        <v>5.7500234643712922</v>
      </c>
      <c r="F96" s="303">
        <f>[4]Sheet1!L153</f>
        <v>0</v>
      </c>
      <c r="G96" s="303">
        <f>[4]Sheet1!N153</f>
        <v>4.8865667617347315</v>
      </c>
      <c r="H96" s="83">
        <f>[1]MercLab!O392</f>
        <v>0</v>
      </c>
      <c r="I96" s="83">
        <f>[1]MercLab!P392</f>
        <v>0</v>
      </c>
      <c r="J96" s="294"/>
    </row>
    <row r="97" spans="1:9" x14ac:dyDescent="0.2">
      <c r="A97" s="96" t="s">
        <v>137</v>
      </c>
      <c r="B97" s="303">
        <f>[4]Sheet1!D154</f>
        <v>7.3166349919109548</v>
      </c>
      <c r="C97" s="303">
        <f>[4]Sheet1!F154</f>
        <v>7.5749554647648356</v>
      </c>
      <c r="D97" s="303">
        <f>[4]Sheet1!H154</f>
        <v>10.207783555243457</v>
      </c>
      <c r="E97" s="303">
        <f>[4]Sheet1!J154</f>
        <v>7.5244794072962682</v>
      </c>
      <c r="F97" s="303">
        <f>[4]Sheet1!L154</f>
        <v>0</v>
      </c>
      <c r="G97" s="303">
        <f>[4]Sheet1!N154</f>
        <v>6.910430818328182</v>
      </c>
      <c r="H97" s="89">
        <f>[1]MercLab!O393</f>
        <v>0</v>
      </c>
      <c r="I97" s="89">
        <f>[1]MercLab!P393</f>
        <v>0</v>
      </c>
    </row>
    <row r="98" spans="1:9" x14ac:dyDescent="0.2">
      <c r="A98" s="96" t="s">
        <v>138</v>
      </c>
      <c r="B98" s="303">
        <f>[4]Sheet1!D155</f>
        <v>7.4869541941052198</v>
      </c>
      <c r="C98" s="303">
        <f>[4]Sheet1!F155</f>
        <v>7.5555592593625507</v>
      </c>
      <c r="D98" s="303">
        <f>[4]Sheet1!H155</f>
        <v>8.7203880285607589</v>
      </c>
      <c r="E98" s="303">
        <f>[4]Sheet1!J155</f>
        <v>7.4893466351520592</v>
      </c>
      <c r="F98" s="303">
        <f>[4]Sheet1!L155</f>
        <v>0</v>
      </c>
      <c r="G98" s="303">
        <f>[4]Sheet1!N155</f>
        <v>7.3172852582095871</v>
      </c>
      <c r="H98" s="89">
        <f>[1]MercLab!O394</f>
        <v>0</v>
      </c>
      <c r="I98" s="89">
        <f>[1]MercLab!P394</f>
        <v>0</v>
      </c>
    </row>
    <row r="99" spans="1:9" x14ac:dyDescent="0.2">
      <c r="A99" s="96" t="s">
        <v>139</v>
      </c>
      <c r="B99" s="303">
        <f>[4]Sheet1!D156</f>
        <v>5.8490640407807728</v>
      </c>
      <c r="C99" s="303">
        <f>[4]Sheet1!F156</f>
        <v>5.8449054223770167</v>
      </c>
      <c r="D99" s="303">
        <f>[4]Sheet1!H156</f>
        <v>7.0486466198255027</v>
      </c>
      <c r="E99" s="303">
        <f>[4]Sheet1!J156</f>
        <v>5.8031258000567094</v>
      </c>
      <c r="F99" s="303">
        <f>[4]Sheet1!L156</f>
        <v>7.2970894319396429</v>
      </c>
      <c r="G99" s="303">
        <f>[4]Sheet1!N156</f>
        <v>5.8913609909832987</v>
      </c>
      <c r="H99" s="89">
        <f>[1]MercLab!O395</f>
        <v>0</v>
      </c>
      <c r="I99" s="89">
        <f>[1]MercLab!P395</f>
        <v>0</v>
      </c>
    </row>
    <row r="100" spans="1:9" x14ac:dyDescent="0.2">
      <c r="A100" s="96" t="s">
        <v>140</v>
      </c>
      <c r="B100" s="303">
        <f>[4]Sheet1!D157</f>
        <v>11.869655623020241</v>
      </c>
      <c r="C100" s="303">
        <f>[4]Sheet1!F157</f>
        <v>11.869655623020241</v>
      </c>
      <c r="D100" s="303">
        <f>[4]Sheet1!H157</f>
        <v>11.869655623020241</v>
      </c>
      <c r="E100" s="303">
        <f>[4]Sheet1!J157</f>
        <v>0</v>
      </c>
      <c r="F100" s="303">
        <f>[4]Sheet1!L157</f>
        <v>0</v>
      </c>
      <c r="G100" s="303">
        <f>[4]Sheet1!N157</f>
        <v>6</v>
      </c>
      <c r="H100" s="89">
        <f>[1]MercLab!O396</f>
        <v>0</v>
      </c>
      <c r="I100" s="89">
        <f>[1]MercLab!P396</f>
        <v>0</v>
      </c>
    </row>
    <row r="101" spans="1:9" x14ac:dyDescent="0.2">
      <c r="A101" s="96" t="s">
        <v>128</v>
      </c>
      <c r="B101" s="303">
        <f>[4]Sheet1!D158</f>
        <v>6</v>
      </c>
      <c r="C101" s="303">
        <f>[4]Sheet1!F158</f>
        <v>6</v>
      </c>
      <c r="D101" s="303">
        <f>[4]Sheet1!H158</f>
        <v>0</v>
      </c>
      <c r="E101" s="303">
        <f>[4]Sheet1!J158</f>
        <v>6</v>
      </c>
      <c r="F101" s="303">
        <f>[4]Sheet1!L158</f>
        <v>0</v>
      </c>
      <c r="G101" s="303">
        <f>[4]Sheet1!N158</f>
        <v>0</v>
      </c>
      <c r="H101" s="89">
        <f>[1]MercLab!O397</f>
        <v>0</v>
      </c>
      <c r="I101" s="89">
        <f>[1]MercLab!P397</f>
        <v>0</v>
      </c>
    </row>
    <row r="102" spans="1:9" x14ac:dyDescent="0.2">
      <c r="A102" s="96" t="s">
        <v>129</v>
      </c>
      <c r="B102" s="303">
        <f>[4]Sheet1!D160</f>
        <v>0</v>
      </c>
      <c r="C102" s="303">
        <f>[4]Sheet1!F160</f>
        <v>0</v>
      </c>
      <c r="D102" s="303">
        <f>[4]Sheet1!H160</f>
        <v>0</v>
      </c>
      <c r="E102" s="303">
        <f>[4]Sheet1!J160</f>
        <v>0</v>
      </c>
      <c r="F102" s="303">
        <f>[4]Sheet1!L160</f>
        <v>0</v>
      </c>
      <c r="G102" s="303">
        <f>[4]Sheet1!N160</f>
        <v>0</v>
      </c>
      <c r="H102" s="89"/>
      <c r="I102" s="89"/>
    </row>
    <row r="103" spans="1:9" x14ac:dyDescent="0.2">
      <c r="A103" s="254"/>
      <c r="B103" s="273"/>
      <c r="C103" s="273"/>
      <c r="D103" s="273"/>
      <c r="E103" s="273"/>
      <c r="F103" s="273"/>
      <c r="G103" s="273"/>
      <c r="H103" s="273"/>
      <c r="I103" s="273"/>
    </row>
    <row r="104" spans="1:9" x14ac:dyDescent="0.2">
      <c r="A104" s="37" t="str">
        <f>'C01'!A42</f>
        <v>Fuente: Instituto Nacional de Estadística (INE). LIV Encuesta Permanente de Hogares de Propósitos Múltiples, Junio 2016.</v>
      </c>
      <c r="B104" s="131"/>
      <c r="C104" s="131"/>
      <c r="D104" s="131"/>
      <c r="E104" s="131"/>
      <c r="F104" s="131"/>
      <c r="G104" s="131"/>
      <c r="H104" s="131"/>
      <c r="I104" s="131"/>
    </row>
    <row r="105" spans="1:9" x14ac:dyDescent="0.2">
      <c r="A105" s="37" t="str">
        <f>'C01'!A43</f>
        <v>(Promedio de salarios mínimos por rama)</v>
      </c>
      <c r="B105" s="131"/>
      <c r="C105" s="131"/>
      <c r="D105" s="131"/>
      <c r="E105" s="131"/>
      <c r="F105" s="131"/>
      <c r="G105" s="131"/>
      <c r="H105" s="131"/>
      <c r="I105" s="131"/>
    </row>
    <row r="106" spans="1:9" x14ac:dyDescent="0.2">
      <c r="A106" s="37" t="str">
        <f>A54</f>
        <v>1/ No. de salarios mínimos (personas que declaran ingresos) y trabajan 36 Hrs. o mas</v>
      </c>
      <c r="B106" s="131"/>
      <c r="C106" s="131"/>
      <c r="D106" s="131"/>
      <c r="E106" s="131"/>
      <c r="F106" s="131"/>
      <c r="G106" s="131"/>
      <c r="H106" s="131"/>
      <c r="I106" s="131"/>
    </row>
    <row r="107" spans="1:9" x14ac:dyDescent="0.2">
      <c r="A107" s="131"/>
      <c r="B107" s="131"/>
      <c r="C107" s="131"/>
      <c r="D107" s="131"/>
      <c r="E107" s="131"/>
      <c r="F107" s="131"/>
      <c r="G107" s="131"/>
      <c r="H107" s="131"/>
      <c r="I107" s="131"/>
    </row>
    <row r="108" spans="1:9" x14ac:dyDescent="0.2">
      <c r="A108" s="131"/>
      <c r="B108" s="131"/>
      <c r="C108" s="131"/>
      <c r="D108" s="131"/>
      <c r="E108" s="131"/>
      <c r="F108" s="131"/>
      <c r="G108" s="131"/>
      <c r="H108" s="131"/>
      <c r="I108" s="131"/>
    </row>
    <row r="109" spans="1:9" x14ac:dyDescent="0.2">
      <c r="A109" s="131"/>
      <c r="B109" s="131"/>
      <c r="C109" s="131"/>
      <c r="D109" s="131"/>
      <c r="E109" s="131"/>
      <c r="F109" s="131"/>
      <c r="G109" s="131"/>
      <c r="H109" s="131"/>
      <c r="I109" s="131"/>
    </row>
    <row r="110" spans="1:9" x14ac:dyDescent="0.2">
      <c r="A110" s="131"/>
      <c r="B110" s="131"/>
      <c r="C110" s="131"/>
      <c r="D110" s="131"/>
      <c r="E110" s="131"/>
      <c r="F110" s="131"/>
      <c r="G110" s="131"/>
      <c r="H110" s="131"/>
      <c r="I110" s="131"/>
    </row>
    <row r="111" spans="1:9" x14ac:dyDescent="0.2">
      <c r="A111" s="131"/>
      <c r="B111" s="131"/>
      <c r="C111" s="131"/>
      <c r="D111" s="131"/>
      <c r="E111" s="131"/>
      <c r="F111" s="131"/>
      <c r="G111" s="131"/>
      <c r="H111" s="131"/>
      <c r="I111" s="131"/>
    </row>
    <row r="112" spans="1:9" x14ac:dyDescent="0.2">
      <c r="A112" s="131"/>
      <c r="B112" s="131"/>
      <c r="C112" s="131"/>
      <c r="D112" s="131"/>
      <c r="E112" s="131"/>
      <c r="F112" s="131"/>
      <c r="G112" s="131"/>
      <c r="H112" s="131"/>
      <c r="I112" s="131"/>
    </row>
    <row r="113" spans="1:9" x14ac:dyDescent="0.2">
      <c r="A113" s="131"/>
      <c r="B113" s="131"/>
      <c r="C113" s="131"/>
      <c r="D113" s="131"/>
      <c r="E113" s="131"/>
      <c r="F113" s="131"/>
      <c r="G113" s="131"/>
      <c r="H113" s="131"/>
      <c r="I113" s="131"/>
    </row>
    <row r="114" spans="1:9" x14ac:dyDescent="0.2">
      <c r="A114" s="131"/>
      <c r="B114" s="131"/>
      <c r="C114" s="131"/>
      <c r="D114" s="131"/>
      <c r="E114" s="131"/>
      <c r="F114" s="131"/>
      <c r="G114" s="131"/>
      <c r="H114" s="131"/>
      <c r="I114" s="131"/>
    </row>
    <row r="115" spans="1:9" x14ac:dyDescent="0.2">
      <c r="A115" s="131"/>
      <c r="B115" s="131"/>
      <c r="C115" s="131"/>
      <c r="D115" s="131"/>
      <c r="E115" s="131"/>
      <c r="F115" s="131"/>
      <c r="G115" s="131"/>
      <c r="H115" s="131"/>
      <c r="I115" s="131"/>
    </row>
    <row r="116" spans="1:9" x14ac:dyDescent="0.2">
      <c r="A116" s="131"/>
      <c r="B116" s="131"/>
      <c r="C116" s="131"/>
      <c r="D116" s="131"/>
      <c r="E116" s="131"/>
      <c r="F116" s="131"/>
      <c r="G116" s="131"/>
      <c r="H116" s="131"/>
      <c r="I116" s="131"/>
    </row>
    <row r="117" spans="1:9" x14ac:dyDescent="0.2">
      <c r="A117" s="131"/>
      <c r="B117" s="131"/>
      <c r="C117" s="131"/>
      <c r="D117" s="131"/>
      <c r="E117" s="131"/>
      <c r="F117" s="131"/>
      <c r="G117" s="131"/>
      <c r="H117" s="131"/>
      <c r="I117" s="131"/>
    </row>
    <row r="118" spans="1:9" x14ac:dyDescent="0.2">
      <c r="A118" s="131"/>
      <c r="B118" s="131"/>
      <c r="C118" s="131"/>
      <c r="D118" s="131"/>
      <c r="E118" s="131"/>
      <c r="F118" s="131"/>
      <c r="G118" s="131"/>
      <c r="H118" s="131"/>
      <c r="I118" s="131"/>
    </row>
    <row r="119" spans="1:9" x14ac:dyDescent="0.2">
      <c r="A119" s="131"/>
      <c r="B119" s="131"/>
      <c r="C119" s="131"/>
      <c r="D119" s="131"/>
      <c r="E119" s="131"/>
      <c r="F119" s="131"/>
      <c r="G119" s="131"/>
      <c r="H119" s="131"/>
      <c r="I119" s="131"/>
    </row>
    <row r="120" spans="1:9" x14ac:dyDescent="0.2">
      <c r="A120" s="131"/>
      <c r="B120" s="131"/>
      <c r="C120" s="131"/>
      <c r="D120" s="131"/>
      <c r="E120" s="131"/>
      <c r="F120" s="131"/>
      <c r="G120" s="131"/>
      <c r="H120" s="131"/>
      <c r="I120" s="131"/>
    </row>
    <row r="121" spans="1:9" x14ac:dyDescent="0.2">
      <c r="A121" s="131"/>
      <c r="B121" s="131"/>
      <c r="C121" s="131"/>
      <c r="D121" s="131"/>
      <c r="E121" s="131"/>
      <c r="F121" s="131"/>
      <c r="G121" s="131"/>
      <c r="H121" s="131"/>
      <c r="I121" s="131"/>
    </row>
    <row r="122" spans="1:9" x14ac:dyDescent="0.2">
      <c r="A122" s="131"/>
      <c r="B122" s="131"/>
      <c r="C122" s="131"/>
      <c r="D122" s="131"/>
      <c r="E122" s="131"/>
      <c r="F122" s="131"/>
      <c r="G122" s="131"/>
      <c r="H122" s="131"/>
      <c r="I122" s="131"/>
    </row>
    <row r="123" spans="1:9" x14ac:dyDescent="0.2">
      <c r="A123" s="131"/>
      <c r="B123" s="131"/>
      <c r="C123" s="131"/>
      <c r="D123" s="131"/>
      <c r="E123" s="131"/>
      <c r="F123" s="131"/>
      <c r="G123" s="131"/>
      <c r="H123" s="131"/>
      <c r="I123" s="131"/>
    </row>
    <row r="124" spans="1:9" x14ac:dyDescent="0.2">
      <c r="A124" s="131"/>
      <c r="B124" s="131"/>
      <c r="C124" s="131"/>
      <c r="D124" s="131"/>
      <c r="E124" s="131"/>
      <c r="F124" s="131"/>
      <c r="G124" s="131"/>
      <c r="H124" s="131"/>
      <c r="I124" s="131"/>
    </row>
    <row r="125" spans="1:9" x14ac:dyDescent="0.2">
      <c r="A125" s="131"/>
      <c r="B125" s="131"/>
      <c r="C125" s="131"/>
      <c r="D125" s="131"/>
      <c r="E125" s="131"/>
      <c r="F125" s="131"/>
      <c r="G125" s="131"/>
      <c r="H125" s="131"/>
      <c r="I125" s="131"/>
    </row>
    <row r="126" spans="1:9" x14ac:dyDescent="0.2">
      <c r="A126" s="131"/>
      <c r="B126" s="131"/>
      <c r="C126" s="131"/>
      <c r="D126" s="131"/>
      <c r="E126" s="131"/>
      <c r="F126" s="131"/>
      <c r="G126" s="131"/>
      <c r="H126" s="131"/>
      <c r="I126" s="131"/>
    </row>
    <row r="127" spans="1:9" x14ac:dyDescent="0.2">
      <c r="A127" s="131"/>
      <c r="B127" s="131"/>
      <c r="C127" s="131"/>
      <c r="D127" s="131"/>
      <c r="E127" s="131"/>
      <c r="F127" s="131"/>
      <c r="G127" s="131"/>
      <c r="H127" s="131"/>
      <c r="I127" s="131"/>
    </row>
    <row r="128" spans="1:9" x14ac:dyDescent="0.2">
      <c r="A128" s="131"/>
      <c r="B128" s="131"/>
      <c r="C128" s="131"/>
      <c r="D128" s="131"/>
      <c r="E128" s="131"/>
      <c r="F128" s="131"/>
      <c r="G128" s="131"/>
      <c r="H128" s="131"/>
      <c r="I128" s="131"/>
    </row>
    <row r="129" spans="1:9" x14ac:dyDescent="0.2">
      <c r="A129" s="131"/>
      <c r="B129" s="131"/>
      <c r="C129" s="131"/>
      <c r="D129" s="131"/>
      <c r="E129" s="131"/>
      <c r="F129" s="131"/>
      <c r="G129" s="131"/>
      <c r="H129" s="131"/>
      <c r="I129" s="131"/>
    </row>
    <row r="130" spans="1:9" x14ac:dyDescent="0.2">
      <c r="A130" s="131"/>
      <c r="B130" s="131"/>
      <c r="C130" s="131"/>
      <c r="D130" s="131"/>
      <c r="E130" s="131"/>
      <c r="F130" s="131"/>
      <c r="G130" s="131"/>
      <c r="H130" s="131"/>
      <c r="I130" s="131"/>
    </row>
    <row r="131" spans="1:9" x14ac:dyDescent="0.2">
      <c r="A131" s="131"/>
      <c r="B131" s="131"/>
      <c r="C131" s="131"/>
      <c r="D131" s="131"/>
      <c r="E131" s="131"/>
      <c r="F131" s="131"/>
      <c r="G131" s="131"/>
      <c r="H131" s="131"/>
      <c r="I131" s="131"/>
    </row>
    <row r="132" spans="1:9" x14ac:dyDescent="0.2">
      <c r="A132" s="131"/>
      <c r="B132" s="131"/>
      <c r="C132" s="131"/>
      <c r="D132" s="131"/>
      <c r="E132" s="131"/>
      <c r="F132" s="131"/>
      <c r="G132" s="131"/>
      <c r="H132" s="131"/>
      <c r="I132" s="131"/>
    </row>
    <row r="133" spans="1:9" x14ac:dyDescent="0.2">
      <c r="A133" s="131"/>
      <c r="B133" s="131"/>
      <c r="C133" s="131"/>
      <c r="D133" s="131"/>
      <c r="E133" s="131"/>
      <c r="F133" s="131"/>
      <c r="G133" s="131"/>
      <c r="H133" s="131"/>
      <c r="I133" s="131"/>
    </row>
    <row r="134" spans="1:9" x14ac:dyDescent="0.2">
      <c r="A134" s="131"/>
      <c r="B134" s="131"/>
      <c r="C134" s="131"/>
      <c r="D134" s="131"/>
      <c r="E134" s="131"/>
      <c r="F134" s="131"/>
      <c r="G134" s="131"/>
      <c r="H134" s="131"/>
      <c r="I134" s="131"/>
    </row>
    <row r="135" spans="1:9" x14ac:dyDescent="0.2">
      <c r="A135" s="131"/>
      <c r="B135" s="131"/>
      <c r="C135" s="131"/>
      <c r="D135" s="131"/>
      <c r="E135" s="131"/>
      <c r="F135" s="131"/>
      <c r="G135" s="131"/>
      <c r="H135" s="131"/>
      <c r="I135" s="131"/>
    </row>
  </sheetData>
  <mergeCells count="18">
    <mergeCell ref="A4:I4"/>
    <mergeCell ref="A2:I2"/>
    <mergeCell ref="A57:I57"/>
    <mergeCell ref="A5:A6"/>
    <mergeCell ref="H5:H6"/>
    <mergeCell ref="I5:I6"/>
    <mergeCell ref="A3:I3"/>
    <mergeCell ref="A60:A61"/>
    <mergeCell ref="B60:B61"/>
    <mergeCell ref="C60:F60"/>
    <mergeCell ref="G60:G61"/>
    <mergeCell ref="B5:B6"/>
    <mergeCell ref="C5:F5"/>
    <mergeCell ref="G5:G6"/>
    <mergeCell ref="A58:I58"/>
    <mergeCell ref="H60:H61"/>
    <mergeCell ref="I60:I61"/>
    <mergeCell ref="A59:I59"/>
  </mergeCells>
  <phoneticPr fontId="1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58"/>
  <sheetViews>
    <sheetView topLeftCell="A28" workbookViewId="0">
      <selection activeCell="B11" sqref="B11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9" x14ac:dyDescent="0.2">
      <c r="A1" s="315" t="s">
        <v>102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9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</row>
    <row r="3" spans="1:19" ht="23.25" x14ac:dyDescent="0.35">
      <c r="A3" s="314" t="s">
        <v>90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</row>
    <row r="4" spans="1:19" ht="13.5" customHeight="1" x14ac:dyDescent="0.2">
      <c r="A4" s="351" t="s">
        <v>31</v>
      </c>
      <c r="B4" s="354" t="s">
        <v>20</v>
      </c>
      <c r="C4" s="320"/>
      <c r="D4" s="320"/>
      <c r="E4" s="355" t="s">
        <v>19</v>
      </c>
      <c r="F4" s="320"/>
      <c r="G4" s="320"/>
      <c r="H4" s="356" t="s">
        <v>32</v>
      </c>
      <c r="I4" s="356"/>
      <c r="J4" s="356"/>
      <c r="K4" s="356"/>
      <c r="L4" s="356"/>
      <c r="M4" s="356"/>
      <c r="N4" s="356"/>
      <c r="O4" s="356"/>
      <c r="P4" s="356"/>
      <c r="Q4" s="351" t="s">
        <v>21</v>
      </c>
      <c r="R4" s="351" t="s">
        <v>22</v>
      </c>
    </row>
    <row r="5" spans="1:19" ht="15.75" customHeight="1" x14ac:dyDescent="0.35">
      <c r="A5" s="352"/>
      <c r="B5" s="321"/>
      <c r="C5" s="321"/>
      <c r="D5" s="321"/>
      <c r="E5" s="321"/>
      <c r="F5" s="321"/>
      <c r="G5" s="321"/>
      <c r="H5" s="354" t="s">
        <v>0</v>
      </c>
      <c r="I5" s="354"/>
      <c r="J5" s="354"/>
      <c r="K5" s="354" t="s">
        <v>23</v>
      </c>
      <c r="L5" s="354"/>
      <c r="M5" s="354"/>
      <c r="N5" s="354" t="s">
        <v>24</v>
      </c>
      <c r="O5" s="354"/>
      <c r="P5" s="354"/>
      <c r="Q5" s="352"/>
      <c r="R5" s="352"/>
    </row>
    <row r="6" spans="1:19" x14ac:dyDescent="0.2">
      <c r="A6" s="353"/>
      <c r="B6" s="132" t="s">
        <v>4</v>
      </c>
      <c r="C6" s="133" t="s">
        <v>66</v>
      </c>
      <c r="D6" s="132" t="s">
        <v>25</v>
      </c>
      <c r="E6" s="132" t="s">
        <v>4</v>
      </c>
      <c r="F6" s="133" t="s">
        <v>66</v>
      </c>
      <c r="G6" s="132" t="s">
        <v>25</v>
      </c>
      <c r="H6" s="132" t="s">
        <v>4</v>
      </c>
      <c r="I6" s="133" t="s">
        <v>66</v>
      </c>
      <c r="J6" s="132" t="s">
        <v>25</v>
      </c>
      <c r="K6" s="132" t="s">
        <v>4</v>
      </c>
      <c r="L6" s="133" t="s">
        <v>66</v>
      </c>
      <c r="M6" s="132" t="s">
        <v>25</v>
      </c>
      <c r="N6" s="132" t="s">
        <v>4</v>
      </c>
      <c r="O6" s="133" t="s">
        <v>66</v>
      </c>
      <c r="P6" s="132" t="s">
        <v>25</v>
      </c>
      <c r="Q6" s="353"/>
      <c r="R6" s="353"/>
    </row>
    <row r="7" spans="1:19" x14ac:dyDescent="0.2">
      <c r="A7" s="136"/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</row>
    <row r="8" spans="1:19" ht="12" customHeight="1" x14ac:dyDescent="0.2">
      <c r="A8" s="139" t="s">
        <v>58</v>
      </c>
      <c r="B8" s="140">
        <f>[1]MercLab!Y48</f>
        <v>4581912.7821347369</v>
      </c>
      <c r="C8" s="141">
        <f>SUM(C11,C15)</f>
        <v>100.00000000001162</v>
      </c>
      <c r="D8" s="141">
        <f>[1]MercLab!Z48</f>
        <v>7.0604319650881679</v>
      </c>
      <c r="E8" s="140">
        <f>[1]MercLab!AA48</f>
        <v>3661946.5641104998</v>
      </c>
      <c r="F8" s="141">
        <f>SUM(F11,F15)</f>
        <v>100.00000000001057</v>
      </c>
      <c r="G8" s="141">
        <f>[1]MercLab!AB48</f>
        <v>7.6776791439170697</v>
      </c>
      <c r="H8" s="140">
        <f>[1]MercLab!AC48</f>
        <v>1576038.0391697988</v>
      </c>
      <c r="I8" s="141">
        <f>SUM(I11,I15)</f>
        <v>100.00000000000745</v>
      </c>
      <c r="J8" s="141">
        <f>[1]MercLab!AD48</f>
        <v>8.6302282412251845</v>
      </c>
      <c r="K8" s="140">
        <f>[1]MercLab!AE48</f>
        <v>1406846.4751102827</v>
      </c>
      <c r="L8" s="141">
        <f>SUM(L11,L15)</f>
        <v>100.00000000000423</v>
      </c>
      <c r="M8" s="141">
        <f>[1]MercLab!AF48</f>
        <v>8.5342226668622629</v>
      </c>
      <c r="N8" s="140">
        <f>[1]MercLab!AG48</f>
        <v>169191.56405956979</v>
      </c>
      <c r="O8" s="141">
        <f>SUM(O11,O15)</f>
        <v>100.00000000000009</v>
      </c>
      <c r="P8" s="141">
        <f>[1]MercLab!AH48</f>
        <v>9.3902252184725974</v>
      </c>
      <c r="Q8" s="141">
        <f>IF(ISNUMBER(N8/H8*100),N8/H8*100,0)</f>
        <v>10.735246222146639</v>
      </c>
      <c r="R8" s="141">
        <f>[1]MercLab!AI48</f>
        <v>4.2238441361448311</v>
      </c>
      <c r="S8" s="142"/>
    </row>
    <row r="9" spans="1:19" ht="12" customHeight="1" x14ac:dyDescent="0.2">
      <c r="A9" s="143"/>
      <c r="B9" s="144"/>
      <c r="C9" s="141"/>
      <c r="D9" s="141"/>
      <c r="E9" s="144"/>
      <c r="F9" s="141"/>
      <c r="G9" s="141"/>
      <c r="H9" s="144"/>
      <c r="I9" s="141"/>
      <c r="J9" s="141"/>
      <c r="K9" s="144"/>
      <c r="L9" s="141"/>
      <c r="M9" s="141"/>
      <c r="N9" s="144"/>
      <c r="O9" s="141"/>
      <c r="P9" s="141"/>
      <c r="Q9" s="141"/>
      <c r="R9" s="141"/>
      <c r="S9" s="25"/>
    </row>
    <row r="10" spans="1:19" x14ac:dyDescent="0.2">
      <c r="A10" s="139" t="s">
        <v>35</v>
      </c>
      <c r="B10" s="173"/>
      <c r="C10" s="141"/>
      <c r="D10" s="141"/>
      <c r="E10" s="173"/>
      <c r="F10" s="141"/>
      <c r="G10" s="141"/>
      <c r="H10" s="173"/>
      <c r="I10" s="141"/>
      <c r="J10" s="141"/>
      <c r="K10" s="173"/>
      <c r="L10" s="141"/>
      <c r="M10" s="141"/>
      <c r="N10" s="173"/>
      <c r="O10" s="141"/>
      <c r="P10" s="141"/>
      <c r="Q10" s="141"/>
      <c r="R10" s="141"/>
      <c r="S10" s="9"/>
    </row>
    <row r="11" spans="1:19" x14ac:dyDescent="0.2">
      <c r="A11" s="147" t="s">
        <v>55</v>
      </c>
      <c r="B11" s="148">
        <f>SUM(B12:B14)</f>
        <v>2543202.333569211</v>
      </c>
      <c r="C11" s="149">
        <f>IF(ISNUMBER(B11/B$8*100),B11/B$8*100,0)</f>
        <v>55.505254126297878</v>
      </c>
      <c r="D11" s="149">
        <f>[2]Sheet1!D8</f>
        <v>8.0860083521612616</v>
      </c>
      <c r="E11" s="148">
        <f>SUM(E12:E14)</f>
        <v>2079350.0021293378</v>
      </c>
      <c r="F11" s="149">
        <f>IF(ISNUMBER(E11/E$8*100),E11/E$8*100,0)</f>
        <v>56.782641847053263</v>
      </c>
      <c r="G11" s="149">
        <f>[2]Sheet1!E8</f>
        <v>8.7229248004865809</v>
      </c>
      <c r="H11" s="148">
        <f>SUM(H12:H14)</f>
        <v>993541.30813291203</v>
      </c>
      <c r="I11" s="149">
        <f>IF(ISNUMBER(H11/H$8*100),H11/H$8*100,0)</f>
        <v>63.040439598543863</v>
      </c>
      <c r="J11" s="149">
        <f>[2]Sheet1!F8</f>
        <v>9.6664937217195384</v>
      </c>
      <c r="K11" s="148">
        <f>SUM(K12:K14)</f>
        <v>888243.91788123362</v>
      </c>
      <c r="L11" s="149">
        <f>IF(ISNUMBER(K11/K$8*100),K11/K$8*100,0)</f>
        <v>63.137231645095049</v>
      </c>
      <c r="M11" s="149">
        <f>[2]Sheet1!G8</f>
        <v>9.5650884601511894</v>
      </c>
      <c r="N11" s="148">
        <f>SUM(N12:N14)</f>
        <v>105297.39025167812</v>
      </c>
      <c r="O11" s="149">
        <f>IF(ISNUMBER(N11/N$8*100),N11/N$8*100,0)</f>
        <v>62.23560307924366</v>
      </c>
      <c r="P11" s="149">
        <f>[2]Sheet1!H8</f>
        <v>10.359043520438298</v>
      </c>
      <c r="Q11" s="150">
        <f>IF(ISNUMBER(N11/H11*100),N11/H11*100,0)</f>
        <v>10.598189465273029</v>
      </c>
      <c r="R11" s="149">
        <f>[2]Sheet1!H9</f>
        <v>4.0869882804243156</v>
      </c>
      <c r="S11" s="9"/>
    </row>
    <row r="12" spans="1:19" x14ac:dyDescent="0.2">
      <c r="A12" s="154" t="s">
        <v>51</v>
      </c>
      <c r="B12" s="148">
        <f>[1]MercLab!Y49</f>
        <v>664696.20061821211</v>
      </c>
      <c r="C12" s="149">
        <f>IF(ISNUMBER(B12/B$8*100),B12/B$8*100,0)</f>
        <v>14.506958823177921</v>
      </c>
      <c r="D12" s="149">
        <f>[1]MercLab!Z49</f>
        <v>9.2640893100725137</v>
      </c>
      <c r="E12" s="148">
        <f>[1]MercLab!AA49</f>
        <v>561307.7183249112</v>
      </c>
      <c r="F12" s="149">
        <f>IF(ISNUMBER(E12/E$8*100),E12/E$8*100,0)</f>
        <v>15.328124222950121</v>
      </c>
      <c r="G12" s="149">
        <f>[1]MercLab!AB49</f>
        <v>9.8548548934856566</v>
      </c>
      <c r="H12" s="148">
        <f>[1]MercLab!AC49</f>
        <v>271325.18752981728</v>
      </c>
      <c r="I12" s="149">
        <f>IF(ISNUMBER(H12/H$8*100),H12/H$8*100,0)</f>
        <v>17.215649672563853</v>
      </c>
      <c r="J12" s="149">
        <f>[1]MercLab!AD49</f>
        <v>10.905122598781819</v>
      </c>
      <c r="K12" s="148">
        <f>[1]MercLab!AE49</f>
        <v>238442.90851530057</v>
      </c>
      <c r="L12" s="149">
        <f>IF(ISNUMBER(K12/K$8*100),K12/K$8*100,0)</f>
        <v>16.948751177459435</v>
      </c>
      <c r="M12" s="149">
        <f>[1]MercLab!AF49</f>
        <v>10.794225113626258</v>
      </c>
      <c r="N12" s="148">
        <f>[1]MercLab!AG49</f>
        <v>32882.279014516775</v>
      </c>
      <c r="O12" s="149">
        <f>IF(ISNUMBER(N12/N$8*100),N12/N$8*100,0)</f>
        <v>19.434940032198899</v>
      </c>
      <c r="P12" s="149">
        <f>[1]MercLab!AH49</f>
        <v>11.690220820189271</v>
      </c>
      <c r="Q12" s="150">
        <f>IF(ISNUMBER(N12/H12*100),N12/H12*100,0)</f>
        <v>12.119139882987524</v>
      </c>
      <c r="R12" s="149">
        <f>[1]MercLab!AI49</f>
        <v>5.9227600794482118</v>
      </c>
      <c r="S12" s="9"/>
    </row>
    <row r="13" spans="1:19" x14ac:dyDescent="0.2">
      <c r="A13" s="154" t="s">
        <v>52</v>
      </c>
      <c r="B13" s="148">
        <f>[1]MercLab!Y50</f>
        <v>384108.07911315653</v>
      </c>
      <c r="C13" s="149">
        <f>IF(ISNUMBER(B13/B$8*100),B13/B$8*100,0)</f>
        <v>8.3831381647164083</v>
      </c>
      <c r="D13" s="149">
        <f>[1]MercLab!Z50</f>
        <v>8.4289189016194079</v>
      </c>
      <c r="E13" s="148">
        <f>[1]MercLab!AA50</f>
        <v>315671.71843095188</v>
      </c>
      <c r="F13" s="149">
        <f>IF(ISNUMBER(E13/E$8*100),E13/E$8*100,0)</f>
        <v>8.6203256356808602</v>
      </c>
      <c r="G13" s="149">
        <f>[1]MercLab!AB50</f>
        <v>8.9986851211072576</v>
      </c>
      <c r="H13" s="148">
        <f>[1]MercLab!AC50</f>
        <v>141771.32402375812</v>
      </c>
      <c r="I13" s="149">
        <f>IF(ISNUMBER(H13/H$8*100),H13/H$8*100,0)</f>
        <v>8.9954252689508838</v>
      </c>
      <c r="J13" s="149">
        <f>[1]MercLab!AD50</f>
        <v>9.902830331466637</v>
      </c>
      <c r="K13" s="148">
        <f>[1]MercLab!AE50</f>
        <v>128310.4578925825</v>
      </c>
      <c r="L13" s="149">
        <f>IF(ISNUMBER(K13/K$8*100),K13/K$8*100,0)</f>
        <v>9.1204307053137583</v>
      </c>
      <c r="M13" s="149">
        <f>[1]MercLab!AF50</f>
        <v>9.8502431661915164</v>
      </c>
      <c r="N13" s="148">
        <f>[1]MercLab!AG50</f>
        <v>13460.866131175739</v>
      </c>
      <c r="O13" s="149">
        <f>IF(ISNUMBER(N13/N$8*100),N13/N$8*100,0)</f>
        <v>7.9559913084297582</v>
      </c>
      <c r="P13" s="149">
        <f>[1]MercLab!AH50</f>
        <v>10.38975155279503</v>
      </c>
      <c r="Q13" s="150">
        <f>IF(ISNUMBER(N13/H13*100),N13/H13*100,0)</f>
        <v>9.4947735191638323</v>
      </c>
      <c r="R13" s="149">
        <f>[1]MercLab!AI50</f>
        <v>2.5301583009325581</v>
      </c>
      <c r="S13" s="9"/>
    </row>
    <row r="14" spans="1:19" x14ac:dyDescent="0.2">
      <c r="A14" s="154" t="s">
        <v>71</v>
      </c>
      <c r="B14" s="148">
        <f>[1]MercLab!Y51</f>
        <v>1494398.0538378425</v>
      </c>
      <c r="C14" s="149">
        <f>IF(ISNUMBER(B14/B$8*100),B14/B$8*100,0)</f>
        <v>32.615157138403553</v>
      </c>
      <c r="D14" s="149">
        <f>[1]MercLab!Z51</f>
        <v>7.44413358463893</v>
      </c>
      <c r="E14" s="148">
        <f>[1]MercLab!AA51</f>
        <v>1202370.5653734747</v>
      </c>
      <c r="F14" s="149">
        <f>IF(ISNUMBER(E14/E$8*100),E14/E$8*100,0)</f>
        <v>32.834191988422276</v>
      </c>
      <c r="G14" s="149">
        <f>[1]MercLab!AB51</f>
        <v>8.1010005231493487</v>
      </c>
      <c r="H14" s="148">
        <f>[1]MercLab!AC51</f>
        <v>580444.79657933663</v>
      </c>
      <c r="I14" s="149">
        <f>IF(ISNUMBER(H14/H$8*100),H14/H$8*100,0)</f>
        <v>36.829364657029117</v>
      </c>
      <c r="J14" s="149">
        <f>[1]MercLab!AD51</f>
        <v>8.9841889388727161</v>
      </c>
      <c r="K14" s="148">
        <f>[1]MercLab!AE51</f>
        <v>521490.55147335061</v>
      </c>
      <c r="L14" s="149">
        <f>IF(ISNUMBER(K14/K$8*100),K14/K$8*100,0)</f>
        <v>37.068049762321856</v>
      </c>
      <c r="M14" s="149">
        <f>[1]MercLab!AF51</f>
        <v>8.9100199955565529</v>
      </c>
      <c r="N14" s="148">
        <f>[1]MercLab!AG51</f>
        <v>58954.245105985618</v>
      </c>
      <c r="O14" s="149">
        <f>IF(ISNUMBER(N14/N$8*100),N14/N$8*100,0)</f>
        <v>34.844671738615006</v>
      </c>
      <c r="P14" s="149">
        <f>[1]MercLab!AH51</f>
        <v>9.6050836949783047</v>
      </c>
      <c r="Q14" s="150">
        <f>IF(ISNUMBER(N14/H14*100),N14/H14*100,0)</f>
        <v>10.156735912426704</v>
      </c>
      <c r="R14" s="149">
        <f>[1]MercLab!AI51</f>
        <v>3.8520482262110232</v>
      </c>
      <c r="S14" s="9"/>
    </row>
    <row r="15" spans="1:19" x14ac:dyDescent="0.2">
      <c r="A15" s="147" t="s">
        <v>53</v>
      </c>
      <c r="B15" s="148">
        <f>[1]MercLab!Y52</f>
        <v>2038710.4485660589</v>
      </c>
      <c r="C15" s="149">
        <f>IF(ISNUMBER(B15/B$8*100),B15/B$8*100,0)</f>
        <v>44.494745873713754</v>
      </c>
      <c r="D15" s="149">
        <f>[1]MercLab!Z52</f>
        <v>5.6507384408063741</v>
      </c>
      <c r="E15" s="148">
        <f>[1]MercLab!AA52</f>
        <v>1582596.5619815493</v>
      </c>
      <c r="F15" s="149">
        <f>IF(ISNUMBER(E15/E$8*100),E15/E$8*100,0)</f>
        <v>43.217358152957317</v>
      </c>
      <c r="G15" s="149">
        <f>[1]MercLab!AB52</f>
        <v>6.2016405208653751</v>
      </c>
      <c r="H15" s="148">
        <f>[1]MercLab!AC52</f>
        <v>582496.73103700404</v>
      </c>
      <c r="I15" s="149">
        <f>IF(ISNUMBER(H15/H$8*100),H15/H$8*100,0)</f>
        <v>36.959560401463584</v>
      </c>
      <c r="J15" s="149">
        <f>[1]MercLab!AD52</f>
        <v>6.7570393769402521</v>
      </c>
      <c r="K15" s="148">
        <f>[1]MercLab!AE52</f>
        <v>518602.55722910864</v>
      </c>
      <c r="L15" s="149">
        <f>IF(ISNUMBER(K15/K$8*100),K15/K$8*100,0)</f>
        <v>36.862768354909186</v>
      </c>
      <c r="M15" s="149">
        <f>[1]MercLab!AF52</f>
        <v>6.6331772822471251</v>
      </c>
      <c r="N15" s="148">
        <f>[1]MercLab!AG52</f>
        <v>63894.173807891806</v>
      </c>
      <c r="O15" s="149">
        <f>IF(ISNUMBER(N15/N$8*100),N15/N$8*100,0)</f>
        <v>37.764396920756418</v>
      </c>
      <c r="P15" s="149">
        <f>[1]MercLab!AH52</f>
        <v>7.7023977433004198</v>
      </c>
      <c r="Q15" s="150">
        <f>IF(ISNUMBER(N15/H15*100),N15/H15*100,0)</f>
        <v>10.969018434514242</v>
      </c>
      <c r="R15" s="149">
        <f>[1]MercLab!AI52</f>
        <v>3.936382818269121</v>
      </c>
      <c r="S15" s="9"/>
    </row>
    <row r="16" spans="1:19" x14ac:dyDescent="0.2">
      <c r="A16" s="53"/>
      <c r="B16" s="180"/>
      <c r="C16" s="149"/>
      <c r="D16" s="149"/>
      <c r="E16" s="180"/>
      <c r="F16" s="149"/>
      <c r="G16" s="149"/>
      <c r="H16" s="180"/>
      <c r="I16" s="149"/>
      <c r="J16" s="149"/>
      <c r="K16" s="180"/>
      <c r="L16" s="149"/>
      <c r="M16" s="149"/>
      <c r="N16" s="180"/>
      <c r="O16" s="149"/>
      <c r="P16" s="149"/>
      <c r="Q16" s="149"/>
      <c r="R16" s="149"/>
      <c r="S16" s="9"/>
    </row>
    <row r="17" spans="1:19" x14ac:dyDescent="0.2">
      <c r="A17" s="139" t="s">
        <v>57</v>
      </c>
      <c r="B17" s="173"/>
      <c r="C17" s="141"/>
      <c r="D17" s="141"/>
      <c r="E17" s="173"/>
      <c r="F17" s="141"/>
      <c r="G17" s="141"/>
      <c r="H17" s="173"/>
      <c r="I17" s="141"/>
      <c r="J17" s="141"/>
      <c r="K17" s="173"/>
      <c r="L17" s="141"/>
      <c r="M17" s="141"/>
      <c r="N17" s="173"/>
      <c r="O17" s="141"/>
      <c r="P17" s="141"/>
      <c r="Q17" s="141"/>
      <c r="R17" s="141"/>
      <c r="S17" s="9"/>
    </row>
    <row r="18" spans="1:19" x14ac:dyDescent="0.2">
      <c r="A18" s="147" t="s">
        <v>37</v>
      </c>
      <c r="B18" s="148">
        <f>[1]MercLab!Y54</f>
        <v>905246.50700274936</v>
      </c>
      <c r="C18" s="149">
        <f>IF(ISNUMBER(B18/B$8*100),B18/B$8*100,0)</f>
        <v>19.756956320346855</v>
      </c>
      <c r="D18" s="149">
        <f>[1]MercLab!Z54</f>
        <v>0</v>
      </c>
      <c r="E18" s="148">
        <f>[1]MercLab!AA54</f>
        <v>344097.79442093999</v>
      </c>
      <c r="F18" s="149">
        <f>IF(ISNUMBER(E18/E$8*100),E18/E$8*100,0)</f>
        <v>9.3965815283414056</v>
      </c>
      <c r="G18" s="149">
        <f>[1]MercLab!AB54</f>
        <v>0</v>
      </c>
      <c r="H18" s="148">
        <f>[1]MercLab!AC54</f>
        <v>109390.02822925217</v>
      </c>
      <c r="I18" s="149">
        <f>IF(ISNUMBER(H18/H$8*100),H18/H$8*100,0)</f>
        <v>6.9408241115090714</v>
      </c>
      <c r="J18" s="149">
        <f>[1]MercLab!AD54</f>
        <v>0</v>
      </c>
      <c r="K18" s="148">
        <f>[1]MercLab!AE54</f>
        <v>104433.04142466828</v>
      </c>
      <c r="L18" s="149">
        <f>IF(ISNUMBER(K18/K$8*100),K18/K$8*100,0)</f>
        <v>7.4232009869080979</v>
      </c>
      <c r="M18" s="149">
        <f>[1]MercLab!AF54</f>
        <v>0</v>
      </c>
      <c r="N18" s="148">
        <f>[1]MercLab!AG54</f>
        <v>4956.9868045838721</v>
      </c>
      <c r="O18" s="149">
        <f>IF(ISNUMBER(N18/N$8*100),N18/N$8*100,0)</f>
        <v>2.9298073057818605</v>
      </c>
      <c r="P18" s="149">
        <f>[1]MercLab!AH54</f>
        <v>0</v>
      </c>
      <c r="Q18" s="150">
        <f>IF(ISNUMBER(N18/H18*100),N18/H18*100,0)</f>
        <v>4.5314795917186865</v>
      </c>
      <c r="R18" s="149">
        <f>[1]MercLab!AI54</f>
        <v>2.5311445214509671</v>
      </c>
    </row>
    <row r="19" spans="1:19" x14ac:dyDescent="0.2">
      <c r="A19" s="147" t="s">
        <v>38</v>
      </c>
      <c r="B19" s="148">
        <f>[1]MercLab!Y55</f>
        <v>2242439.5601059454</v>
      </c>
      <c r="C19" s="149">
        <f>IF(ISNUMBER(B19/B$8*100),B19/B$8*100,0)</f>
        <v>48.941122774082601</v>
      </c>
      <c r="D19" s="149">
        <f>[1]MercLab!Z55</f>
        <v>4.3354408687370913</v>
      </c>
      <c r="E19" s="148">
        <f>[1]MercLab!AA55</f>
        <v>1883622.0546633468</v>
      </c>
      <c r="F19" s="149">
        <f>IF(ISNUMBER(E19/E$8*100),E19/E$8*100,0)</f>
        <v>51.437726402785053</v>
      </c>
      <c r="G19" s="149">
        <f>[1]MercLab!AB55</f>
        <v>4.8998729097536051</v>
      </c>
      <c r="H19" s="148">
        <f>[1]MercLab!AC55</f>
        <v>717099.17420547036</v>
      </c>
      <c r="I19" s="149">
        <f>IF(ISNUMBER(H19/H$8*100),H19/H$8*100,0)</f>
        <v>45.500118422472397</v>
      </c>
      <c r="J19" s="149">
        <f>[1]MercLab!AD55</f>
        <v>5.0243516825930223</v>
      </c>
      <c r="K19" s="148">
        <f>[1]MercLab!AE55</f>
        <v>657932.48311739322</v>
      </c>
      <c r="L19" s="149">
        <f>IF(ISNUMBER(K19/K$8*100),K19/K$8*100,0)</f>
        <v>46.766473439528497</v>
      </c>
      <c r="M19" s="149">
        <f>[1]MercLab!AF55</f>
        <v>4.9808521593905422</v>
      </c>
      <c r="N19" s="148">
        <f>[1]MercLab!AG55</f>
        <v>59166.691088071144</v>
      </c>
      <c r="O19" s="149">
        <f>IF(ISNUMBER(N19/N$8*100),N19/N$8*100,0)</f>
        <v>34.970237090094777</v>
      </c>
      <c r="P19" s="149">
        <f>[1]MercLab!AH55</f>
        <v>5.5080655558671721</v>
      </c>
      <c r="Q19" s="150">
        <f>IF(ISNUMBER(N19/H19*100),N19/H19*100,0)</f>
        <v>8.2508379895467741</v>
      </c>
      <c r="R19" s="149">
        <f>[1]MercLab!AI55</f>
        <v>3.3411769005091663</v>
      </c>
    </row>
    <row r="20" spans="1:19" x14ac:dyDescent="0.2">
      <c r="A20" s="147" t="s">
        <v>39</v>
      </c>
      <c r="B20" s="148">
        <f>[1]MercLab!Y56</f>
        <v>1075506.1845432457</v>
      </c>
      <c r="C20" s="149">
        <f>IF(ISNUMBER(B20/B$8*100),B20/B$8*100,0)</f>
        <v>23.472864624065625</v>
      </c>
      <c r="D20" s="149">
        <f>[1]MercLab!Z56</f>
        <v>10.139122264471323</v>
      </c>
      <c r="E20" s="148">
        <f>[1]MercLab!AA56</f>
        <v>1075506.1845432457</v>
      </c>
      <c r="F20" s="149">
        <f>IF(ISNUMBER(E20/E$8*100),E20/E$8*100,0)</f>
        <v>29.369794608253386</v>
      </c>
      <c r="G20" s="149">
        <f>[1]MercLab!AB56</f>
        <v>10.139122264471323</v>
      </c>
      <c r="H20" s="148">
        <f>[1]MercLab!AC56</f>
        <v>518713.53199100681</v>
      </c>
      <c r="I20" s="149">
        <f>IF(ISNUMBER(H20/H$8*100),H20/H$8*100,0)</f>
        <v>32.912500783562734</v>
      </c>
      <c r="J20" s="149">
        <f>[1]MercLab!AD56</f>
        <v>10.619944958133967</v>
      </c>
      <c r="K20" s="148">
        <f>[1]MercLab!AE56</f>
        <v>433495.49094756093</v>
      </c>
      <c r="L20" s="149">
        <f>IF(ISNUMBER(K20/K$8*100),K20/K$8*100,0)</f>
        <v>30.813276261262214</v>
      </c>
      <c r="M20" s="149">
        <f>[1]MercLab!AF56</f>
        <v>10.564151896809259</v>
      </c>
      <c r="N20" s="148">
        <f>[1]MercLab!AG56</f>
        <v>85218.041043445191</v>
      </c>
      <c r="O20" s="149">
        <f>IF(ISNUMBER(N20/N$8*100),N20/N$8*100,0)</f>
        <v>50.367783711391901</v>
      </c>
      <c r="P20" s="149">
        <f>[1]MercLab!AH56</f>
        <v>10.903758575699808</v>
      </c>
      <c r="Q20" s="150">
        <f>IF(ISNUMBER(N20/H20*100),N20/H20*100,0)</f>
        <v>16.428729113032407</v>
      </c>
      <c r="R20" s="149">
        <f>[1]MercLab!AI56</f>
        <v>4.3915132567248811</v>
      </c>
    </row>
    <row r="21" spans="1:19" x14ac:dyDescent="0.2">
      <c r="A21" s="147" t="s">
        <v>40</v>
      </c>
      <c r="B21" s="148">
        <f>[1]MercLab!Y57</f>
        <v>347409.59258397651</v>
      </c>
      <c r="C21" s="149">
        <f>IF(ISNUMBER(B21/B$8*100),B21/B$8*100,0)</f>
        <v>7.5821956703007469</v>
      </c>
      <c r="D21" s="149">
        <f>[1]MercLab!Z57</f>
        <v>15.11857842354766</v>
      </c>
      <c r="E21" s="148">
        <f>[1]MercLab!AA57</f>
        <v>347409.59258397651</v>
      </c>
      <c r="F21" s="149">
        <f>IF(ISNUMBER(E21/E$8*100),E21/E$8*100,0)</f>
        <v>9.4870197175682591</v>
      </c>
      <c r="G21" s="149">
        <f>[1]MercLab!AB57</f>
        <v>15.11857842354766</v>
      </c>
      <c r="H21" s="148">
        <f>[1]MercLab!AC57</f>
        <v>226025.26795655166</v>
      </c>
      <c r="I21" s="149">
        <f>IF(ISNUMBER(H21/H$8*100),H21/H$8*100,0)</f>
        <v>14.341358668957877</v>
      </c>
      <c r="J21" s="149">
        <f>[1]MercLab!AD57</f>
        <v>15.50414163435655</v>
      </c>
      <c r="K21" s="148">
        <f>[1]MercLab!AE57</f>
        <v>206456.52346576046</v>
      </c>
      <c r="L21" s="149">
        <f>IF(ISNUMBER(K21/K$8*100),K21/K$8*100,0)</f>
        <v>14.675128176269292</v>
      </c>
      <c r="M21" s="149">
        <f>[1]MercLab!AF57</f>
        <v>15.595819407999246</v>
      </c>
      <c r="N21" s="148">
        <f>[1]MercLab!AG57</f>
        <v>19568.744490791065</v>
      </c>
      <c r="O21" s="149">
        <f>IF(ISNUMBER(N21/N$8*100),N21/N$8*100,0)</f>
        <v>11.566028483489404</v>
      </c>
      <c r="P21" s="149">
        <f>[1]MercLab!AH57</f>
        <v>14.53691175232397</v>
      </c>
      <c r="Q21" s="150">
        <f>IF(ISNUMBER(N21/H21*100),N21/H21*100,0)</f>
        <v>8.6577685175237669</v>
      </c>
      <c r="R21" s="149">
        <f>[1]MercLab!AI57</f>
        <v>5.7109717614758306</v>
      </c>
    </row>
    <row r="22" spans="1:19" x14ac:dyDescent="0.2">
      <c r="A22" s="147" t="s">
        <v>46</v>
      </c>
      <c r="B22" s="148">
        <f>[1]MercLab!Y58</f>
        <v>11310.93789931599</v>
      </c>
      <c r="C22" s="149">
        <f>IF(ISNUMBER(B22/B$8*100),B22/B$8*100,0)</f>
        <v>0.24686061121499928</v>
      </c>
      <c r="D22" s="149">
        <f>[1]MercLab!Z58</f>
        <v>0</v>
      </c>
      <c r="E22" s="148">
        <f>[1]MercLab!AA58</f>
        <v>11310.93789931599</v>
      </c>
      <c r="F22" s="149">
        <f>IF(ISNUMBER(E22/E$8*100),E22/E$8*100,0)</f>
        <v>0.30887774306077181</v>
      </c>
      <c r="G22" s="149">
        <f>[1]MercLab!AB58</f>
        <v>0</v>
      </c>
      <c r="H22" s="148">
        <f>[1]MercLab!AC58</f>
        <v>4810.0367876413438</v>
      </c>
      <c r="I22" s="149">
        <f>IF(ISNUMBER(H22/H$8*100),H22/H$8*100,0)</f>
        <v>0.30519801350575909</v>
      </c>
      <c r="J22" s="149">
        <f>[1]MercLab!AD58</f>
        <v>0</v>
      </c>
      <c r="K22" s="148">
        <f>[1]MercLab!AE58</f>
        <v>4528.9361549625428</v>
      </c>
      <c r="L22" s="149">
        <f>IF(ISNUMBER(K22/K$8*100),K22/K$8*100,0)</f>
        <v>0.32192113603636247</v>
      </c>
      <c r="M22" s="149">
        <f>[1]MercLab!AF58</f>
        <v>0</v>
      </c>
      <c r="N22" s="148">
        <f>[1]MercLab!AG58</f>
        <v>281.10063267880111</v>
      </c>
      <c r="O22" s="149">
        <f>IF(ISNUMBER(N22/N$8*100),N22/N$8*100,0)</f>
        <v>0.16614340924221838</v>
      </c>
      <c r="P22" s="149">
        <f>[1]MercLab!AH58</f>
        <v>0</v>
      </c>
      <c r="Q22" s="150">
        <f>IF(ISNUMBER(N22/H22*100),N22/H22*100,0)</f>
        <v>5.8440433013120883</v>
      </c>
      <c r="R22" s="149">
        <f>[1]MercLab!AI58</f>
        <v>2</v>
      </c>
    </row>
    <row r="23" spans="1:19" x14ac:dyDescent="0.2">
      <c r="A23" s="147"/>
      <c r="B23" s="155"/>
      <c r="C23" s="149"/>
      <c r="D23" s="149"/>
      <c r="E23" s="155"/>
      <c r="F23" s="149"/>
      <c r="G23" s="149"/>
      <c r="H23" s="155"/>
      <c r="I23" s="149"/>
      <c r="J23" s="149"/>
      <c r="K23" s="155"/>
      <c r="L23" s="149"/>
      <c r="M23" s="149"/>
      <c r="N23" s="155"/>
      <c r="O23" s="149"/>
      <c r="P23" s="149"/>
      <c r="Q23" s="149"/>
      <c r="R23" s="149"/>
    </row>
    <row r="24" spans="1:19" x14ac:dyDescent="0.2">
      <c r="A24" s="139" t="s">
        <v>16</v>
      </c>
      <c r="B24" s="173"/>
      <c r="C24" s="141"/>
      <c r="D24" s="141"/>
      <c r="E24" s="173"/>
      <c r="F24" s="141"/>
      <c r="G24" s="141"/>
      <c r="H24" s="173"/>
      <c r="I24" s="141"/>
      <c r="J24" s="141"/>
      <c r="K24" s="173"/>
      <c r="L24" s="141"/>
      <c r="M24" s="141"/>
      <c r="N24" s="173"/>
      <c r="O24" s="141"/>
      <c r="P24" s="141"/>
      <c r="Q24" s="141"/>
      <c r="R24" s="141"/>
    </row>
    <row r="25" spans="1:19" ht="12" customHeight="1" x14ac:dyDescent="0.2">
      <c r="A25" s="147" t="s">
        <v>41</v>
      </c>
      <c r="B25" s="148">
        <f>[1]MercLab!Y60</f>
        <v>180453.51308732352</v>
      </c>
      <c r="C25" s="149">
        <f t="shared" ref="C25:C33" si="0">IF(ISNUMBER(B25/B$8*100),B25/B$8*100,0)</f>
        <v>3.9383882161818295</v>
      </c>
      <c r="D25" s="149">
        <f>[1]MercLab!Z60</f>
        <v>3.9412638811935614</v>
      </c>
      <c r="E25" s="148">
        <f>[1]MercLab!AA60</f>
        <v>180453.51308732352</v>
      </c>
      <c r="F25" s="149">
        <f t="shared" ref="F25:F33" si="1">IF(ISNUMBER(E25/E$8*100),E25/E$8*100,0)</f>
        <v>4.9278030120889094</v>
      </c>
      <c r="G25" s="149">
        <f>[1]MercLab!AB60</f>
        <v>3.9412638811935614</v>
      </c>
      <c r="H25" s="148">
        <f>[1]MercLab!AC60</f>
        <v>7007.8593215735036</v>
      </c>
      <c r="I25" s="149">
        <f t="shared" ref="I25:I33" si="2">IF(ISNUMBER(H25/H$8*100),H25/H$8*100,0)</f>
        <v>0.44465039214821217</v>
      </c>
      <c r="J25" s="149">
        <f>[1]MercLab!AD60</f>
        <v>4.4655450513970623</v>
      </c>
      <c r="K25" s="148">
        <f>[1]MercLab!AE60</f>
        <v>7007.8593215735036</v>
      </c>
      <c r="L25" s="149">
        <f t="shared" ref="L25:L33" si="3">IF(ISNUMBER(K25/K$8*100),K25/K$8*100,0)</f>
        <v>0.49812537796806566</v>
      </c>
      <c r="M25" s="149">
        <f>[1]MercLab!AF60</f>
        <v>4.4655450513970623</v>
      </c>
      <c r="N25" s="148">
        <f>[1]MercLab!AG60</f>
        <v>0</v>
      </c>
      <c r="O25" s="149">
        <f t="shared" ref="O25:O33" si="4">IF(ISNUMBER(N25/N$8*100),N25/N$8*100,0)</f>
        <v>0</v>
      </c>
      <c r="P25" s="149">
        <f>[1]MercLab!AH60</f>
        <v>0</v>
      </c>
      <c r="Q25" s="150">
        <f t="shared" ref="Q25:Q33" si="5">IF(ISNUMBER(N25/H25*100),N25/H25*100,0)</f>
        <v>0</v>
      </c>
      <c r="R25" s="149">
        <f>[1]MercLab!AI60</f>
        <v>0</v>
      </c>
    </row>
    <row r="26" spans="1:19" x14ac:dyDescent="0.2">
      <c r="A26" s="147" t="s">
        <v>42</v>
      </c>
      <c r="B26" s="148">
        <f>[1]MercLab!Y61</f>
        <v>276222.12550655467</v>
      </c>
      <c r="C26" s="149">
        <f t="shared" si="0"/>
        <v>6.0285330306497311</v>
      </c>
      <c r="D26" s="149">
        <f>[1]MercLab!Z61</f>
        <v>6.0189395050315557</v>
      </c>
      <c r="E26" s="148">
        <f>[1]MercLab!AA61</f>
        <v>276222.12550655467</v>
      </c>
      <c r="F26" s="149">
        <f t="shared" si="1"/>
        <v>7.5430408573875525</v>
      </c>
      <c r="G26" s="149">
        <f>[1]MercLab!AB61</f>
        <v>6.0189395050315557</v>
      </c>
      <c r="H26" s="148">
        <f>[1]MercLab!AC61</f>
        <v>32004.622136127335</v>
      </c>
      <c r="I26" s="149">
        <f t="shared" si="2"/>
        <v>2.0307011214644439</v>
      </c>
      <c r="J26" s="149">
        <f>[1]MercLab!AD61</f>
        <v>5.975590328296768</v>
      </c>
      <c r="K26" s="148">
        <f>[1]MercLab!AE61</f>
        <v>26043.35176916793</v>
      </c>
      <c r="L26" s="149">
        <f t="shared" si="3"/>
        <v>1.8511864819596886</v>
      </c>
      <c r="M26" s="149">
        <f>[1]MercLab!AF61</f>
        <v>6.0096717355118683</v>
      </c>
      <c r="N26" s="148">
        <f>[1]MercLab!AG61</f>
        <v>5961.270366959403</v>
      </c>
      <c r="O26" s="149">
        <f t="shared" si="4"/>
        <v>3.5233851049810792</v>
      </c>
      <c r="P26" s="149">
        <f>[1]MercLab!AH61</f>
        <v>5.8303679653088611</v>
      </c>
      <c r="Q26" s="150">
        <f t="shared" si="5"/>
        <v>18.626279484269322</v>
      </c>
      <c r="R26" s="149">
        <f>[1]MercLab!AI61</f>
        <v>0.23094688221709006</v>
      </c>
    </row>
    <row r="27" spans="1:19" x14ac:dyDescent="0.2">
      <c r="A27" s="147" t="s">
        <v>43</v>
      </c>
      <c r="B27" s="148">
        <f>[1]MercLab!Y62</f>
        <v>427129.07406058448</v>
      </c>
      <c r="C27" s="149">
        <f t="shared" si="0"/>
        <v>9.3220690652601821</v>
      </c>
      <c r="D27" s="149">
        <f>[1]MercLab!Z62</f>
        <v>8.1524287375200881</v>
      </c>
      <c r="E27" s="148">
        <f>[1]MercLab!AA62</f>
        <v>427129.07406058448</v>
      </c>
      <c r="F27" s="149">
        <f t="shared" si="1"/>
        <v>11.663989809319778</v>
      </c>
      <c r="G27" s="149">
        <f>[1]MercLab!AB62</f>
        <v>8.1524287375200881</v>
      </c>
      <c r="H27" s="148">
        <f>[1]MercLab!AC62</f>
        <v>114774.36309617123</v>
      </c>
      <c r="I27" s="149">
        <f t="shared" si="2"/>
        <v>7.2824614789520128</v>
      </c>
      <c r="J27" s="149">
        <f>[1]MercLab!AD62</f>
        <v>7.875730338867954</v>
      </c>
      <c r="K27" s="148">
        <f>[1]MercLab!AE62</f>
        <v>84571.638344000196</v>
      </c>
      <c r="L27" s="149">
        <f t="shared" si="3"/>
        <v>6.0114333610830295</v>
      </c>
      <c r="M27" s="149">
        <f>[1]MercLab!AF62</f>
        <v>7.9502849552619974</v>
      </c>
      <c r="N27" s="148">
        <f>[1]MercLab!AG62</f>
        <v>30202.724752170929</v>
      </c>
      <c r="O27" s="149">
        <f t="shared" si="4"/>
        <v>17.851200158854848</v>
      </c>
      <c r="P27" s="149">
        <f>[1]MercLab!AH62</f>
        <v>7.6645268996408245</v>
      </c>
      <c r="Q27" s="150">
        <f t="shared" si="5"/>
        <v>26.314870270169649</v>
      </c>
      <c r="R27" s="149">
        <f>[1]MercLab!AI62</f>
        <v>2.1436589297201638</v>
      </c>
    </row>
    <row r="28" spans="1:19" x14ac:dyDescent="0.2">
      <c r="A28" s="147" t="s">
        <v>44</v>
      </c>
      <c r="B28" s="148">
        <f>[1]MercLab!Y63</f>
        <v>554442.02077752736</v>
      </c>
      <c r="C28" s="149">
        <f t="shared" si="0"/>
        <v>12.100667278943925</v>
      </c>
      <c r="D28" s="149">
        <f>[1]MercLab!Z63</f>
        <v>9.3225709050984751</v>
      </c>
      <c r="E28" s="148">
        <f>[1]MercLab!AA63</f>
        <v>554442.02077752736</v>
      </c>
      <c r="F28" s="149">
        <f t="shared" si="1"/>
        <v>15.140636573221089</v>
      </c>
      <c r="G28" s="149">
        <f>[1]MercLab!AB63</f>
        <v>9.3225709050984751</v>
      </c>
      <c r="H28" s="148">
        <f>[1]MercLab!AC63</f>
        <v>278854.49148404453</v>
      </c>
      <c r="I28" s="149">
        <f t="shared" si="2"/>
        <v>17.693385854502296</v>
      </c>
      <c r="J28" s="149">
        <f>[1]MercLab!AD63</f>
        <v>9.8088036804143091</v>
      </c>
      <c r="K28" s="148">
        <f>[1]MercLab!AE63</f>
        <v>203945.53297705163</v>
      </c>
      <c r="L28" s="149">
        <f t="shared" si="3"/>
        <v>14.496644558253191</v>
      </c>
      <c r="M28" s="149">
        <f>[1]MercLab!AF63</f>
        <v>9.5994405227553692</v>
      </c>
      <c r="N28" s="148">
        <f>[1]MercLab!AG63</f>
        <v>74908.958506993222</v>
      </c>
      <c r="O28" s="149">
        <f t="shared" si="4"/>
        <v>44.274641542186409</v>
      </c>
      <c r="P28" s="149">
        <f>[1]MercLab!AH63</f>
        <v>10.370692461893173</v>
      </c>
      <c r="Q28" s="150">
        <f t="shared" si="5"/>
        <v>26.863099141180356</v>
      </c>
      <c r="R28" s="149">
        <f>[1]MercLab!AI63</f>
        <v>3.6397545044264383</v>
      </c>
    </row>
    <row r="29" spans="1:19" x14ac:dyDescent="0.2">
      <c r="A29" s="147" t="s">
        <v>45</v>
      </c>
      <c r="B29" s="148">
        <f>[1]MercLab!Y64</f>
        <v>362778.13055931852</v>
      </c>
      <c r="C29" s="149">
        <f t="shared" si="0"/>
        <v>7.9176131849087339</v>
      </c>
      <c r="D29" s="149">
        <f>[1]MercLab!Z64</f>
        <v>9.4542601586451092</v>
      </c>
      <c r="E29" s="148">
        <f>[1]MercLab!AA64</f>
        <v>362778.13055931852</v>
      </c>
      <c r="F29" s="149">
        <f t="shared" si="1"/>
        <v>9.90670191954149</v>
      </c>
      <c r="G29" s="149">
        <f>[1]MercLab!AB64</f>
        <v>9.4542601586451092</v>
      </c>
      <c r="H29" s="148">
        <f>[1]MercLab!AC64</f>
        <v>203635.85841382013</v>
      </c>
      <c r="I29" s="149">
        <f t="shared" si="2"/>
        <v>12.920745144012406</v>
      </c>
      <c r="J29" s="149">
        <f>[1]MercLab!AD64</f>
        <v>10.190644147188667</v>
      </c>
      <c r="K29" s="148">
        <f>[1]MercLab!AE64</f>
        <v>183135.94151579385</v>
      </c>
      <c r="L29" s="149">
        <f t="shared" si="3"/>
        <v>13.017478790742809</v>
      </c>
      <c r="M29" s="149">
        <f>[1]MercLab!AF64</f>
        <v>10.15489916098252</v>
      </c>
      <c r="N29" s="148">
        <f>[1]MercLab!AG64</f>
        <v>20499.916898026138</v>
      </c>
      <c r="O29" s="149">
        <f t="shared" si="4"/>
        <v>12.116394225665074</v>
      </c>
      <c r="P29" s="149">
        <f>[1]MercLab!AH64</f>
        <v>10.502916537548522</v>
      </c>
      <c r="Q29" s="150">
        <f t="shared" si="5"/>
        <v>10.066948452844233</v>
      </c>
      <c r="R29" s="149">
        <f>[1]MercLab!AI64</f>
        <v>5.904744715293643</v>
      </c>
    </row>
    <row r="30" spans="1:19" x14ac:dyDescent="0.2">
      <c r="A30" s="147" t="s">
        <v>47</v>
      </c>
      <c r="B30" s="148">
        <f>[1]MercLab!Y65</f>
        <v>379986.04964928352</v>
      </c>
      <c r="C30" s="149">
        <f t="shared" si="0"/>
        <v>8.2931750933994444</v>
      </c>
      <c r="D30" s="149">
        <f>[1]MercLab!Z65</f>
        <v>8.2908447477651759</v>
      </c>
      <c r="E30" s="148">
        <f>[1]MercLab!AA65</f>
        <v>379986.04964928352</v>
      </c>
      <c r="F30" s="149">
        <f t="shared" si="1"/>
        <v>10.37661372160365</v>
      </c>
      <c r="G30" s="149">
        <f>[1]MercLab!AB65</f>
        <v>8.2908447477651759</v>
      </c>
      <c r="H30" s="148">
        <f>[1]MercLab!AC65</f>
        <v>222450.89028820363</v>
      </c>
      <c r="I30" s="149">
        <f t="shared" si="2"/>
        <v>14.114563529531491</v>
      </c>
      <c r="J30" s="149">
        <f>[1]MercLab!AD65</f>
        <v>9.0009654096039728</v>
      </c>
      <c r="K30" s="148">
        <f>[1]MercLab!AE65</f>
        <v>207243.31811178441</v>
      </c>
      <c r="L30" s="149">
        <f t="shared" si="3"/>
        <v>14.731054296136941</v>
      </c>
      <c r="M30" s="149">
        <f>[1]MercLab!AF65</f>
        <v>8.9989789920417582</v>
      </c>
      <c r="N30" s="148">
        <f>[1]MercLab!AG65</f>
        <v>15207.572176418947</v>
      </c>
      <c r="O30" s="149">
        <f t="shared" si="4"/>
        <v>8.9883749588511357</v>
      </c>
      <c r="P30" s="149">
        <f>[1]MercLab!AH65</f>
        <v>9.0298862206697823</v>
      </c>
      <c r="Q30" s="150">
        <f t="shared" si="5"/>
        <v>6.8363728087202853</v>
      </c>
      <c r="R30" s="149">
        <f>[1]MercLab!AI65</f>
        <v>4.665333771600789</v>
      </c>
    </row>
    <row r="31" spans="1:19" x14ac:dyDescent="0.2">
      <c r="A31" s="147" t="s">
        <v>48</v>
      </c>
      <c r="B31" s="148">
        <f>[1]MercLab!Y66</f>
        <v>478643.31606562622</v>
      </c>
      <c r="C31" s="149">
        <f t="shared" si="0"/>
        <v>10.446364625967931</v>
      </c>
      <c r="D31" s="149">
        <f>[1]MercLab!Z66</f>
        <v>7.561554600284639</v>
      </c>
      <c r="E31" s="148">
        <f>[1]MercLab!AA66</f>
        <v>478643.31606562622</v>
      </c>
      <c r="F31" s="149">
        <f t="shared" si="1"/>
        <v>13.070734585715901</v>
      </c>
      <c r="G31" s="149">
        <f>[1]MercLab!AB66</f>
        <v>7.561554600284639</v>
      </c>
      <c r="H31" s="148">
        <f>[1]MercLab!AC66</f>
        <v>297191.54188860062</v>
      </c>
      <c r="I31" s="149">
        <f t="shared" si="2"/>
        <v>18.856876198568827</v>
      </c>
      <c r="J31" s="149">
        <f>[1]MercLab!AD66</f>
        <v>8.3051744121432556</v>
      </c>
      <c r="K31" s="148">
        <f>[1]MercLab!AE66</f>
        <v>283109.30296347151</v>
      </c>
      <c r="L31" s="149">
        <f t="shared" si="3"/>
        <v>20.12368143732802</v>
      </c>
      <c r="M31" s="149">
        <f>[1]MercLab!AF66</f>
        <v>8.2841048819780845</v>
      </c>
      <c r="N31" s="148">
        <f>[1]MercLab!AG66</f>
        <v>14082.238925129963</v>
      </c>
      <c r="O31" s="149">
        <f t="shared" si="4"/>
        <v>8.3232512231944487</v>
      </c>
      <c r="P31" s="149">
        <f>[1]MercLab!AH66</f>
        <v>8.7251183589092864</v>
      </c>
      <c r="Q31" s="150">
        <f t="shared" si="5"/>
        <v>4.7384386633750681</v>
      </c>
      <c r="R31" s="149">
        <f>[1]MercLab!AI66</f>
        <v>6.7244606935168871</v>
      </c>
    </row>
    <row r="32" spans="1:19" x14ac:dyDescent="0.2">
      <c r="A32" s="147" t="s">
        <v>49</v>
      </c>
      <c r="B32" s="148">
        <f>[1]MercLab!Y67</f>
        <v>561511.32298398984</v>
      </c>
      <c r="C32" s="149">
        <f t="shared" si="0"/>
        <v>12.254954419328314</v>
      </c>
      <c r="D32" s="149">
        <f>[1]MercLab!Z67</f>
        <v>7.2017646154038939</v>
      </c>
      <c r="E32" s="148">
        <f>[1]MercLab!AA67</f>
        <v>561511.32298398984</v>
      </c>
      <c r="F32" s="149">
        <f t="shared" si="1"/>
        <v>15.333684234695625</v>
      </c>
      <c r="G32" s="149">
        <f>[1]MercLab!AB67</f>
        <v>7.2017646154038939</v>
      </c>
      <c r="H32" s="148">
        <f>[1]MercLab!AC67</f>
        <v>297455.89852661302</v>
      </c>
      <c r="I32" s="149">
        <f t="shared" si="2"/>
        <v>18.873649692065953</v>
      </c>
      <c r="J32" s="149">
        <f>[1]MercLab!AD67</f>
        <v>7.9603344918776582</v>
      </c>
      <c r="K32" s="148">
        <f>[1]MercLab!AE67</f>
        <v>290387.2753797507</v>
      </c>
      <c r="L32" s="149">
        <f t="shared" si="3"/>
        <v>20.641006713755829</v>
      </c>
      <c r="M32" s="149">
        <f>[1]MercLab!AF67</f>
        <v>7.9644642949762927</v>
      </c>
      <c r="N32" s="148">
        <f>[1]MercLab!AG67</f>
        <v>7068.6231468627357</v>
      </c>
      <c r="O32" s="149">
        <f t="shared" si="4"/>
        <v>4.1778815546465307</v>
      </c>
      <c r="P32" s="149">
        <f>[1]MercLab!AH67</f>
        <v>7.7820790319939555</v>
      </c>
      <c r="Q32" s="150">
        <f t="shared" si="5"/>
        <v>2.3763600526584665</v>
      </c>
      <c r="R32" s="149">
        <f>[1]MercLab!AI67</f>
        <v>3.430329878977509</v>
      </c>
    </row>
    <row r="33" spans="1:18" x14ac:dyDescent="0.2">
      <c r="A33" s="147" t="s">
        <v>72</v>
      </c>
      <c r="B33" s="148">
        <f>[1]MercLab!Y68</f>
        <v>440781.01142072276</v>
      </c>
      <c r="C33" s="149">
        <f t="shared" si="0"/>
        <v>9.6200218637806678</v>
      </c>
      <c r="D33" s="149">
        <f>[1]MercLab!Z68</f>
        <v>5.8487562610564927</v>
      </c>
      <c r="E33" s="148">
        <f>[1]MercLab!AA68</f>
        <v>440781.01142072276</v>
      </c>
      <c r="F33" s="149">
        <f t="shared" si="1"/>
        <v>12.036795286437776</v>
      </c>
      <c r="G33" s="149">
        <f>[1]MercLab!AB68</f>
        <v>5.8487562610564927</v>
      </c>
      <c r="H33" s="148">
        <f>[1]MercLab!AC68</f>
        <v>119048.12056552774</v>
      </c>
      <c r="I33" s="149">
        <f t="shared" si="2"/>
        <v>7.5536324382270674</v>
      </c>
      <c r="J33" s="149">
        <f>[1]MercLab!AD68</f>
        <v>5.9214335872486394</v>
      </c>
      <c r="K33" s="148">
        <f>[1]MercLab!AE68</f>
        <v>117787.86127851928</v>
      </c>
      <c r="L33" s="149">
        <f t="shared" si="3"/>
        <v>8.3724744215097022</v>
      </c>
      <c r="M33" s="149">
        <f>[1]MercLab!AF68</f>
        <v>5.8814604377314881</v>
      </c>
      <c r="N33" s="148">
        <f>[1]MercLab!AG68</f>
        <v>1260.2592870084686</v>
      </c>
      <c r="O33" s="149">
        <f t="shared" si="4"/>
        <v>0.74487123162047864</v>
      </c>
      <c r="P33" s="149">
        <f>[1]MercLab!AH68</f>
        <v>8.5824163984944892</v>
      </c>
      <c r="Q33" s="150">
        <f t="shared" si="5"/>
        <v>1.0586133414133012</v>
      </c>
      <c r="R33" s="149">
        <f>[1]MercLab!AI68</f>
        <v>8.1708197148365702</v>
      </c>
    </row>
    <row r="34" spans="1:18" x14ac:dyDescent="0.2">
      <c r="A34" s="147"/>
      <c r="B34" s="155"/>
      <c r="C34" s="157"/>
      <c r="D34" s="157"/>
      <c r="E34" s="155"/>
      <c r="F34" s="157"/>
      <c r="G34" s="157"/>
      <c r="H34" s="155"/>
      <c r="I34" s="157"/>
      <c r="J34" s="157"/>
      <c r="K34" s="155"/>
      <c r="L34" s="157"/>
      <c r="M34" s="157"/>
      <c r="N34" s="155"/>
      <c r="O34" s="157"/>
      <c r="P34" s="157"/>
      <c r="Q34" s="157"/>
      <c r="R34" s="157"/>
    </row>
    <row r="35" spans="1:18" x14ac:dyDescent="0.2">
      <c r="A35" s="139" t="s">
        <v>12</v>
      </c>
      <c r="B35" s="173"/>
      <c r="C35" s="141"/>
      <c r="D35" s="141"/>
      <c r="E35" s="173"/>
      <c r="F35" s="141"/>
      <c r="G35" s="141"/>
      <c r="H35" s="173"/>
      <c r="I35" s="141"/>
      <c r="J35" s="141"/>
      <c r="K35" s="173"/>
      <c r="L35" s="141"/>
      <c r="M35" s="141"/>
      <c r="N35" s="173"/>
      <c r="O35" s="141"/>
      <c r="P35" s="141"/>
      <c r="Q35" s="141"/>
      <c r="R35" s="141"/>
    </row>
    <row r="36" spans="1:18" x14ac:dyDescent="0.2">
      <c r="A36" s="147" t="s">
        <v>38</v>
      </c>
      <c r="B36" s="160">
        <f>[1]MercLab!Y73</f>
        <v>119775.60678310483</v>
      </c>
      <c r="C36" s="161">
        <f>IF(ISNUMBER(B36/B$8*100),B36/B$8*100,0)</f>
        <v>2.614096175076051</v>
      </c>
      <c r="D36" s="161">
        <f>[1]MercLab!Z73</f>
        <v>5.3576389003116525</v>
      </c>
      <c r="E36" s="160">
        <f>[1]MercLab!AA73</f>
        <v>119494.50615042602</v>
      </c>
      <c r="F36" s="161">
        <f>IF(ISNUMBER(E36/E$8*100),E36/E$8*100,0)</f>
        <v>3.2631417214426688</v>
      </c>
      <c r="G36" s="161">
        <f>[1]MercLab!AB73</f>
        <v>5.3576389003116525</v>
      </c>
      <c r="H36" s="148">
        <f>[1]MercLab!AC73</f>
        <v>119775.60678310483</v>
      </c>
      <c r="I36" s="149">
        <f>IF(ISNUMBER(H36/H$8*100),H36/H$8*100,0)</f>
        <v>7.5997916170981759</v>
      </c>
      <c r="J36" s="149">
        <f>[1]MercLab!AD73</f>
        <v>5.3576389003116525</v>
      </c>
      <c r="K36" s="148">
        <f>[1]MercLab!AE73</f>
        <v>119775.60678310483</v>
      </c>
      <c r="L36" s="149">
        <f>IF(ISNUMBER(K36/K$8*100),K36/K$8*100,0)</f>
        <v>8.5137652830040054</v>
      </c>
      <c r="M36" s="149">
        <f>[1]MercLab!AF73</f>
        <v>5.3576389003116525</v>
      </c>
      <c r="N36" s="148">
        <f>[1]MercLab!AG73</f>
        <v>0</v>
      </c>
      <c r="O36" s="149">
        <f>IF(ISNUMBER(N36/N$8*100),N36/N$8*100,0)</f>
        <v>0</v>
      </c>
      <c r="P36" s="149">
        <f>[1]MercLab!AH73</f>
        <v>0</v>
      </c>
      <c r="Q36" s="150">
        <f>IF(ISNUMBER(N36/H36*100),N36/H36*100,0)</f>
        <v>0</v>
      </c>
      <c r="R36" s="149">
        <f>[1]MercLab!AI73</f>
        <v>0</v>
      </c>
    </row>
    <row r="37" spans="1:18" x14ac:dyDescent="0.2">
      <c r="A37" s="147" t="s">
        <v>39</v>
      </c>
      <c r="B37" s="160">
        <f>[1]MercLab!Y74</f>
        <v>272803.54074236279</v>
      </c>
      <c r="C37" s="161">
        <f>IF(ISNUMBER(B37/B$8*100),B37/B$8*100,0)</f>
        <v>5.9539226020636349</v>
      </c>
      <c r="D37" s="161">
        <f>[1]MercLab!Z74</f>
        <v>7.4205819436263525</v>
      </c>
      <c r="E37" s="160">
        <f>[1]MercLab!AA74</f>
        <v>272466.21998314833</v>
      </c>
      <c r="F37" s="161">
        <f>IF(ISNUMBER(E37/E$8*100),E37/E$8*100,0)</f>
        <v>7.4404750373339041</v>
      </c>
      <c r="G37" s="161">
        <f>[1]MercLab!AB74</f>
        <v>7.427765036656921</v>
      </c>
      <c r="H37" s="148">
        <f>[1]MercLab!AC74</f>
        <v>272803.54074236279</v>
      </c>
      <c r="I37" s="149">
        <f>IF(ISNUMBER(H37/H$8*100),H37/H$8*100,0)</f>
        <v>17.309451546364073</v>
      </c>
      <c r="J37" s="149">
        <f>[1]MercLab!AD74</f>
        <v>7.4205819436263525</v>
      </c>
      <c r="K37" s="148">
        <f>[1]MercLab!AE74</f>
        <v>272803.54074236279</v>
      </c>
      <c r="L37" s="149">
        <f>IF(ISNUMBER(K37/K$8*100),K37/K$8*100,0)</f>
        <v>19.391137950640829</v>
      </c>
      <c r="M37" s="149">
        <f>[1]MercLab!AF74</f>
        <v>7.4205819436263525</v>
      </c>
      <c r="N37" s="148">
        <f>[1]MercLab!AG74</f>
        <v>0</v>
      </c>
      <c r="O37" s="149">
        <f>IF(ISNUMBER(N37/N$8*100),N37/N$8*100,0)</f>
        <v>0</v>
      </c>
      <c r="P37" s="149">
        <f>[1]MercLab!AH74</f>
        <v>0</v>
      </c>
      <c r="Q37" s="150">
        <f>IF(ISNUMBER(N37/H37*100),N37/H37*100,0)</f>
        <v>0</v>
      </c>
      <c r="R37" s="149">
        <f>[1]MercLab!AI74</f>
        <v>0</v>
      </c>
    </row>
    <row r="38" spans="1:18" x14ac:dyDescent="0.2">
      <c r="A38" s="147" t="s">
        <v>50</v>
      </c>
      <c r="B38" s="160">
        <f>[1]MercLab!Y75</f>
        <v>1014267.3275849159</v>
      </c>
      <c r="C38" s="161">
        <f>IF(ISNUMBER(B38/B$8*100),B38/B$8*100,0)</f>
        <v>22.136329865108507</v>
      </c>
      <c r="D38" s="161">
        <f>[1]MercLab!Z75</f>
        <v>9.1442458789478707</v>
      </c>
      <c r="E38" s="160">
        <f>[1]MercLab!AA75</f>
        <v>1011271.3555275833</v>
      </c>
      <c r="F38" s="161">
        <f>IF(ISNUMBER(E38/E$8*100),E38/E$8*100,0)</f>
        <v>27.615677558998591</v>
      </c>
      <c r="G38" s="161">
        <f>[1]MercLab!AB75</f>
        <v>9.1647447773420936</v>
      </c>
      <c r="H38" s="148">
        <f>[1]MercLab!AC75</f>
        <v>1014267.3275849159</v>
      </c>
      <c r="I38" s="149">
        <f>IF(ISNUMBER(H38/H$8*100),H38/H$8*100,0)</f>
        <v>64.355510614400913</v>
      </c>
      <c r="J38" s="149">
        <f>[1]MercLab!AD75</f>
        <v>9.1442458789478707</v>
      </c>
      <c r="K38" s="148">
        <f>[1]MercLab!AE75</f>
        <v>1014267.3275849159</v>
      </c>
      <c r="L38" s="149">
        <f>IF(ISNUMBER(K38/K$8*100),K38/K$8*100,0)</f>
        <v>72.095096766362332</v>
      </c>
      <c r="M38" s="149">
        <f>[1]MercLab!AF75</f>
        <v>9.1442458789478707</v>
      </c>
      <c r="N38" s="148">
        <f>[1]MercLab!AG75</f>
        <v>0</v>
      </c>
      <c r="O38" s="149">
        <f>IF(ISNUMBER(N38/N$8*100),N38/N$8*100,0)</f>
        <v>0</v>
      </c>
      <c r="P38" s="149">
        <f>[1]MercLab!AH75</f>
        <v>0</v>
      </c>
      <c r="Q38" s="150">
        <f>IF(ISNUMBER(N38/H38*100),N38/H38*100,0)</f>
        <v>0</v>
      </c>
      <c r="R38" s="149">
        <f>[1]MercLab!AI75</f>
        <v>0</v>
      </c>
    </row>
    <row r="39" spans="1:18" x14ac:dyDescent="0.2">
      <c r="A39" s="147" t="s">
        <v>46</v>
      </c>
      <c r="B39" s="160">
        <f>[1]MercLab!Y76</f>
        <v>0</v>
      </c>
      <c r="C39" s="161">
        <f>IF(ISNUMBER(B39/B$8*100),B39/B$8*100,0)</f>
        <v>0</v>
      </c>
      <c r="D39" s="161">
        <f>[1]MercLab!Z76</f>
        <v>0</v>
      </c>
      <c r="E39" s="160">
        <f>[1]MercLab!AA76</f>
        <v>0</v>
      </c>
      <c r="F39" s="161">
        <f>IF(ISNUMBER(E39/E$8*100),E39/E$8*100,0)</f>
        <v>0</v>
      </c>
      <c r="G39" s="161">
        <f>[1]MercLab!AB76</f>
        <v>0</v>
      </c>
      <c r="H39" s="148">
        <f>[1]MercLab!AC76</f>
        <v>0</v>
      </c>
      <c r="I39" s="149">
        <f>IF(ISNUMBER(H39/H$8*100),H39/H$8*100,0)</f>
        <v>0</v>
      </c>
      <c r="J39" s="149">
        <f>[1]MercLab!AD76</f>
        <v>0</v>
      </c>
      <c r="K39" s="148">
        <f>[1]MercLab!AE76</f>
        <v>0</v>
      </c>
      <c r="L39" s="149">
        <f>IF(ISNUMBER(K39/K$8*100),K39/K$8*100,0)</f>
        <v>0</v>
      </c>
      <c r="M39" s="149">
        <f>[1]MercLab!AF76</f>
        <v>0</v>
      </c>
      <c r="N39" s="148">
        <f>[1]MercLab!AG76</f>
        <v>0</v>
      </c>
      <c r="O39" s="149">
        <f>IF(ISNUMBER(N39/N$8*100),N39/N$8*100,0)</f>
        <v>0</v>
      </c>
      <c r="P39" s="149">
        <f>[1]MercLab!AH76</f>
        <v>0</v>
      </c>
      <c r="Q39" s="150">
        <f>IF(ISNUMBER(N39/H39*100),N39/H39*100,0)</f>
        <v>0</v>
      </c>
      <c r="R39" s="149">
        <f>[1]MercLab!AI76</f>
        <v>0</v>
      </c>
    </row>
    <row r="40" spans="1:18" x14ac:dyDescent="0.2">
      <c r="A40" s="147" t="s">
        <v>73</v>
      </c>
      <c r="B40" s="160">
        <f>[1]MercLab!Y77</f>
        <v>113940.91122816144</v>
      </c>
      <c r="C40" s="161">
        <f>IF(ISNUMBER(B40/B$8*100),B40/B$8*100,0)</f>
        <v>2.4867542584491487</v>
      </c>
      <c r="D40" s="161">
        <f>[1]MercLab!Z77</f>
        <v>9.1666538609871555</v>
      </c>
      <c r="E40" s="160">
        <f>[1]MercLab!AA77</f>
        <v>113940.91122816144</v>
      </c>
      <c r="F40" s="161">
        <f>IF(ISNUMBER(E40/E$8*100),E40/E$8*100,0)</f>
        <v>3.1114848137014826</v>
      </c>
      <c r="G40" s="161">
        <f>[1]MercLab!AB77</f>
        <v>9.1666538609871555</v>
      </c>
      <c r="H40" s="148">
        <f>[1]MercLab!AC77</f>
        <v>113940.91122816144</v>
      </c>
      <c r="I40" s="149">
        <f>IF(ISNUMBER(H40/H$8*100),H40/H$8*100,0)</f>
        <v>7.2295787535801797</v>
      </c>
      <c r="J40" s="149">
        <f>[1]MercLab!AD77</f>
        <v>9.1666538609871555</v>
      </c>
      <c r="K40" s="148">
        <f>[1]MercLab!AE77</f>
        <v>0</v>
      </c>
      <c r="L40" s="149">
        <f>IF(ISNUMBER(K40/K$8*100),K40/K$8*100,0)</f>
        <v>0</v>
      </c>
      <c r="M40" s="149">
        <f>[1]MercLab!AF77</f>
        <v>0</v>
      </c>
      <c r="N40" s="148">
        <f>[1]MercLab!AG77</f>
        <v>113940.91122816144</v>
      </c>
      <c r="O40" s="149">
        <f>IF(ISNUMBER(N40/N$8*100),N40/N$8*100,0)</f>
        <v>67.34432172282807</v>
      </c>
      <c r="P40" s="149">
        <f>[1]MercLab!AH77</f>
        <v>9.1666538609871555</v>
      </c>
      <c r="Q40" s="150">
        <f>IF(ISNUMBER(N40/H40*100),N40/H40*100,0)</f>
        <v>100</v>
      </c>
      <c r="R40" s="149">
        <f>[1]MercLab!AI77</f>
        <v>4.3165400803931551</v>
      </c>
    </row>
    <row r="41" spans="1:18" x14ac:dyDescent="0.2">
      <c r="A41" s="274"/>
      <c r="B41" s="275"/>
      <c r="C41" s="276"/>
      <c r="D41" s="277"/>
      <c r="E41" s="275"/>
      <c r="F41" s="276"/>
      <c r="G41" s="277"/>
      <c r="H41" s="275"/>
      <c r="I41" s="276"/>
      <c r="J41" s="277"/>
      <c r="K41" s="275"/>
      <c r="L41" s="276"/>
      <c r="M41" s="277"/>
      <c r="N41" s="275"/>
      <c r="O41" s="276"/>
      <c r="P41" s="277"/>
      <c r="Q41" s="253"/>
      <c r="R41" s="253"/>
    </row>
    <row r="42" spans="1:18" x14ac:dyDescent="0.2">
      <c r="A42" s="2" t="str">
        <f>'C01'!A42</f>
        <v>Fuente: Instituto Nacional de Estadística (INE). LIV Encuesta Permanente de Hogares de Propósitos Múltiples, Junio 2016.</v>
      </c>
      <c r="F42" s="162"/>
      <c r="I42" s="162"/>
      <c r="L42" s="162"/>
    </row>
    <row r="43" spans="1:18" x14ac:dyDescent="0.2">
      <c r="A43" s="159" t="str">
        <f>'C01'!A43</f>
        <v>(Promedio de salarios mínimos por rama)</v>
      </c>
      <c r="B43" s="5"/>
      <c r="F43" s="162"/>
      <c r="I43" s="162"/>
      <c r="L43" s="162"/>
    </row>
    <row r="44" spans="1:18" x14ac:dyDescent="0.2">
      <c r="A44" s="2" t="s">
        <v>60</v>
      </c>
      <c r="B44" s="5"/>
      <c r="F44" s="162"/>
      <c r="I44" s="162"/>
      <c r="L44" s="162"/>
    </row>
    <row r="45" spans="1:18" x14ac:dyDescent="0.2">
      <c r="A45" s="2" t="s">
        <v>61</v>
      </c>
      <c r="B45" s="5"/>
      <c r="F45" s="162"/>
      <c r="I45" s="162"/>
      <c r="L45" s="162"/>
    </row>
    <row r="46" spans="1:18" x14ac:dyDescent="0.2">
      <c r="A46" s="2" t="s">
        <v>62</v>
      </c>
      <c r="F46" s="162"/>
      <c r="I46" s="162"/>
      <c r="L46" s="162"/>
    </row>
    <row r="47" spans="1:18" x14ac:dyDescent="0.2">
      <c r="A47" s="2" t="s">
        <v>67</v>
      </c>
      <c r="F47" s="162"/>
      <c r="I47" s="162"/>
      <c r="L47" s="162"/>
    </row>
    <row r="48" spans="1:18" x14ac:dyDescent="0.2">
      <c r="A48" s="2" t="s">
        <v>68</v>
      </c>
      <c r="F48" s="162"/>
      <c r="I48" s="162"/>
      <c r="L48" s="162"/>
    </row>
    <row r="49" spans="1:19" x14ac:dyDescent="0.2">
      <c r="E49" s="9"/>
      <c r="F49" s="162"/>
      <c r="G49" s="3"/>
      <c r="I49" s="162"/>
      <c r="L49" s="162"/>
    </row>
    <row r="50" spans="1:19" s="25" customFormat="1" x14ac:dyDescent="0.2">
      <c r="A50"/>
      <c r="B50"/>
      <c r="C50" s="20"/>
      <c r="D50"/>
      <c r="E50"/>
      <c r="F50" s="162"/>
      <c r="G50"/>
      <c r="H50"/>
      <c r="I50" s="162"/>
      <c r="J50"/>
      <c r="K50"/>
      <c r="L50" s="162"/>
      <c r="M50"/>
      <c r="N50"/>
      <c r="O50" s="20"/>
      <c r="P50"/>
      <c r="Q50"/>
      <c r="R50"/>
      <c r="S50"/>
    </row>
    <row r="51" spans="1:19" s="25" customFormat="1" x14ac:dyDescent="0.2">
      <c r="A51"/>
      <c r="B51" s="9"/>
      <c r="C51" s="20"/>
      <c r="D51"/>
      <c r="E51"/>
      <c r="F51" s="162"/>
      <c r="G51"/>
      <c r="H51"/>
      <c r="I51" s="162"/>
      <c r="J51"/>
      <c r="K51"/>
      <c r="L51" s="162"/>
      <c r="M51"/>
      <c r="N51"/>
      <c r="O51" s="20"/>
      <c r="P51"/>
      <c r="Q51"/>
      <c r="R51"/>
      <c r="S51"/>
    </row>
    <row r="52" spans="1:19" s="25" customFormat="1" x14ac:dyDescent="0.2">
      <c r="A52"/>
      <c r="B52"/>
      <c r="C52" s="20"/>
      <c r="D52"/>
      <c r="E52"/>
      <c r="F52" s="20"/>
      <c r="G52"/>
      <c r="H52"/>
      <c r="I52" s="20"/>
      <c r="J52"/>
      <c r="K52"/>
      <c r="L52" s="20"/>
      <c r="M52"/>
      <c r="N52"/>
      <c r="O52" s="20"/>
      <c r="P52"/>
      <c r="Q52"/>
      <c r="R52"/>
      <c r="S52"/>
    </row>
    <row r="53" spans="1:19" s="25" customFormat="1" x14ac:dyDescent="0.2">
      <c r="A53"/>
      <c r="B53" s="9"/>
      <c r="C53" s="20"/>
      <c r="D53"/>
      <c r="E53"/>
      <c r="F53" s="20"/>
      <c r="G53"/>
      <c r="H53"/>
      <c r="I53" s="20"/>
      <c r="J53"/>
      <c r="K53"/>
      <c r="L53" s="20"/>
      <c r="M53"/>
      <c r="N53"/>
      <c r="O53" s="20"/>
      <c r="P53"/>
      <c r="Q53"/>
      <c r="R53"/>
      <c r="S53"/>
    </row>
    <row r="54" spans="1:19" s="25" customFormat="1" x14ac:dyDescent="0.2">
      <c r="A54"/>
      <c r="B54" s="9"/>
      <c r="C54" s="20"/>
      <c r="D54"/>
      <c r="E54"/>
      <c r="F54" s="20"/>
      <c r="G54"/>
      <c r="H54"/>
      <c r="I54" s="20"/>
      <c r="J54"/>
      <c r="K54"/>
      <c r="L54" s="20"/>
      <c r="M54"/>
      <c r="N54"/>
      <c r="O54" s="20"/>
      <c r="P54"/>
      <c r="Q54"/>
      <c r="R54"/>
      <c r="S54"/>
    </row>
    <row r="55" spans="1:19" s="25" customFormat="1" x14ac:dyDescent="0.2">
      <c r="A55"/>
      <c r="B55"/>
      <c r="C55" s="20"/>
      <c r="D55"/>
      <c r="E55"/>
      <c r="F55" s="20"/>
      <c r="G55"/>
      <c r="H55"/>
      <c r="I55" s="20"/>
      <c r="J55"/>
      <c r="K55"/>
      <c r="L55" s="20"/>
      <c r="M55"/>
      <c r="N55"/>
      <c r="O55" s="20"/>
      <c r="P55"/>
      <c r="Q55"/>
      <c r="R55"/>
      <c r="S55"/>
    </row>
    <row r="57" spans="1:19" s="25" customFormat="1" x14ac:dyDescent="0.2">
      <c r="A57"/>
      <c r="B57"/>
      <c r="C57" s="20"/>
      <c r="D57"/>
      <c r="E57"/>
      <c r="F57" s="20"/>
      <c r="G57"/>
      <c r="H57"/>
      <c r="I57" s="20"/>
      <c r="J57"/>
      <c r="K57"/>
      <c r="L57" s="20"/>
      <c r="M57"/>
      <c r="N57"/>
      <c r="O57" s="20"/>
      <c r="P57"/>
      <c r="Q57"/>
      <c r="R57"/>
      <c r="S57"/>
    </row>
    <row r="58" spans="1:19" s="25" customFormat="1" x14ac:dyDescent="0.2">
      <c r="A58"/>
      <c r="B58"/>
      <c r="C58" s="20"/>
      <c r="D58"/>
      <c r="E58"/>
      <c r="F58" s="20"/>
      <c r="G58"/>
      <c r="H58"/>
      <c r="I58" s="20"/>
      <c r="J58"/>
      <c r="K58"/>
      <c r="L58" s="20"/>
      <c r="M58"/>
      <c r="N58"/>
      <c r="O58" s="20"/>
      <c r="P58"/>
      <c r="Q58"/>
      <c r="R58"/>
      <c r="S58"/>
    </row>
  </sheetData>
  <mergeCells count="12">
    <mergeCell ref="A1:R1"/>
    <mergeCell ref="A2:R2"/>
    <mergeCell ref="A4:A6"/>
    <mergeCell ref="B4:D5"/>
    <mergeCell ref="N5:P5"/>
    <mergeCell ref="A3:R3"/>
    <mergeCell ref="E4:G5"/>
    <mergeCell ref="H4:P4"/>
    <mergeCell ref="Q4:Q6"/>
    <mergeCell ref="R4:R6"/>
    <mergeCell ref="H5:J5"/>
    <mergeCell ref="K5:M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13" workbookViewId="0">
      <selection activeCell="A33" sqref="A33"/>
    </sheetView>
  </sheetViews>
  <sheetFormatPr baseColWidth="10" defaultRowHeight="11.25" x14ac:dyDescent="0.2"/>
  <cols>
    <col min="1" max="1" width="45" style="307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832031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7"/>
  </cols>
  <sheetData>
    <row r="1" spans="1:13" x14ac:dyDescent="0.2">
      <c r="A1" s="315" t="s">
        <v>102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</row>
    <row r="2" spans="1:13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</row>
    <row r="3" spans="1:13" ht="23.25" x14ac:dyDescent="0.35">
      <c r="A3" s="314" t="s">
        <v>90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</row>
    <row r="4" spans="1:13" ht="13.5" customHeight="1" x14ac:dyDescent="0.35">
      <c r="A4" s="351" t="s">
        <v>31</v>
      </c>
      <c r="B4" s="357" t="s">
        <v>32</v>
      </c>
      <c r="C4" s="357"/>
      <c r="D4" s="357"/>
      <c r="E4" s="357"/>
      <c r="F4" s="357"/>
      <c r="G4" s="357"/>
      <c r="H4" s="357"/>
      <c r="I4" s="357"/>
      <c r="J4" s="357"/>
      <c r="K4" s="358" t="s">
        <v>21</v>
      </c>
      <c r="L4" s="358" t="s">
        <v>22</v>
      </c>
    </row>
    <row r="5" spans="1:13" ht="15.75" customHeight="1" x14ac:dyDescent="0.35">
      <c r="A5" s="352"/>
      <c r="B5" s="361" t="s">
        <v>0</v>
      </c>
      <c r="C5" s="361"/>
      <c r="D5" s="361"/>
      <c r="E5" s="361" t="s">
        <v>23</v>
      </c>
      <c r="F5" s="361"/>
      <c r="G5" s="361"/>
      <c r="H5" s="361" t="s">
        <v>24</v>
      </c>
      <c r="I5" s="361"/>
      <c r="J5" s="361"/>
      <c r="K5" s="359"/>
      <c r="L5" s="359"/>
    </row>
    <row r="6" spans="1:13" x14ac:dyDescent="0.2">
      <c r="A6" s="353"/>
      <c r="B6" s="134" t="s">
        <v>4</v>
      </c>
      <c r="C6" s="135" t="s">
        <v>66</v>
      </c>
      <c r="D6" s="134" t="s">
        <v>25</v>
      </c>
      <c r="E6" s="134" t="s">
        <v>4</v>
      </c>
      <c r="F6" s="135" t="s">
        <v>66</v>
      </c>
      <c r="G6" s="134" t="s">
        <v>25</v>
      </c>
      <c r="H6" s="134" t="s">
        <v>4</v>
      </c>
      <c r="I6" s="135" t="s">
        <v>66</v>
      </c>
      <c r="J6" s="134" t="s">
        <v>25</v>
      </c>
      <c r="K6" s="360"/>
      <c r="L6" s="360"/>
    </row>
    <row r="7" spans="1:13" x14ac:dyDescent="0.2">
      <c r="A7" s="137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</row>
    <row r="8" spans="1:13" ht="12" customHeight="1" x14ac:dyDescent="0.2">
      <c r="A8" s="58" t="s">
        <v>59</v>
      </c>
      <c r="B8" s="142">
        <f>'C05'!H8</f>
        <v>1576038.0391697988</v>
      </c>
      <c r="C8" s="142">
        <f>'C05'!I8</f>
        <v>100.00000000000745</v>
      </c>
      <c r="D8" s="143">
        <f>'C05'!J8</f>
        <v>8.6302282412251845</v>
      </c>
      <c r="E8" s="142">
        <f>'C05'!K8</f>
        <v>1406846.4751102827</v>
      </c>
      <c r="F8" s="142">
        <f>'C05'!L8</f>
        <v>100.00000000000423</v>
      </c>
      <c r="G8" s="143">
        <f>'C05'!M8</f>
        <v>8.5342226668622629</v>
      </c>
      <c r="H8" s="142">
        <f>'C05'!N8</f>
        <v>169191.56405956979</v>
      </c>
      <c r="I8" s="142">
        <f>'C05'!O8</f>
        <v>100.00000000000009</v>
      </c>
      <c r="J8" s="143">
        <f>'C05'!P8</f>
        <v>9.3902252184725974</v>
      </c>
      <c r="K8" s="143">
        <f>'C05'!Q8</f>
        <v>10.735246222146639</v>
      </c>
      <c r="L8" s="143">
        <f>'C05'!R8</f>
        <v>4.2238441361448311</v>
      </c>
      <c r="M8" s="142"/>
    </row>
    <row r="9" spans="1:13" ht="12" customHeight="1" x14ac:dyDescent="0.2">
      <c r="B9" s="145"/>
      <c r="C9" s="146"/>
      <c r="D9" s="146"/>
      <c r="E9" s="145"/>
      <c r="F9" s="146"/>
      <c r="G9" s="146"/>
      <c r="H9" s="145"/>
      <c r="I9" s="146"/>
      <c r="J9" s="146"/>
      <c r="K9" s="146"/>
      <c r="L9" s="146"/>
      <c r="M9" s="25"/>
    </row>
    <row r="10" spans="1:13" x14ac:dyDescent="0.2">
      <c r="A10" s="18" t="s">
        <v>18</v>
      </c>
      <c r="B10" s="142"/>
      <c r="C10" s="143"/>
      <c r="D10" s="143"/>
      <c r="E10" s="142"/>
      <c r="F10" s="143"/>
      <c r="G10" s="143"/>
      <c r="H10" s="142"/>
      <c r="I10" s="143"/>
      <c r="J10" s="143"/>
      <c r="K10" s="141"/>
      <c r="L10" s="143"/>
      <c r="M10" s="9"/>
    </row>
    <row r="11" spans="1:13" x14ac:dyDescent="0.2">
      <c r="A11" s="96" t="s">
        <v>108</v>
      </c>
      <c r="B11" s="152">
        <f>[1]MercLab!AC79</f>
        <v>120569.84645997666</v>
      </c>
      <c r="C11" s="153">
        <f>IF(ISNUMBER(B11/B$8*100),B11/B$8*100,0)</f>
        <v>7.6501863193282187</v>
      </c>
      <c r="D11" s="153">
        <f>[1]MercLab!AD79</f>
        <v>5.4100011797814069</v>
      </c>
      <c r="E11" s="152">
        <f>[1]MercLab!AE79</f>
        <v>119494.50615042602</v>
      </c>
      <c r="F11" s="153">
        <f>IF(ISNUMBER(E11/E$8*100),E11/E$8*100,0)</f>
        <v>8.4937843797816566</v>
      </c>
      <c r="G11" s="153">
        <f>[1]MercLab!AF79</f>
        <v>5.355692755541102</v>
      </c>
      <c r="H11" s="152">
        <f>[1]MercLab!AG79</f>
        <v>1075.3403095506235</v>
      </c>
      <c r="I11" s="153">
        <f>IF(ISNUMBER(H11/H$8*100),H11/H$8*100,0)</f>
        <v>0.63557560657812262</v>
      </c>
      <c r="J11" s="153">
        <f>[1]MercLab!AH79</f>
        <v>10.095838300834988</v>
      </c>
      <c r="K11" s="153">
        <f t="shared" ref="K11" si="0">IF(ISNUMBER(H11/B11*100),H11/B11*100,0)</f>
        <v>0.89188162805497495</v>
      </c>
      <c r="L11" s="153">
        <f>[1]MercLab!AI79</f>
        <v>3.3227844443724242</v>
      </c>
      <c r="M11" s="9"/>
    </row>
    <row r="12" spans="1:13" x14ac:dyDescent="0.2">
      <c r="A12" s="96" t="s">
        <v>109</v>
      </c>
      <c r="B12" s="152">
        <f>[1]MercLab!AC80</f>
        <v>281.10063267880111</v>
      </c>
      <c r="C12" s="153">
        <f t="shared" ref="C12:C34" si="1">IF(ISNUMBER(B12/B$8*100),B12/B$8*100,0)</f>
        <v>1.7835904064020879E-2</v>
      </c>
      <c r="D12" s="153">
        <f>[1]MercLab!AD80</f>
        <v>6</v>
      </c>
      <c r="E12" s="152">
        <f>[1]MercLab!AE80</f>
        <v>281.10063267880111</v>
      </c>
      <c r="F12" s="153">
        <f t="shared" ref="F12:F34" si="2">IF(ISNUMBER(E12/E$8*100),E12/E$8*100,0)</f>
        <v>1.9980903222348096E-2</v>
      </c>
      <c r="G12" s="153">
        <f>[1]MercLab!AF80</f>
        <v>6</v>
      </c>
      <c r="H12" s="152">
        <f>[1]MercLab!AG80</f>
        <v>0</v>
      </c>
      <c r="I12" s="153">
        <f t="shared" ref="I12:I34" si="3">IF(ISNUMBER(H12/H$8*100),H12/H$8*100,0)</f>
        <v>0</v>
      </c>
      <c r="J12" s="153">
        <f>[1]MercLab!AH80</f>
        <v>0</v>
      </c>
      <c r="K12" s="153">
        <f t="shared" ref="K12:K34" si="4">IF(ISNUMBER(H12/B12*100),H12/B12*100,0)</f>
        <v>0</v>
      </c>
      <c r="L12" s="153">
        <f>[1]MercLab!AI80</f>
        <v>0</v>
      </c>
      <c r="M12" s="9"/>
    </row>
    <row r="13" spans="1:13" x14ac:dyDescent="0.2">
      <c r="A13" s="96" t="s">
        <v>54</v>
      </c>
      <c r="B13" s="152">
        <f>[1]MercLab!AC81</f>
        <v>283098.2398023642</v>
      </c>
      <c r="C13" s="153">
        <f t="shared" si="1"/>
        <v>17.962652725786388</v>
      </c>
      <c r="D13" s="153">
        <f>[1]MercLab!AD81</f>
        <v>7.5062442248353056</v>
      </c>
      <c r="E13" s="152">
        <f>[1]MercLab!AE81</f>
        <v>272803.54074236279</v>
      </c>
      <c r="F13" s="153">
        <f t="shared" si="2"/>
        <v>19.391137950640829</v>
      </c>
      <c r="G13" s="153">
        <f>[1]MercLab!AF81</f>
        <v>7.4205819436263525</v>
      </c>
      <c r="H13" s="152">
        <f>[1]MercLab!AG81</f>
        <v>10294.699060002089</v>
      </c>
      <c r="I13" s="153">
        <f t="shared" si="3"/>
        <v>6.0846408727432069</v>
      </c>
      <c r="J13" s="153">
        <f>[1]MercLab!AH81</f>
        <v>9.7324831297050753</v>
      </c>
      <c r="K13" s="153">
        <f t="shared" si="4"/>
        <v>3.6364405046068096</v>
      </c>
      <c r="L13" s="153">
        <f>[1]MercLab!AI81</f>
        <v>4.1910351914463044</v>
      </c>
      <c r="M13" s="9"/>
    </row>
    <row r="14" spans="1:13" x14ac:dyDescent="0.2">
      <c r="A14" s="96" t="s">
        <v>110</v>
      </c>
      <c r="B14" s="152">
        <f>[1]MercLab!AC82</f>
        <v>2614.8794793927086</v>
      </c>
      <c r="C14" s="153">
        <f t="shared" si="1"/>
        <v>0.16591474408638859</v>
      </c>
      <c r="D14" s="153">
        <f>[1]MercLab!AD82</f>
        <v>8.5758177311260297</v>
      </c>
      <c r="E14" s="152">
        <f>[1]MercLab!AE82</f>
        <v>2614.8794793927086</v>
      </c>
      <c r="F14" s="153">
        <f t="shared" si="2"/>
        <v>0.18586814735330151</v>
      </c>
      <c r="G14" s="153">
        <f>[1]MercLab!AF82</f>
        <v>8.5758177311260297</v>
      </c>
      <c r="H14" s="152">
        <f>[1]MercLab!AG82</f>
        <v>0</v>
      </c>
      <c r="I14" s="153">
        <f t="shared" si="3"/>
        <v>0</v>
      </c>
      <c r="J14" s="153">
        <f>[1]MercLab!AH82</f>
        <v>0</v>
      </c>
      <c r="K14" s="153">
        <f t="shared" si="4"/>
        <v>0</v>
      </c>
      <c r="L14" s="153">
        <f>[1]MercLab!AI82</f>
        <v>0</v>
      </c>
      <c r="M14" s="9"/>
    </row>
    <row r="15" spans="1:13" x14ac:dyDescent="0.2">
      <c r="A15" s="96" t="s">
        <v>111</v>
      </c>
      <c r="B15" s="152">
        <f>[1]MercLab!AC83</f>
        <v>3544.7924040243684</v>
      </c>
      <c r="C15" s="153">
        <f t="shared" si="1"/>
        <v>0.22491794715130353</v>
      </c>
      <c r="D15" s="153">
        <f>[1]MercLab!AD83</f>
        <v>7.508579015817574</v>
      </c>
      <c r="E15" s="152">
        <f>[1]MercLab!AE83</f>
        <v>3544.7924040243684</v>
      </c>
      <c r="F15" s="153">
        <f t="shared" si="2"/>
        <v>0.25196725205900605</v>
      </c>
      <c r="G15" s="153">
        <f>[1]MercLab!AF83</f>
        <v>7.508579015817574</v>
      </c>
      <c r="H15" s="152">
        <f>[1]MercLab!AG83</f>
        <v>0</v>
      </c>
      <c r="I15" s="153">
        <f t="shared" si="3"/>
        <v>0</v>
      </c>
      <c r="J15" s="153">
        <f>[1]MercLab!AH83</f>
        <v>0</v>
      </c>
      <c r="K15" s="153">
        <f t="shared" si="4"/>
        <v>0</v>
      </c>
      <c r="L15" s="153">
        <f>[1]MercLab!AI83</f>
        <v>0</v>
      </c>
      <c r="M15" s="9"/>
    </row>
    <row r="16" spans="1:13" x14ac:dyDescent="0.2">
      <c r="A16" s="96" t="s">
        <v>112</v>
      </c>
      <c r="B16" s="152">
        <f>[1]MercLab!AC84</f>
        <v>3201.1094664861876</v>
      </c>
      <c r="C16" s="153">
        <f t="shared" si="1"/>
        <v>0.20311118049995916</v>
      </c>
      <c r="D16" s="153">
        <f>[1]MercLab!AD84</f>
        <v>9.7143080203682146</v>
      </c>
      <c r="E16" s="152">
        <f>[1]MercLab!AE84</f>
        <v>3201.1094664861876</v>
      </c>
      <c r="F16" s="153">
        <f t="shared" si="2"/>
        <v>0.22753793844031578</v>
      </c>
      <c r="G16" s="153">
        <f>[1]MercLab!AF84</f>
        <v>9.7143080203682146</v>
      </c>
      <c r="H16" s="152">
        <f>[1]MercLab!AG84</f>
        <v>0</v>
      </c>
      <c r="I16" s="153">
        <f t="shared" si="3"/>
        <v>0</v>
      </c>
      <c r="J16" s="153">
        <f>[1]MercLab!AH84</f>
        <v>0</v>
      </c>
      <c r="K16" s="153">
        <f t="shared" si="4"/>
        <v>0</v>
      </c>
      <c r="L16" s="153">
        <f>[1]MercLab!AI84</f>
        <v>0</v>
      </c>
      <c r="M16" s="9"/>
    </row>
    <row r="17" spans="1:13" x14ac:dyDescent="0.2">
      <c r="A17" s="96" t="s">
        <v>113</v>
      </c>
      <c r="B17" s="152">
        <f>[1]MercLab!AC85</f>
        <v>415764.78203273588</v>
      </c>
      <c r="C17" s="153">
        <f t="shared" si="1"/>
        <v>26.380377357626855</v>
      </c>
      <c r="D17" s="153">
        <f>[1]MercLab!AD85</f>
        <v>8.0239555527039066</v>
      </c>
      <c r="E17" s="152">
        <f>[1]MercLab!AE85</f>
        <v>403000.11474749999</v>
      </c>
      <c r="F17" s="153">
        <f t="shared" si="2"/>
        <v>28.645635602556336</v>
      </c>
      <c r="G17" s="153">
        <f>[1]MercLab!AF85</f>
        <v>7.9396392535698519</v>
      </c>
      <c r="H17" s="152">
        <f>[1]MercLab!AG85</f>
        <v>12764.667285236566</v>
      </c>
      <c r="I17" s="153">
        <f t="shared" si="3"/>
        <v>7.5445057536924942</v>
      </c>
      <c r="J17" s="153">
        <f>[1]MercLab!AH85</f>
        <v>10.527783790566613</v>
      </c>
      <c r="K17" s="153">
        <f t="shared" si="4"/>
        <v>3.0701655928691722</v>
      </c>
      <c r="L17" s="153">
        <f>[1]MercLab!AI85</f>
        <v>4.2633614559624515</v>
      </c>
      <c r="M17" s="9"/>
    </row>
    <row r="18" spans="1:13" x14ac:dyDescent="0.2">
      <c r="A18" s="96" t="s">
        <v>114</v>
      </c>
      <c r="B18" s="152">
        <f>[1]MercLab!AC86</f>
        <v>5189.0833910044967</v>
      </c>
      <c r="C18" s="153">
        <f t="shared" si="1"/>
        <v>0.32924861342419898</v>
      </c>
      <c r="D18" s="153">
        <f>[1]MercLab!AD86</f>
        <v>11.7802805790558</v>
      </c>
      <c r="E18" s="152">
        <f>[1]MercLab!AE86</f>
        <v>4755.8617490744109</v>
      </c>
      <c r="F18" s="153">
        <f t="shared" si="2"/>
        <v>0.33805122543322286</v>
      </c>
      <c r="G18" s="153">
        <f>[1]MercLab!AF86</f>
        <v>11.760265865986419</v>
      </c>
      <c r="H18" s="152">
        <f>[1]MercLab!AG86</f>
        <v>433.2216419300849</v>
      </c>
      <c r="I18" s="153">
        <f t="shared" si="3"/>
        <v>0.25605392581958408</v>
      </c>
      <c r="J18" s="153">
        <f>[1]MercLab!AH86</f>
        <v>12</v>
      </c>
      <c r="K18" s="153">
        <f t="shared" si="4"/>
        <v>8.3487122731751349</v>
      </c>
      <c r="L18" s="153">
        <f>[1]MercLab!AI86</f>
        <v>7.9346095923959252</v>
      </c>
    </row>
    <row r="19" spans="1:13" x14ac:dyDescent="0.2">
      <c r="A19" s="96" t="s">
        <v>115</v>
      </c>
      <c r="B19" s="152">
        <f>[1]MercLab!AC87</f>
        <v>139419.07933639456</v>
      </c>
      <c r="C19" s="153">
        <f t="shared" si="1"/>
        <v>8.8461747668118225</v>
      </c>
      <c r="D19" s="153">
        <f>[1]MercLab!AD87</f>
        <v>7.9525010630129609</v>
      </c>
      <c r="E19" s="152">
        <f>[1]MercLab!AE87</f>
        <v>132338.55223256504</v>
      </c>
      <c r="F19" s="153">
        <f t="shared" si="2"/>
        <v>9.4067515236295431</v>
      </c>
      <c r="G19" s="153">
        <f>[1]MercLab!AF87</f>
        <v>7.953389444123701</v>
      </c>
      <c r="H19" s="152">
        <f>[1]MercLab!AG87</f>
        <v>7080.5271038296451</v>
      </c>
      <c r="I19" s="153">
        <f t="shared" si="3"/>
        <v>4.1849173409950264</v>
      </c>
      <c r="J19" s="153">
        <f>[1]MercLab!AH87</f>
        <v>7.9345936402626753</v>
      </c>
      <c r="K19" s="153">
        <f t="shared" si="4"/>
        <v>5.0785926413597497</v>
      </c>
      <c r="L19" s="153">
        <f>[1]MercLab!AI87</f>
        <v>3.003167590030801</v>
      </c>
    </row>
    <row r="20" spans="1:13" x14ac:dyDescent="0.2">
      <c r="A20" s="96" t="s">
        <v>116</v>
      </c>
      <c r="B20" s="152">
        <f>[1]MercLab!AC88</f>
        <v>12106.978650222705</v>
      </c>
      <c r="C20" s="153">
        <f t="shared" si="1"/>
        <v>0.7681907637584835</v>
      </c>
      <c r="D20" s="153">
        <f>[1]MercLab!AD88</f>
        <v>13.606799400115191</v>
      </c>
      <c r="E20" s="152">
        <f>[1]MercLab!AE88</f>
        <v>10818.749686199075</v>
      </c>
      <c r="F20" s="153">
        <f t="shared" si="2"/>
        <v>0.76900712889450096</v>
      </c>
      <c r="G20" s="153">
        <f>[1]MercLab!AF88</f>
        <v>13.231295395528411</v>
      </c>
      <c r="H20" s="152">
        <f>[1]MercLab!AG88</f>
        <v>1288.2289640236327</v>
      </c>
      <c r="I20" s="153">
        <f t="shared" si="3"/>
        <v>0.76140259780923036</v>
      </c>
      <c r="J20" s="153">
        <f>[1]MercLab!AH88</f>
        <v>16.760341158019056</v>
      </c>
      <c r="K20" s="153">
        <f t="shared" si="4"/>
        <v>10.640383544410859</v>
      </c>
      <c r="L20" s="153">
        <f>[1]MercLab!AI88</f>
        <v>4.0833850171642014</v>
      </c>
    </row>
    <row r="21" spans="1:13" x14ac:dyDescent="0.2">
      <c r="A21" s="96" t="s">
        <v>117</v>
      </c>
      <c r="B21" s="152">
        <f>[1]MercLab!AC89</f>
        <v>24697.028062015885</v>
      </c>
      <c r="C21" s="153">
        <f t="shared" si="1"/>
        <v>1.5670324857784148</v>
      </c>
      <c r="D21" s="153">
        <f>[1]MercLab!AD89</f>
        <v>13.99903458177978</v>
      </c>
      <c r="E21" s="152">
        <f>[1]MercLab!AE89</f>
        <v>23727.601805189333</v>
      </c>
      <c r="F21" s="153">
        <f t="shared" si="2"/>
        <v>1.6865807481466182</v>
      </c>
      <c r="G21" s="153">
        <f>[1]MercLab!AF89</f>
        <v>14.26328939702247</v>
      </c>
      <c r="H21" s="152">
        <f>[1]MercLab!AG89</f>
        <v>969.42625682654739</v>
      </c>
      <c r="I21" s="153">
        <f t="shared" si="3"/>
        <v>0.57297552760090742</v>
      </c>
      <c r="J21" s="153">
        <f>[1]MercLab!AH89</f>
        <v>7.5311542380928289</v>
      </c>
      <c r="K21" s="153">
        <f t="shared" si="4"/>
        <v>3.9252749536999079</v>
      </c>
      <c r="L21" s="153">
        <f>[1]MercLab!AI89</f>
        <v>0.72945705056649923</v>
      </c>
    </row>
    <row r="22" spans="1:13" x14ac:dyDescent="0.2">
      <c r="A22" s="96" t="s">
        <v>118</v>
      </c>
      <c r="B22" s="152">
        <f>[1]MercLab!AC90</f>
        <v>3065.4917665004346</v>
      </c>
      <c r="C22" s="153">
        <f t="shared" si="1"/>
        <v>0.1945062041849718</v>
      </c>
      <c r="D22" s="153">
        <f>[1]MercLab!AD90</f>
        <v>14.188353270455409</v>
      </c>
      <c r="E22" s="152">
        <f>[1]MercLab!AE90</f>
        <v>3065.4917665004346</v>
      </c>
      <c r="F22" s="153">
        <f t="shared" si="2"/>
        <v>0.21789810194180076</v>
      </c>
      <c r="G22" s="153">
        <f>[1]MercLab!AF90</f>
        <v>14.188353270455409</v>
      </c>
      <c r="H22" s="152">
        <f>[1]MercLab!AG90</f>
        <v>0</v>
      </c>
      <c r="I22" s="153">
        <f t="shared" si="3"/>
        <v>0</v>
      </c>
      <c r="J22" s="153">
        <f>[1]MercLab!AH90</f>
        <v>0</v>
      </c>
      <c r="K22" s="153">
        <f t="shared" si="4"/>
        <v>0</v>
      </c>
      <c r="L22" s="153">
        <f>[1]MercLab!AI90</f>
        <v>0</v>
      </c>
    </row>
    <row r="23" spans="1:13" x14ac:dyDescent="0.2">
      <c r="A23" s="96" t="s">
        <v>119</v>
      </c>
      <c r="B23" s="152">
        <f>[1]MercLab!AC91</f>
        <v>15495.580811469947</v>
      </c>
      <c r="C23" s="153">
        <f t="shared" si="1"/>
        <v>0.98319840171068906</v>
      </c>
      <c r="D23" s="153">
        <f>[1]MercLab!AD91</f>
        <v>14.986581594368781</v>
      </c>
      <c r="E23" s="152">
        <f>[1]MercLab!AE91</f>
        <v>14733.698491247134</v>
      </c>
      <c r="F23" s="153">
        <f t="shared" si="2"/>
        <v>1.0472854538084662</v>
      </c>
      <c r="G23" s="153">
        <f>[1]MercLab!AF91</f>
        <v>15.182995222876876</v>
      </c>
      <c r="H23" s="152">
        <f>[1]MercLab!AG91</f>
        <v>761.88232022281227</v>
      </c>
      <c r="I23" s="153">
        <f t="shared" si="3"/>
        <v>0.45030751057692514</v>
      </c>
      <c r="J23" s="153">
        <f>[1]MercLab!AH91</f>
        <v>11.18822703855786</v>
      </c>
      <c r="K23" s="153">
        <f t="shared" si="4"/>
        <v>4.9167716234222159</v>
      </c>
      <c r="L23" s="153">
        <f>[1]MercLab!AI91</f>
        <v>10.258203030863807</v>
      </c>
    </row>
    <row r="24" spans="1:13" x14ac:dyDescent="0.2">
      <c r="A24" s="96" t="s">
        <v>120</v>
      </c>
      <c r="B24" s="152">
        <f>[1]MercLab!AC92</f>
        <v>23071.816036542608</v>
      </c>
      <c r="C24" s="153">
        <f t="shared" si="1"/>
        <v>1.463912384290929</v>
      </c>
      <c r="D24" s="153">
        <f>[1]MercLab!AD92</f>
        <v>9.9714019212983214</v>
      </c>
      <c r="E24" s="152">
        <f>[1]MercLab!AE92</f>
        <v>20754.30144278672</v>
      </c>
      <c r="F24" s="153">
        <f t="shared" si="2"/>
        <v>1.4752356998413627</v>
      </c>
      <c r="G24" s="153">
        <f>[1]MercLab!AF92</f>
        <v>9.8790196129743375</v>
      </c>
      <c r="H24" s="152">
        <f>[1]MercLab!AG92</f>
        <v>2317.5145937558887</v>
      </c>
      <c r="I24" s="153">
        <f t="shared" si="3"/>
        <v>1.3697577693294014</v>
      </c>
      <c r="J24" s="153">
        <f>[1]MercLab!AH92</f>
        <v>10.709648980759527</v>
      </c>
      <c r="K24" s="153">
        <f t="shared" si="4"/>
        <v>10.044786201854512</v>
      </c>
      <c r="L24" s="153">
        <f>[1]MercLab!AI92</f>
        <v>4.5062705243698531</v>
      </c>
    </row>
    <row r="25" spans="1:13" x14ac:dyDescent="0.2">
      <c r="A25" s="96" t="s">
        <v>121</v>
      </c>
      <c r="B25" s="152">
        <f>[1]MercLab!AC93</f>
        <v>46380.977082148071</v>
      </c>
      <c r="C25" s="153">
        <f t="shared" si="1"/>
        <v>2.942884367599397</v>
      </c>
      <c r="D25" s="153">
        <f>[1]MercLab!AD93</f>
        <v>11.897826736871554</v>
      </c>
      <c r="E25" s="152">
        <f>[1]MercLab!AE93</f>
        <v>44226.903377812137</v>
      </c>
      <c r="F25" s="153">
        <f t="shared" si="2"/>
        <v>3.1436908120585931</v>
      </c>
      <c r="G25" s="153">
        <f>[1]MercLab!AF93</f>
        <v>11.989309091303255</v>
      </c>
      <c r="H25" s="152">
        <f>[1]MercLab!AG93</f>
        <v>2154.07370433594</v>
      </c>
      <c r="I25" s="153">
        <f t="shared" si="3"/>
        <v>1.2731566826686012</v>
      </c>
      <c r="J25" s="153">
        <f>[1]MercLab!AH93</f>
        <v>10.051370593320486</v>
      </c>
      <c r="K25" s="153">
        <f t="shared" si="4"/>
        <v>4.6443042813020812</v>
      </c>
      <c r="L25" s="153">
        <f>[1]MercLab!AI93</f>
        <v>7.1347716047177352</v>
      </c>
    </row>
    <row r="26" spans="1:13" x14ac:dyDescent="0.2">
      <c r="A26" s="96" t="s">
        <v>122</v>
      </c>
      <c r="B26" s="152">
        <f>[1]MercLab!AC94</f>
        <v>84214.741900395675</v>
      </c>
      <c r="C26" s="153">
        <f t="shared" si="1"/>
        <v>5.3434460214397506</v>
      </c>
      <c r="D26" s="153">
        <f>[1]MercLab!AD94</f>
        <v>14.362155617897468</v>
      </c>
      <c r="E26" s="152">
        <f>[1]MercLab!AE94</f>
        <v>82000.324648754846</v>
      </c>
      <c r="F26" s="153">
        <f t="shared" si="2"/>
        <v>5.8286619115512837</v>
      </c>
      <c r="G26" s="153">
        <f>[1]MercLab!AF94</f>
        <v>14.395842248321413</v>
      </c>
      <c r="H26" s="152">
        <f>[1]MercLab!AG94</f>
        <v>2214.4172516408335</v>
      </c>
      <c r="I26" s="153">
        <f t="shared" si="3"/>
        <v>1.3088224959379007</v>
      </c>
      <c r="J26" s="153">
        <f>[1]MercLab!AH94</f>
        <v>13.128735523395459</v>
      </c>
      <c r="K26" s="153">
        <f t="shared" si="4"/>
        <v>2.6294888539347641</v>
      </c>
      <c r="L26" s="153">
        <f>[1]MercLab!AI94</f>
        <v>6.4831018614630516</v>
      </c>
    </row>
    <row r="27" spans="1:13" x14ac:dyDescent="0.2">
      <c r="A27" s="96" t="s">
        <v>123</v>
      </c>
      <c r="B27" s="152">
        <f>[1]MercLab!AC95</f>
        <v>49305.002084369728</v>
      </c>
      <c r="C27" s="153">
        <f t="shared" si="1"/>
        <v>3.1284144709059087</v>
      </c>
      <c r="D27" s="153">
        <f>[1]MercLab!AD95</f>
        <v>12.123800347388226</v>
      </c>
      <c r="E27" s="152">
        <f>[1]MercLab!AE95</f>
        <v>46800.445731080355</v>
      </c>
      <c r="F27" s="153">
        <f t="shared" si="2"/>
        <v>3.3266206767452484</v>
      </c>
      <c r="G27" s="153">
        <f>[1]MercLab!AF95</f>
        <v>12.060835945066826</v>
      </c>
      <c r="H27" s="152">
        <f>[1]MercLab!AG95</f>
        <v>2504.5563532893602</v>
      </c>
      <c r="I27" s="153">
        <f t="shared" si="3"/>
        <v>1.4803080562619209</v>
      </c>
      <c r="J27" s="153">
        <f>[1]MercLab!AH95</f>
        <v>13.277151174804761</v>
      </c>
      <c r="K27" s="153">
        <f t="shared" si="4"/>
        <v>5.0797206113156914</v>
      </c>
      <c r="L27" s="153">
        <f>[1]MercLab!AI95</f>
        <v>3.652670253411975</v>
      </c>
    </row>
    <row r="28" spans="1:13" x14ac:dyDescent="0.2">
      <c r="A28" s="96" t="s">
        <v>124</v>
      </c>
      <c r="B28" s="152">
        <f>[1]MercLab!AC96</f>
        <v>9248.3028661244953</v>
      </c>
      <c r="C28" s="153">
        <f t="shared" si="1"/>
        <v>0.58680708436429463</v>
      </c>
      <c r="D28" s="153">
        <f>[1]MercLab!AD96</f>
        <v>9.9385994886632929</v>
      </c>
      <c r="E28" s="152">
        <f>[1]MercLab!AE96</f>
        <v>8720.2138640663234</v>
      </c>
      <c r="F28" s="153">
        <f t="shared" si="2"/>
        <v>0.61984118511458375</v>
      </c>
      <c r="G28" s="153">
        <f>[1]MercLab!AF96</f>
        <v>9.9270574023193703</v>
      </c>
      <c r="H28" s="152">
        <f>[1]MercLab!AG96</f>
        <v>528.08900205817224</v>
      </c>
      <c r="I28" s="153">
        <f t="shared" si="3"/>
        <v>0.31212490114001196</v>
      </c>
      <c r="J28" s="153">
        <f>[1]MercLab!AH96</f>
        <v>10.129191341484034</v>
      </c>
      <c r="K28" s="153">
        <f t="shared" si="4"/>
        <v>5.7101179503160902</v>
      </c>
      <c r="L28" s="153">
        <f>[1]MercLab!AI96</f>
        <v>2.5968935061130249</v>
      </c>
    </row>
    <row r="29" spans="1:13" x14ac:dyDescent="0.2">
      <c r="A29" s="96" t="s">
        <v>125</v>
      </c>
      <c r="B29" s="152">
        <f>[1]MercLab!AC97</f>
        <v>117294.11646967013</v>
      </c>
      <c r="C29" s="153">
        <f t="shared" si="1"/>
        <v>7.4423404482963198</v>
      </c>
      <c r="D29" s="153">
        <f>[1]MercLab!AD97</f>
        <v>7.2897984588986411</v>
      </c>
      <c r="E29" s="152">
        <f>[1]MercLab!AE97</f>
        <v>113913.81362475517</v>
      </c>
      <c r="F29" s="153">
        <f t="shared" si="2"/>
        <v>8.0971033897515703</v>
      </c>
      <c r="G29" s="153">
        <f>[1]MercLab!AF97</f>
        <v>7.2462831983040008</v>
      </c>
      <c r="H29" s="152">
        <f>[1]MercLab!AG97</f>
        <v>3380.3028449149642</v>
      </c>
      <c r="I29" s="153">
        <f t="shared" si="3"/>
        <v>1.9979145317935654</v>
      </c>
      <c r="J29" s="153">
        <f>[1]MercLab!AH97</f>
        <v>8.7878581995429883</v>
      </c>
      <c r="K29" s="153">
        <f t="shared" si="4"/>
        <v>2.8819031564887072</v>
      </c>
      <c r="L29" s="153">
        <f>[1]MercLab!AI97</f>
        <v>5.1867778618613016</v>
      </c>
    </row>
    <row r="30" spans="1:13" x14ac:dyDescent="0.2">
      <c r="A30" s="96" t="s">
        <v>126</v>
      </c>
      <c r="B30" s="152">
        <f>[1]MercLab!AC98</f>
        <v>101263.66378313064</v>
      </c>
      <c r="C30" s="153">
        <f t="shared" si="1"/>
        <v>6.4252042949720147</v>
      </c>
      <c r="D30" s="153">
        <f>[1]MercLab!AD98</f>
        <v>6.8783621008500546</v>
      </c>
      <c r="E30" s="152">
        <f>[1]MercLab!AE98</f>
        <v>93779.957643339163</v>
      </c>
      <c r="F30" s="153">
        <f t="shared" si="2"/>
        <v>6.6659695498037728</v>
      </c>
      <c r="G30" s="153">
        <f>[1]MercLab!AF98</f>
        <v>6.8501396210916576</v>
      </c>
      <c r="H30" s="152">
        <f>[1]MercLab!AG98</f>
        <v>7483.7061397914786</v>
      </c>
      <c r="I30" s="153">
        <f t="shared" si="3"/>
        <v>4.4232147042251935</v>
      </c>
      <c r="J30" s="153">
        <f>[1]MercLab!AH98</f>
        <v>7.2038589016078705</v>
      </c>
      <c r="K30" s="153">
        <f t="shared" si="4"/>
        <v>7.390317375656891</v>
      </c>
      <c r="L30" s="153">
        <f>[1]MercLab!AI98</f>
        <v>3.2746830873663946</v>
      </c>
    </row>
    <row r="31" spans="1:13" x14ac:dyDescent="0.2">
      <c r="A31" s="96" t="s">
        <v>127</v>
      </c>
      <c r="B31" s="152">
        <f>[1]MercLab!AC99</f>
        <v>1456.6853786245756</v>
      </c>
      <c r="C31" s="153">
        <f t="shared" si="1"/>
        <v>9.2427044425393817E-2</v>
      </c>
      <c r="D31" s="153">
        <f>[1]MercLab!AD99</f>
        <v>8.6833198224874888</v>
      </c>
      <c r="E31" s="152">
        <f>[1]MercLab!AE99</f>
        <v>1456.6853786245756</v>
      </c>
      <c r="F31" s="153">
        <f t="shared" si="2"/>
        <v>0.10354259717716434</v>
      </c>
      <c r="G31" s="153">
        <f>[1]MercLab!AF99</f>
        <v>8.6833198224874888</v>
      </c>
      <c r="H31" s="152">
        <f>[1]MercLab!AG99</f>
        <v>0</v>
      </c>
      <c r="I31" s="153">
        <f t="shared" si="3"/>
        <v>0</v>
      </c>
      <c r="J31" s="153">
        <f>[1]MercLab!AH99</f>
        <v>0</v>
      </c>
      <c r="K31" s="153">
        <f t="shared" si="4"/>
        <v>0</v>
      </c>
      <c r="L31" s="153">
        <f>[1]MercLab!AI99</f>
        <v>0</v>
      </c>
    </row>
    <row r="32" spans="1:13" x14ac:dyDescent="0.2">
      <c r="A32" s="96" t="s">
        <v>141</v>
      </c>
      <c r="B32" s="152">
        <f>[1]MercLab!AC100</f>
        <v>813.83004547058454</v>
      </c>
      <c r="C32" s="153">
        <f t="shared" si="1"/>
        <v>5.1637715920821392E-2</v>
      </c>
      <c r="D32" s="153">
        <f>[1]MercLab!AD100</f>
        <v>12.696511119546399</v>
      </c>
      <c r="E32" s="152">
        <f>[1]MercLab!AE100</f>
        <v>813.83004547058454</v>
      </c>
      <c r="F32" s="153">
        <f t="shared" si="2"/>
        <v>5.7847822052281041E-2</v>
      </c>
      <c r="G32" s="153">
        <f>[1]MercLab!AF100</f>
        <v>12.696511119546399</v>
      </c>
      <c r="H32" s="152">
        <f>[1]MercLab!AG100</f>
        <v>0</v>
      </c>
      <c r="I32" s="153">
        <f t="shared" si="3"/>
        <v>0</v>
      </c>
      <c r="J32" s="153">
        <f>[1]MercLab!AH100</f>
        <v>0</v>
      </c>
      <c r="K32" s="153">
        <f t="shared" si="4"/>
        <v>0</v>
      </c>
      <c r="L32" s="153">
        <f>[1]MercLab!AI100</f>
        <v>0</v>
      </c>
    </row>
    <row r="33" spans="1:12" x14ac:dyDescent="0.2">
      <c r="A33" s="96" t="s">
        <v>73</v>
      </c>
      <c r="B33" s="152">
        <f>[1]MercLab!AC101</f>
        <v>113940.91122816144</v>
      </c>
      <c r="C33" s="153">
        <f t="shared" si="1"/>
        <v>7.2295787535801797</v>
      </c>
      <c r="D33" s="153">
        <f>[1]MercLab!AD101</f>
        <v>9.1666538609871555</v>
      </c>
      <c r="E33" s="152">
        <f>[1]MercLab!AE101</f>
        <v>0</v>
      </c>
      <c r="F33" s="153">
        <f t="shared" si="2"/>
        <v>0</v>
      </c>
      <c r="G33" s="153">
        <f>[1]MercLab!AF101</f>
        <v>0</v>
      </c>
      <c r="H33" s="152">
        <f>[1]MercLab!AG101</f>
        <v>113940.91122816144</v>
      </c>
      <c r="I33" s="153">
        <f t="shared" si="3"/>
        <v>67.34432172282807</v>
      </c>
      <c r="J33" s="153">
        <f>[1]MercLab!AH101</f>
        <v>9.1666538609871555</v>
      </c>
      <c r="K33" s="153">
        <f t="shared" si="4"/>
        <v>100</v>
      </c>
      <c r="L33" s="153">
        <f>[1]MercLab!AI101</f>
        <v>4.3165400803931551</v>
      </c>
    </row>
    <row r="34" spans="1:12" x14ac:dyDescent="0.2">
      <c r="A34" s="96" t="s">
        <v>129</v>
      </c>
      <c r="B34" s="152">
        <f>[1]MercLab!AC102</f>
        <v>0</v>
      </c>
      <c r="C34" s="153">
        <f t="shared" si="1"/>
        <v>0</v>
      </c>
      <c r="D34" s="153">
        <f>[1]MercLab!AD102</f>
        <v>0</v>
      </c>
      <c r="E34" s="152">
        <f>[1]MercLab!AE102</f>
        <v>0</v>
      </c>
      <c r="F34" s="153">
        <f t="shared" si="2"/>
        <v>0</v>
      </c>
      <c r="G34" s="153">
        <f>[1]MercLab!AF102</f>
        <v>0</v>
      </c>
      <c r="H34" s="152">
        <f>[1]MercLab!AG102</f>
        <v>0</v>
      </c>
      <c r="I34" s="153">
        <f t="shared" si="3"/>
        <v>0</v>
      </c>
      <c r="J34" s="153">
        <f>[1]MercLab!AH102</f>
        <v>0</v>
      </c>
      <c r="K34" s="153">
        <f t="shared" si="4"/>
        <v>0</v>
      </c>
      <c r="L34" s="153">
        <f>[1]MercLab!AI102</f>
        <v>0</v>
      </c>
    </row>
    <row r="35" spans="1:12" x14ac:dyDescent="0.2">
      <c r="A35" s="10"/>
      <c r="B35" s="152"/>
      <c r="C35" s="153"/>
      <c r="D35" s="153"/>
      <c r="E35" s="152"/>
      <c r="F35" s="153"/>
      <c r="G35" s="153"/>
      <c r="H35" s="152"/>
      <c r="I35" s="153"/>
      <c r="J35" s="153"/>
      <c r="K35" s="153"/>
      <c r="L35" s="153"/>
    </row>
    <row r="36" spans="1:12" x14ac:dyDescent="0.2">
      <c r="A36" s="43" t="s">
        <v>14</v>
      </c>
      <c r="B36" s="307"/>
      <c r="C36" s="307"/>
      <c r="D36" s="307"/>
      <c r="E36" s="307"/>
      <c r="F36" s="307"/>
      <c r="G36" s="307"/>
      <c r="H36" s="307"/>
      <c r="I36" s="307"/>
      <c r="J36" s="307"/>
      <c r="K36" s="307"/>
      <c r="L36" s="307"/>
    </row>
    <row r="37" spans="1:12" x14ac:dyDescent="0.2">
      <c r="A37" s="96" t="s">
        <v>131</v>
      </c>
      <c r="B37" s="152">
        <f>[1]MercLab!AC104</f>
        <v>48522.606467355843</v>
      </c>
      <c r="C37" s="153">
        <f>IF(ISNUMBER(B37/B$8*100),B37/B$8*100,0)</f>
        <v>3.078771277177792</v>
      </c>
      <c r="D37" s="153">
        <f>[1]MercLab!AD104</f>
        <v>13.036579386509882</v>
      </c>
      <c r="E37" s="152">
        <f>[1]MercLab!AE104</f>
        <v>48110.289489117393</v>
      </c>
      <c r="F37" s="153">
        <f>IF(ISNUMBER(E37/E$8*100),E37/E$8*100,0)</f>
        <v>3.4197256303567904</v>
      </c>
      <c r="G37" s="153">
        <f>[1]MercLab!AF104</f>
        <v>13.010497123620556</v>
      </c>
      <c r="H37" s="152">
        <f>[1]MercLab!AG104</f>
        <v>412.31697823845423</v>
      </c>
      <c r="I37" s="153">
        <f>IF(ISNUMBER(H37/H$8*100),H37/H$8*100,0)</f>
        <v>0.24369830761377895</v>
      </c>
      <c r="J37" s="153">
        <f>[1]MercLab!AH104</f>
        <v>16</v>
      </c>
      <c r="K37" s="153">
        <f>IF(ISNUMBER(H37/B37*100),H37/B37*100,0)</f>
        <v>0.8497420238870419</v>
      </c>
      <c r="L37" s="153">
        <f>[1]MercLab!AI104</f>
        <v>9.898849013471299</v>
      </c>
    </row>
    <row r="38" spans="1:12" x14ac:dyDescent="0.2">
      <c r="A38" s="96" t="s">
        <v>132</v>
      </c>
      <c r="B38" s="152">
        <f>[1]MercLab!AC105</f>
        <v>85805.415801563693</v>
      </c>
      <c r="C38" s="153">
        <f t="shared" ref="C38:C49" si="5">IF(ISNUMBER(B38/B$8*100),B38/B$8*100,0)</f>
        <v>5.4443746704719738</v>
      </c>
      <c r="D38" s="153">
        <f>[1]MercLab!AD105</f>
        <v>15.635921979129581</v>
      </c>
      <c r="E38" s="152">
        <f>[1]MercLab!AE105</f>
        <v>83246.738914263886</v>
      </c>
      <c r="F38" s="153">
        <f t="shared" ref="F38:F49" si="6">IF(ISNUMBER(E38/E$8*100),E38/E$8*100,0)</f>
        <v>5.9172582358525068</v>
      </c>
      <c r="G38" s="153">
        <f>[1]MercLab!AF105</f>
        <v>15.701833994137926</v>
      </c>
      <c r="H38" s="152">
        <f>[1]MercLab!AG105</f>
        <v>2558.676887299805</v>
      </c>
      <c r="I38" s="153">
        <f t="shared" ref="I38:I49" si="7">IF(ISNUMBER(H38/H$8*100),H38/H$8*100,0)</f>
        <v>1.5122957823115422</v>
      </c>
      <c r="J38" s="153">
        <f>[1]MercLab!AH105</f>
        <v>13.491469769494032</v>
      </c>
      <c r="K38" s="153">
        <f t="shared" ref="K38:K49" si="8">IF(ISNUMBER(H38/B38*100),H38/B38*100,0)</f>
        <v>2.9819526697674674</v>
      </c>
      <c r="L38" s="153">
        <f>[1]MercLab!AI105</f>
        <v>2.4121462991531217</v>
      </c>
    </row>
    <row r="39" spans="1:12" x14ac:dyDescent="0.2">
      <c r="A39" s="96" t="s">
        <v>133</v>
      </c>
      <c r="B39" s="152">
        <f>[1]MercLab!AC106</f>
        <v>108634.7801332714</v>
      </c>
      <c r="C39" s="153">
        <f t="shared" si="5"/>
        <v>6.8929034346465619</v>
      </c>
      <c r="D39" s="153">
        <f>[1]MercLab!AD106</f>
        <v>12.610841010302421</v>
      </c>
      <c r="E39" s="152">
        <f>[1]MercLab!AE106</f>
        <v>102923.49115944911</v>
      </c>
      <c r="F39" s="153">
        <f t="shared" si="6"/>
        <v>7.3159007027672249</v>
      </c>
      <c r="G39" s="153">
        <f>[1]MercLab!AF106</f>
        <v>12.587357446913529</v>
      </c>
      <c r="H39" s="152">
        <f>[1]MercLab!AG106</f>
        <v>5711.288973822263</v>
      </c>
      <c r="I39" s="153">
        <f t="shared" si="7"/>
        <v>3.3756345983133089</v>
      </c>
      <c r="J39" s="153">
        <f>[1]MercLab!AH106</f>
        <v>13.024989950033483</v>
      </c>
      <c r="K39" s="153">
        <f t="shared" si="8"/>
        <v>5.2573300804914833</v>
      </c>
      <c r="L39" s="153">
        <f>[1]MercLab!AI106</f>
        <v>6.9943278055071598</v>
      </c>
    </row>
    <row r="40" spans="1:12" x14ac:dyDescent="0.2">
      <c r="A40" s="96" t="s">
        <v>134</v>
      </c>
      <c r="B40" s="152">
        <f>[1]MercLab!AC107</f>
        <v>58414.308370363462</v>
      </c>
      <c r="C40" s="153">
        <f t="shared" si="5"/>
        <v>3.7064021881815781</v>
      </c>
      <c r="D40" s="153">
        <f>[1]MercLab!AD107</f>
        <v>12.881440101439104</v>
      </c>
      <c r="E40" s="152">
        <f>[1]MercLab!AE107</f>
        <v>55434.77501162012</v>
      </c>
      <c r="F40" s="153">
        <f t="shared" si="6"/>
        <v>3.940357103092901</v>
      </c>
      <c r="G40" s="153">
        <f>[1]MercLab!AF107</f>
        <v>12.921771301918787</v>
      </c>
      <c r="H40" s="152">
        <f>[1]MercLab!AG107</f>
        <v>2979.5333587433438</v>
      </c>
      <c r="I40" s="153">
        <f t="shared" si="7"/>
        <v>1.7610413233689921</v>
      </c>
      <c r="J40" s="153">
        <f>[1]MercLab!AH107</f>
        <v>12.1310705786483</v>
      </c>
      <c r="K40" s="153">
        <f t="shared" si="8"/>
        <v>5.1006909811415522</v>
      </c>
      <c r="L40" s="153">
        <f>[1]MercLab!AI107</f>
        <v>4.8876230737658863</v>
      </c>
    </row>
    <row r="41" spans="1:12" x14ac:dyDescent="0.2">
      <c r="A41" s="96" t="s">
        <v>135</v>
      </c>
      <c r="B41" s="152">
        <f>[1]MercLab!AC108</f>
        <v>557440.05139465025</v>
      </c>
      <c r="C41" s="153">
        <f t="shared" si="5"/>
        <v>35.369707934732972</v>
      </c>
      <c r="D41" s="153">
        <f>[1]MercLab!AD108</f>
        <v>7.7737930770392918</v>
      </c>
      <c r="E41" s="152">
        <f>[1]MercLab!AE108</f>
        <v>536801.4415545034</v>
      </c>
      <c r="F41" s="153">
        <f t="shared" si="6"/>
        <v>38.156362549255675</v>
      </c>
      <c r="G41" s="153">
        <f>[1]MercLab!AF108</f>
        <v>7.6901804233844278</v>
      </c>
      <c r="H41" s="152">
        <f>[1]MercLab!AG108</f>
        <v>20638.609840143286</v>
      </c>
      <c r="I41" s="153">
        <f t="shared" si="7"/>
        <v>12.198368136650563</v>
      </c>
      <c r="J41" s="153">
        <f>[1]MercLab!AH108</f>
        <v>9.8815414533700636</v>
      </c>
      <c r="K41" s="153">
        <f t="shared" si="8"/>
        <v>3.7023909187199382</v>
      </c>
      <c r="L41" s="153">
        <f>[1]MercLab!AI108</f>
        <v>4.1327708455117138</v>
      </c>
    </row>
    <row r="42" spans="1:12" x14ac:dyDescent="0.2">
      <c r="A42" s="96" t="s">
        <v>136</v>
      </c>
      <c r="B42" s="152">
        <f>[1]MercLab!AC109</f>
        <v>70829.141004992183</v>
      </c>
      <c r="C42" s="153">
        <f t="shared" si="5"/>
        <v>4.4941263627305901</v>
      </c>
      <c r="D42" s="153">
        <f>[1]MercLab!AD109</f>
        <v>5.0444407645077547</v>
      </c>
      <c r="E42" s="152">
        <f>[1]MercLab!AE109</f>
        <v>70829.141004992183</v>
      </c>
      <c r="F42" s="153">
        <f t="shared" si="6"/>
        <v>5.0346034381214118</v>
      </c>
      <c r="G42" s="153">
        <f>[1]MercLab!AF109</f>
        <v>5.0444407645077547</v>
      </c>
      <c r="H42" s="152">
        <f>[1]MercLab!AG109</f>
        <v>0</v>
      </c>
      <c r="I42" s="153">
        <f t="shared" si="7"/>
        <v>0</v>
      </c>
      <c r="J42" s="153">
        <f>[1]MercLab!AH109</f>
        <v>0</v>
      </c>
      <c r="K42" s="153">
        <f t="shared" si="8"/>
        <v>0</v>
      </c>
      <c r="L42" s="153">
        <f>[1]MercLab!AI109</f>
        <v>0</v>
      </c>
    </row>
    <row r="43" spans="1:12" x14ac:dyDescent="0.2">
      <c r="A43" s="96" t="s">
        <v>137</v>
      </c>
      <c r="B43" s="152">
        <f>[1]MercLab!AC110</f>
        <v>221160.01694397014</v>
      </c>
      <c r="C43" s="153">
        <f t="shared" si="5"/>
        <v>14.03265729934218</v>
      </c>
      <c r="D43" s="153">
        <f>[1]MercLab!AD110</f>
        <v>6.771699813515152</v>
      </c>
      <c r="E43" s="152">
        <f>[1]MercLab!AE110</f>
        <v>215126.01803225989</v>
      </c>
      <c r="F43" s="153">
        <f t="shared" si="6"/>
        <v>15.291364184951039</v>
      </c>
      <c r="G43" s="153">
        <f>[1]MercLab!AF110</f>
        <v>6.6844217444346148</v>
      </c>
      <c r="H43" s="152">
        <f>[1]MercLab!AG110</f>
        <v>6033.9989117101777</v>
      </c>
      <c r="I43" s="153">
        <f t="shared" si="7"/>
        <v>3.5663710216578512</v>
      </c>
      <c r="J43" s="153">
        <f>[1]MercLab!AH110</f>
        <v>9.8634141743554249</v>
      </c>
      <c r="K43" s="153">
        <f t="shared" si="8"/>
        <v>2.7283407711253989</v>
      </c>
      <c r="L43" s="153">
        <f>[1]MercLab!AI110</f>
        <v>2.6855532997383293</v>
      </c>
    </row>
    <row r="44" spans="1:12" x14ac:dyDescent="0.2">
      <c r="A44" s="96" t="s">
        <v>138</v>
      </c>
      <c r="B44" s="152">
        <f>[1]MercLab!AC111</f>
        <v>27545.653861159662</v>
      </c>
      <c r="C44" s="153">
        <f t="shared" si="5"/>
        <v>1.7477784911631791</v>
      </c>
      <c r="D44" s="153">
        <f>[1]MercLab!AD111</f>
        <v>7.9379569394563045</v>
      </c>
      <c r="E44" s="152">
        <f>[1]MercLab!AE111</f>
        <v>25194.873855988779</v>
      </c>
      <c r="F44" s="153">
        <f t="shared" si="6"/>
        <v>1.7908758561600513</v>
      </c>
      <c r="G44" s="153">
        <f>[1]MercLab!AF111</f>
        <v>7.7953819530281576</v>
      </c>
      <c r="H44" s="152">
        <f>[1]MercLab!AG111</f>
        <v>2350.7800051708778</v>
      </c>
      <c r="I44" s="153">
        <f t="shared" si="7"/>
        <v>1.389419158240776</v>
      </c>
      <c r="J44" s="153">
        <f>[1]MercLab!AH111</f>
        <v>9.444132187185204</v>
      </c>
      <c r="K44" s="153">
        <f t="shared" si="8"/>
        <v>8.5341230853320198</v>
      </c>
      <c r="L44" s="153">
        <f>[1]MercLab!AI111</f>
        <v>5.805717444927212</v>
      </c>
    </row>
    <row r="45" spans="1:12" x14ac:dyDescent="0.2">
      <c r="A45" s="96" t="s">
        <v>139</v>
      </c>
      <c r="B45" s="152">
        <f>[1]MercLab!AC112</f>
        <v>282320.84767080634</v>
      </c>
      <c r="C45" s="153">
        <f t="shared" si="5"/>
        <v>17.913327004437214</v>
      </c>
      <c r="D45" s="153">
        <f>[1]MercLab!AD112</f>
        <v>6.5538904756062744</v>
      </c>
      <c r="E45" s="152">
        <f>[1]MercLab!AE112</f>
        <v>267755.39979452692</v>
      </c>
      <c r="F45" s="153">
        <f t="shared" si="6"/>
        <v>19.032311238760975</v>
      </c>
      <c r="G45" s="153">
        <f>[1]MercLab!AF112</f>
        <v>6.5147851195556985</v>
      </c>
      <c r="H45" s="152">
        <f>[1]MercLab!AG112</f>
        <v>14565.44787628043</v>
      </c>
      <c r="I45" s="153">
        <f t="shared" si="7"/>
        <v>8.6088499490152799</v>
      </c>
      <c r="J45" s="153">
        <f>[1]MercLab!AH112</f>
        <v>7.2223566994211899</v>
      </c>
      <c r="K45" s="153">
        <f t="shared" si="8"/>
        <v>5.1591825387490093</v>
      </c>
      <c r="L45" s="153">
        <f>[1]MercLab!AI112</f>
        <v>3.1528401217456068</v>
      </c>
    </row>
    <row r="46" spans="1:12" x14ac:dyDescent="0.2">
      <c r="A46" s="96" t="s">
        <v>140</v>
      </c>
      <c r="B46" s="152">
        <f>[1]MercLab!AC113</f>
        <v>0</v>
      </c>
      <c r="C46" s="153">
        <f t="shared" si="5"/>
        <v>0</v>
      </c>
      <c r="D46" s="153">
        <f>[1]MercLab!AD113</f>
        <v>0</v>
      </c>
      <c r="E46" s="152">
        <f>[1]MercLab!AE113</f>
        <v>0</v>
      </c>
      <c r="F46" s="153">
        <f t="shared" si="6"/>
        <v>0</v>
      </c>
      <c r="G46" s="153">
        <f>[1]MercLab!AF113</f>
        <v>0</v>
      </c>
      <c r="H46" s="152">
        <f>[1]MercLab!AG113</f>
        <v>0</v>
      </c>
      <c r="I46" s="153">
        <f t="shared" si="7"/>
        <v>0</v>
      </c>
      <c r="J46" s="153">
        <f>[1]MercLab!AH113</f>
        <v>0</v>
      </c>
      <c r="K46" s="153">
        <f t="shared" si="8"/>
        <v>0</v>
      </c>
      <c r="L46" s="153">
        <f>[1]MercLab!AI113</f>
        <v>0</v>
      </c>
    </row>
    <row r="47" spans="1:12" x14ac:dyDescent="0.2">
      <c r="A47" s="96" t="s">
        <v>128</v>
      </c>
      <c r="B47" s="152">
        <f>[1]MercLab!AC114</f>
        <v>1424.3062936142976</v>
      </c>
      <c r="C47" s="153">
        <f t="shared" si="5"/>
        <v>9.0372583542753307E-2</v>
      </c>
      <c r="D47" s="153">
        <f>[1]MercLab!AD114</f>
        <v>11.585715522228931</v>
      </c>
      <c r="E47" s="152">
        <f>[1]MercLab!AE114</f>
        <v>1424.3062936142976</v>
      </c>
      <c r="F47" s="153">
        <f t="shared" si="6"/>
        <v>0.10124106068522126</v>
      </c>
      <c r="G47" s="153">
        <f>[1]MercLab!AF114</f>
        <v>11.585715522228931</v>
      </c>
      <c r="H47" s="152">
        <f>[1]MercLab!AG114</f>
        <v>0</v>
      </c>
      <c r="I47" s="153">
        <f t="shared" si="7"/>
        <v>0</v>
      </c>
      <c r="J47" s="153">
        <f>[1]MercLab!AH114</f>
        <v>0</v>
      </c>
      <c r="K47" s="153">
        <f t="shared" si="8"/>
        <v>0</v>
      </c>
      <c r="L47" s="153">
        <f>[1]MercLab!AI114</f>
        <v>0</v>
      </c>
    </row>
    <row r="48" spans="1:12" x14ac:dyDescent="0.2">
      <c r="A48" s="96" t="s">
        <v>73</v>
      </c>
      <c r="B48" s="152">
        <f>[1]MercLab!AC115</f>
        <v>113940.91122816144</v>
      </c>
      <c r="C48" s="153">
        <f t="shared" si="5"/>
        <v>7.2295787535801797</v>
      </c>
      <c r="D48" s="153">
        <f>[1]MercLab!AD115</f>
        <v>9.1666538609871555</v>
      </c>
      <c r="E48" s="152">
        <f>[1]MercLab!AE115</f>
        <v>0</v>
      </c>
      <c r="F48" s="153">
        <f t="shared" si="6"/>
        <v>0</v>
      </c>
      <c r="G48" s="153">
        <f>[1]MercLab!AF115</f>
        <v>0</v>
      </c>
      <c r="H48" s="152">
        <f>[1]MercLab!AG115</f>
        <v>113940.91122816144</v>
      </c>
      <c r="I48" s="153">
        <f t="shared" si="7"/>
        <v>67.34432172282807</v>
      </c>
      <c r="J48" s="153">
        <f>[1]MercLab!AH115</f>
        <v>9.1666538609871555</v>
      </c>
      <c r="K48" s="153">
        <f t="shared" si="8"/>
        <v>100</v>
      </c>
      <c r="L48" s="153">
        <f>[1]MercLab!AI115</f>
        <v>4.3165400803931551</v>
      </c>
    </row>
    <row r="49" spans="1:13" ht="12" customHeight="1" x14ac:dyDescent="0.2">
      <c r="A49" s="96" t="s">
        <v>129</v>
      </c>
      <c r="B49" s="152">
        <f>[1]MercLab!AC116</f>
        <v>0</v>
      </c>
      <c r="C49" s="153">
        <f t="shared" si="5"/>
        <v>0</v>
      </c>
      <c r="D49" s="153">
        <f>[1]MercLab!AD116</f>
        <v>0</v>
      </c>
      <c r="E49" s="152">
        <f>[1]MercLab!AE116</f>
        <v>0</v>
      </c>
      <c r="F49" s="153">
        <f t="shared" si="6"/>
        <v>0</v>
      </c>
      <c r="G49" s="153">
        <f>[1]MercLab!AF116</f>
        <v>0</v>
      </c>
      <c r="H49" s="152">
        <f>[1]MercLab!AG116</f>
        <v>0</v>
      </c>
      <c r="I49" s="153">
        <f t="shared" si="7"/>
        <v>0</v>
      </c>
      <c r="J49" s="153">
        <f>[1]MercLab!AH116</f>
        <v>0</v>
      </c>
      <c r="K49" s="153">
        <f t="shared" si="8"/>
        <v>0</v>
      </c>
      <c r="L49" s="153">
        <f>[1]MercLab!AI116</f>
        <v>0</v>
      </c>
    </row>
    <row r="50" spans="1:13" x14ac:dyDescent="0.2">
      <c r="A50" s="278"/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</row>
    <row r="51" spans="1:13" x14ac:dyDescent="0.2">
      <c r="A51" s="2" t="str">
        <f>'C05'!A42</f>
        <v>Fuente: Instituto Nacional de Estadística (INE). LIV Encuesta Permanente de Hogares de Propósitos Múltiples, Junio 2016.</v>
      </c>
    </row>
    <row r="52" spans="1:13" x14ac:dyDescent="0.2">
      <c r="A52" s="2" t="str">
        <f>'C05'!A43</f>
        <v>(Promedio de salarios mínimos por rama)</v>
      </c>
    </row>
    <row r="53" spans="1:13" x14ac:dyDescent="0.2">
      <c r="A53" s="2" t="s">
        <v>60</v>
      </c>
    </row>
    <row r="54" spans="1:13" x14ac:dyDescent="0.2">
      <c r="A54" s="2" t="s">
        <v>61</v>
      </c>
    </row>
    <row r="55" spans="1:13" x14ac:dyDescent="0.2">
      <c r="A55" s="2" t="s">
        <v>62</v>
      </c>
      <c r="B55" s="77"/>
    </row>
    <row r="56" spans="1:13" x14ac:dyDescent="0.2">
      <c r="A56" s="2" t="s">
        <v>67</v>
      </c>
      <c r="B56" s="77"/>
    </row>
    <row r="58" spans="1:13" x14ac:dyDescent="0.2">
      <c r="B58" s="77"/>
    </row>
    <row r="64" spans="1:13" s="25" customFormat="1" x14ac:dyDescent="0.2">
      <c r="A64" s="307"/>
      <c r="C64" s="44"/>
      <c r="F64" s="44"/>
      <c r="I64" s="44"/>
      <c r="M64" s="307"/>
    </row>
    <row r="65" spans="1:13" s="25" customFormat="1" x14ac:dyDescent="0.2">
      <c r="A65" s="307"/>
      <c r="C65" s="44"/>
      <c r="F65" s="44"/>
      <c r="I65" s="44"/>
      <c r="M65" s="307"/>
    </row>
    <row r="66" spans="1:13" s="25" customFormat="1" x14ac:dyDescent="0.2">
      <c r="A66" s="307"/>
      <c r="C66" s="44"/>
      <c r="F66" s="44"/>
      <c r="I66" s="44"/>
      <c r="M66" s="307"/>
    </row>
    <row r="67" spans="1:13" s="25" customFormat="1" x14ac:dyDescent="0.2">
      <c r="A67" s="307"/>
      <c r="C67" s="44"/>
      <c r="D67" s="46"/>
      <c r="F67" s="44"/>
      <c r="I67" s="44"/>
      <c r="M67" s="307"/>
    </row>
    <row r="68" spans="1:13" s="25" customFormat="1" x14ac:dyDescent="0.2">
      <c r="A68" s="307"/>
      <c r="C68" s="44"/>
      <c r="F68" s="44"/>
      <c r="I68" s="44"/>
      <c r="M68" s="307"/>
    </row>
    <row r="69" spans="1:13" s="25" customFormat="1" x14ac:dyDescent="0.2">
      <c r="A69" s="307"/>
      <c r="C69" s="44"/>
      <c r="F69" s="44"/>
      <c r="I69" s="44"/>
      <c r="M69" s="307"/>
    </row>
    <row r="71" spans="1:13" s="25" customFormat="1" x14ac:dyDescent="0.2">
      <c r="A71" s="307"/>
      <c r="C71" s="44"/>
      <c r="F71" s="44"/>
      <c r="I71" s="44"/>
      <c r="M71" s="307"/>
    </row>
    <row r="72" spans="1:13" s="25" customFormat="1" x14ac:dyDescent="0.2">
      <c r="A72" s="307"/>
      <c r="C72" s="44"/>
      <c r="F72" s="44"/>
      <c r="I72" s="44"/>
      <c r="M72" s="307"/>
    </row>
  </sheetData>
  <mergeCells count="10">
    <mergeCell ref="A1:L1"/>
    <mergeCell ref="A2:L2"/>
    <mergeCell ref="A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14"/>
  <sheetViews>
    <sheetView topLeftCell="A85" workbookViewId="0">
      <selection activeCell="A92" sqref="A92"/>
    </sheetView>
  </sheetViews>
  <sheetFormatPr baseColWidth="10" defaultRowHeight="11.25" x14ac:dyDescent="0.2"/>
  <cols>
    <col min="1" max="1" width="51" style="164" customWidth="1"/>
    <col min="2" max="2" width="14.5" style="164" bestFit="1" customWidth="1"/>
    <col min="3" max="3" width="9" style="202" bestFit="1" customWidth="1"/>
    <col min="4" max="4" width="14.5" style="164" bestFit="1" customWidth="1"/>
    <col min="5" max="5" width="7.83203125" style="202" bestFit="1" customWidth="1"/>
    <col min="6" max="6" width="12.5" style="164" bestFit="1" customWidth="1"/>
    <col min="7" max="7" width="7.33203125" style="202" bestFit="1" customWidth="1"/>
    <col min="8" max="8" width="14.33203125" style="164" bestFit="1" customWidth="1"/>
    <col min="9" max="9" width="7.83203125" style="202" bestFit="1" customWidth="1"/>
    <col min="10" max="10" width="11.5" style="164" bestFit="1" customWidth="1"/>
    <col min="11" max="11" width="7.33203125" style="202" bestFit="1" customWidth="1"/>
    <col min="12" max="12" width="14.5" style="164" bestFit="1" customWidth="1"/>
    <col min="13" max="13" width="7.83203125" style="202" bestFit="1" customWidth="1"/>
    <col min="14" max="14" width="12.5" style="164" bestFit="1" customWidth="1"/>
    <col min="15" max="15" width="7.6640625" style="202" bestFit="1" customWidth="1"/>
    <col min="16" max="16384" width="12" style="164"/>
  </cols>
  <sheetData>
    <row r="1" spans="1:15" x14ac:dyDescent="0.2">
      <c r="A1" s="362" t="s">
        <v>103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</row>
    <row r="2" spans="1:15" x14ac:dyDescent="0.2">
      <c r="A2" s="362" t="s">
        <v>64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</row>
    <row r="3" spans="1:15" x14ac:dyDescent="0.2">
      <c r="A3" s="362" t="s">
        <v>33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</row>
    <row r="4" spans="1:15" customFormat="1" ht="23.25" x14ac:dyDescent="0.35">
      <c r="A4" s="314" t="s">
        <v>90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</row>
    <row r="5" spans="1:15" ht="12" customHeight="1" x14ac:dyDescent="0.2">
      <c r="A5" s="363" t="s">
        <v>31</v>
      </c>
      <c r="B5" s="366" t="s">
        <v>5</v>
      </c>
      <c r="C5" s="366"/>
      <c r="D5" s="368" t="s">
        <v>6</v>
      </c>
      <c r="E5" s="368"/>
      <c r="F5" s="368"/>
      <c r="G5" s="368"/>
      <c r="H5" s="368"/>
      <c r="I5" s="368"/>
      <c r="J5" s="368"/>
      <c r="K5" s="368"/>
      <c r="L5" s="366" t="s">
        <v>1</v>
      </c>
      <c r="M5" s="366"/>
      <c r="N5" s="369" t="s">
        <v>2</v>
      </c>
      <c r="O5" s="369"/>
    </row>
    <row r="6" spans="1:15" ht="13.5" x14ac:dyDescent="0.35">
      <c r="A6" s="364"/>
      <c r="B6" s="367"/>
      <c r="C6" s="367"/>
      <c r="D6" s="371" t="s">
        <v>3</v>
      </c>
      <c r="E6" s="371"/>
      <c r="F6" s="371" t="s">
        <v>87</v>
      </c>
      <c r="G6" s="371"/>
      <c r="H6" s="371" t="s">
        <v>9</v>
      </c>
      <c r="I6" s="371"/>
      <c r="J6" s="371" t="s">
        <v>88</v>
      </c>
      <c r="K6" s="371"/>
      <c r="L6" s="367"/>
      <c r="M6" s="367"/>
      <c r="N6" s="370"/>
      <c r="O6" s="370"/>
    </row>
    <row r="7" spans="1:15" x14ac:dyDescent="0.2">
      <c r="A7" s="365"/>
      <c r="B7" s="165" t="s">
        <v>7</v>
      </c>
      <c r="C7" s="166" t="s">
        <v>66</v>
      </c>
      <c r="D7" s="165" t="s">
        <v>7</v>
      </c>
      <c r="E7" s="166" t="s">
        <v>66</v>
      </c>
      <c r="F7" s="165" t="s">
        <v>7</v>
      </c>
      <c r="G7" s="166" t="s">
        <v>66</v>
      </c>
      <c r="H7" s="165" t="s">
        <v>7</v>
      </c>
      <c r="I7" s="166" t="s">
        <v>66</v>
      </c>
      <c r="J7" s="165" t="s">
        <v>7</v>
      </c>
      <c r="K7" s="166" t="s">
        <v>66</v>
      </c>
      <c r="L7" s="165" t="s">
        <v>7</v>
      </c>
      <c r="M7" s="166" t="s">
        <v>66</v>
      </c>
      <c r="N7" s="165" t="s">
        <v>7</v>
      </c>
      <c r="O7" s="166" t="s">
        <v>66</v>
      </c>
    </row>
    <row r="8" spans="1:15" x14ac:dyDescent="0.2">
      <c r="A8" s="167"/>
      <c r="B8" s="168"/>
      <c r="C8" s="169"/>
      <c r="D8" s="169"/>
      <c r="E8" s="169"/>
      <c r="F8" s="170"/>
      <c r="G8" s="143"/>
      <c r="H8" s="169"/>
      <c r="I8" s="169"/>
      <c r="J8" s="169"/>
      <c r="K8" s="169"/>
      <c r="L8" s="169"/>
      <c r="M8" s="169"/>
      <c r="N8" s="169"/>
      <c r="O8" s="169"/>
    </row>
    <row r="9" spans="1:15" x14ac:dyDescent="0.2">
      <c r="A9" s="171" t="s">
        <v>81</v>
      </c>
      <c r="B9" s="173">
        <f>[1]MercLab!Q126</f>
        <v>1406846.4751102827</v>
      </c>
      <c r="C9" s="143">
        <f>SUM(E9,M9,O9)</f>
        <v>100.00000000000396</v>
      </c>
      <c r="D9" s="173">
        <f t="shared" ref="D9:D45" si="0">F9+H9+J9</f>
        <v>633921.04668118048</v>
      </c>
      <c r="E9" s="143">
        <f>IF(ISNUMBER(D9/$B$9*100),D9/$B$9*100,0)</f>
        <v>45.059717452928716</v>
      </c>
      <c r="F9" s="173">
        <f>[1]MercLab!R126</f>
        <v>125750.16753435832</v>
      </c>
      <c r="G9" s="143">
        <f>IF(ISNUMBER(F9/$B$9*100),F9/$B$9*100,0)</f>
        <v>8.9384428051753666</v>
      </c>
      <c r="H9" s="173">
        <f>[1]MercLab!S126</f>
        <v>418940.43583976285</v>
      </c>
      <c r="I9" s="143">
        <f>IF(ISNUMBER(H9/$B$9*100),H9/$B$9*100,0)</f>
        <v>29.778688950897937</v>
      </c>
      <c r="J9" s="173">
        <f>[1]MercLab!T126</f>
        <v>89230.443307059366</v>
      </c>
      <c r="K9" s="143">
        <f>IF(ISNUMBER(J9/$B$9*100),J9/$B$9*100,0)</f>
        <v>6.3425856968554157</v>
      </c>
      <c r="L9" s="173">
        <f>[1]MercLab!U126</f>
        <v>592914.64087521238</v>
      </c>
      <c r="M9" s="143">
        <f>IF(ISNUMBER(L9/$B$9*100),L9/$B$9*100,0)</f>
        <v>42.144942704479092</v>
      </c>
      <c r="N9" s="142">
        <f>+N12+N16</f>
        <v>180010.78755394567</v>
      </c>
      <c r="O9" s="143">
        <f>N9/B9*100</f>
        <v>12.79533984259616</v>
      </c>
    </row>
    <row r="10" spans="1:15" s="175" customFormat="1" x14ac:dyDescent="0.2">
      <c r="A10" s="172"/>
      <c r="B10" s="173"/>
      <c r="C10" s="143"/>
      <c r="D10" s="173"/>
      <c r="E10" s="143"/>
      <c r="F10" s="174"/>
      <c r="G10" s="143"/>
      <c r="H10" s="173"/>
      <c r="I10" s="143"/>
      <c r="J10" s="173"/>
      <c r="K10" s="143"/>
      <c r="L10" s="173"/>
      <c r="M10" s="143"/>
      <c r="N10" s="173"/>
      <c r="O10" s="143"/>
    </row>
    <row r="11" spans="1:15" x14ac:dyDescent="0.2">
      <c r="A11" s="176" t="s">
        <v>35</v>
      </c>
      <c r="B11" s="173"/>
      <c r="C11" s="143"/>
      <c r="D11" s="173"/>
      <c r="E11" s="143"/>
      <c r="F11" s="173"/>
      <c r="G11" s="143"/>
      <c r="H11" s="173"/>
      <c r="I11" s="143"/>
      <c r="J11" s="173"/>
      <c r="K11" s="143"/>
      <c r="L11" s="173"/>
      <c r="M11" s="143"/>
      <c r="N11" s="173"/>
      <c r="O11" s="143"/>
    </row>
    <row r="12" spans="1:15" x14ac:dyDescent="0.2">
      <c r="A12" s="177" t="s">
        <v>56</v>
      </c>
      <c r="B12" s="152">
        <f>SUM(B13:B15)</f>
        <v>888243.91788123362</v>
      </c>
      <c r="C12" s="178">
        <f>IF(ISNUMBER(B12/B$9*100),B12/B$9*100,0)</f>
        <v>63.137231645095049</v>
      </c>
      <c r="D12" s="152">
        <f>SUM(D13:D15)</f>
        <v>480215.2207324144</v>
      </c>
      <c r="E12" s="178">
        <f>IF(ISNUMBER(D12/D$9*100),D12/D$9*100,0)</f>
        <v>75.753159363697591</v>
      </c>
      <c r="F12" s="152">
        <f>SUM(F13:F15)</f>
        <v>99917.019391176407</v>
      </c>
      <c r="G12" s="178">
        <f>IF(ISNUMBER(F12/F$9*100),F12/F$9*100,0)</f>
        <v>79.456768408579975</v>
      </c>
      <c r="H12" s="152">
        <f>SUM(H13:H15)</f>
        <v>316198.15459566342</v>
      </c>
      <c r="I12" s="178">
        <f>IF(ISNUMBER(H12/H$9*100),H12/H$9*100,0)</f>
        <v>75.475682828716856</v>
      </c>
      <c r="J12" s="152">
        <f>SUM(J13:J15)</f>
        <v>64100.046745574466</v>
      </c>
      <c r="K12" s="178">
        <f>IF(ISNUMBER(J12/J$9*100),J12/J$9*100,0)</f>
        <v>71.836521673431236</v>
      </c>
      <c r="L12" s="152">
        <f>SUM(L13:L15)</f>
        <v>321287.09951768862</v>
      </c>
      <c r="M12" s="178">
        <f>IF(ISNUMBER(L12/L$9*100),L12/L$9*100,0)</f>
        <v>54.187749360250358</v>
      </c>
      <c r="N12" s="152">
        <f>SUM(N13:N15)</f>
        <v>86741.597631118872</v>
      </c>
      <c r="O12" s="178">
        <f>IF(ISNUMBER(N12/N$9*100),N12/N$9*100,0)</f>
        <v>48.18688858028807</v>
      </c>
    </row>
    <row r="13" spans="1:15" x14ac:dyDescent="0.2">
      <c r="A13" s="179" t="s">
        <v>51</v>
      </c>
      <c r="B13" s="152">
        <f>[1]MercLab!Q127</f>
        <v>238442.90851530057</v>
      </c>
      <c r="C13" s="178">
        <f>IF(ISNUMBER(B13/B$9*100),B13/B$9*100,0)</f>
        <v>16.948751177459435</v>
      </c>
      <c r="D13" s="152">
        <f t="shared" si="0"/>
        <v>146022.05784314859</v>
      </c>
      <c r="E13" s="178">
        <f>IF(ISNUMBER(D13/D$9*100),D13/D$9*100,0)</f>
        <v>23.034738885485819</v>
      </c>
      <c r="F13" s="152">
        <f>[1]MercLab!R127</f>
        <v>37562.076717523232</v>
      </c>
      <c r="G13" s="178">
        <f>IF(ISNUMBER(F13/F$9*100),F13/F$9*100,0)</f>
        <v>29.870398945798833</v>
      </c>
      <c r="H13" s="152">
        <f>[1]MercLab!S127</f>
        <v>89039.851450594142</v>
      </c>
      <c r="I13" s="178">
        <f>IF(ISNUMBER(H13/H$9*100),H13/H$9*100,0)</f>
        <v>21.253582570064992</v>
      </c>
      <c r="J13" s="152">
        <f>[1]MercLab!T127</f>
        <v>19420.129675031203</v>
      </c>
      <c r="K13" s="178">
        <f>IF(ISNUMBER(J13/J$9*100),J13/J$9*100,0)</f>
        <v>21.764017924020333</v>
      </c>
      <c r="L13" s="152">
        <f>[1]MercLab!U127</f>
        <v>74835.531550279455</v>
      </c>
      <c r="M13" s="178">
        <f>IF(ISNUMBER(L13/L$9*100),L13/L$9*100,0)</f>
        <v>12.621636638928891</v>
      </c>
      <c r="N13" s="152">
        <f>[1]MercLab!V127</f>
        <v>17585.319121870078</v>
      </c>
      <c r="O13" s="178">
        <f>IF(ISNUMBER(N13/N$9*100),N13/N$9*100,0)</f>
        <v>9.769036267673739</v>
      </c>
    </row>
    <row r="14" spans="1:15" x14ac:dyDescent="0.2">
      <c r="A14" s="179" t="s">
        <v>52</v>
      </c>
      <c r="B14" s="152">
        <f>[1]MercLab!Q128</f>
        <v>128310.4578925825</v>
      </c>
      <c r="C14" s="178">
        <f>IF(ISNUMBER(B14/B$9*100),B14/B$9*100,0)</f>
        <v>9.1204307053137583</v>
      </c>
      <c r="D14" s="152">
        <f>F14+H14+J14</f>
        <v>74693.399373144814</v>
      </c>
      <c r="E14" s="178">
        <f>IF(ISNUMBER(D14/D$9*100),D14/D$9*100,0)</f>
        <v>11.782760607838053</v>
      </c>
      <c r="F14" s="152">
        <f>[1]MercLab!R128</f>
        <v>8130.0338254043054</v>
      </c>
      <c r="G14" s="178">
        <f>IF(ISNUMBER(F14/F$9*100),F14/F$9*100,0)</f>
        <v>6.4652270329444788</v>
      </c>
      <c r="H14" s="152">
        <f>[1]MercLab!S128</f>
        <v>58165.760988841888</v>
      </c>
      <c r="I14" s="178">
        <f>IF(ISNUMBER(H14/H$9*100),H14/H$9*100,0)</f>
        <v>13.884016918120848</v>
      </c>
      <c r="J14" s="152">
        <f>[1]MercLab!T128</f>
        <v>8397.6045588986217</v>
      </c>
      <c r="K14" s="178">
        <f>IF(ISNUMBER(J14/J$9*100),J14/J$9*100,0)</f>
        <v>9.4111429324640081</v>
      </c>
      <c r="L14" s="152">
        <f>[1]MercLab!U128</f>
        <v>44931.300862930591</v>
      </c>
      <c r="M14" s="178">
        <f>IF(ISNUMBER(L14/L$9*100),L14/L$9*100,0)</f>
        <v>7.5780386864130493</v>
      </c>
      <c r="N14" s="152">
        <f>[1]MercLab!V128</f>
        <v>8685.7576565078925</v>
      </c>
      <c r="O14" s="178">
        <f>IF(ISNUMBER(N14/N$9*100),N14/N$9*100,0)</f>
        <v>4.8251317460099123</v>
      </c>
    </row>
    <row r="15" spans="1:15" x14ac:dyDescent="0.2">
      <c r="A15" s="179" t="s">
        <v>71</v>
      </c>
      <c r="B15" s="152">
        <f>[1]MercLab!Q129</f>
        <v>521490.55147335061</v>
      </c>
      <c r="C15" s="178">
        <f>IF(ISNUMBER(B15/B$9*100),B15/B$9*100,0)</f>
        <v>37.068049762321856</v>
      </c>
      <c r="D15" s="152">
        <f>F15+H15+J15</f>
        <v>259499.76351612096</v>
      </c>
      <c r="E15" s="178">
        <f>IF(ISNUMBER(D15/D$9*100),D15/D$9*100,0)</f>
        <v>40.935659870373705</v>
      </c>
      <c r="F15" s="152">
        <f>[1]MercLab!R129</f>
        <v>54224.908848248881</v>
      </c>
      <c r="G15" s="178">
        <f>IF(ISNUMBER(F15/F$9*100),F15/F$9*100,0)</f>
        <v>43.121142429836667</v>
      </c>
      <c r="H15" s="152">
        <f>[1]MercLab!S129</f>
        <v>168992.54215622743</v>
      </c>
      <c r="I15" s="178">
        <f>IF(ISNUMBER(H15/H$9*100),H15/H$9*100,0)</f>
        <v>40.338083340531021</v>
      </c>
      <c r="J15" s="152">
        <f>[1]MercLab!T129</f>
        <v>36282.312511644639</v>
      </c>
      <c r="K15" s="178">
        <f>IF(ISNUMBER(J15/J$9*100),J15/J$9*100,0)</f>
        <v>40.661360816946882</v>
      </c>
      <c r="L15" s="152">
        <f>[1]MercLab!U129</f>
        <v>201520.26710447858</v>
      </c>
      <c r="M15" s="178">
        <f>IF(ISNUMBER(L15/L$9*100),L15/L$9*100,0)</f>
        <v>33.988074034908422</v>
      </c>
      <c r="N15" s="152">
        <f>[1]MercLab!V129</f>
        <v>60470.520852740898</v>
      </c>
      <c r="O15" s="178">
        <f>IF(ISNUMBER(N15/N$9*100),N15/N$9*100,0)</f>
        <v>33.59272056660442</v>
      </c>
    </row>
    <row r="16" spans="1:15" x14ac:dyDescent="0.2">
      <c r="A16" s="177" t="s">
        <v>53</v>
      </c>
      <c r="B16" s="152">
        <f>[1]MercLab!Q130</f>
        <v>518602.55722910864</v>
      </c>
      <c r="C16" s="178">
        <f>IF(ISNUMBER(B16/B$9*100),B16/B$9*100,0)</f>
        <v>36.862768354909186</v>
      </c>
      <c r="D16" s="152">
        <f>F16+H16+J16</f>
        <v>153705.82594876914</v>
      </c>
      <c r="E16" s="178">
        <f>IF(ISNUMBER(D16/D$9*100),D16/D$9*100,0)</f>
        <v>24.246840636302899</v>
      </c>
      <c r="F16" s="152">
        <f>[1]MercLab!R130</f>
        <v>25833.148143181832</v>
      </c>
      <c r="G16" s="178">
        <f>IF(ISNUMBER(F16/F$9*100),F16/F$9*100,0)</f>
        <v>20.543231591419968</v>
      </c>
      <c r="H16" s="152">
        <f>[1]MercLab!S130</f>
        <v>102742.28124410249</v>
      </c>
      <c r="I16" s="178">
        <f>IF(ISNUMBER(H16/H$9*100),H16/H$9*100,0)</f>
        <v>24.524317171283879</v>
      </c>
      <c r="J16" s="152">
        <f>[1]MercLab!T130</f>
        <v>25130.396561484817</v>
      </c>
      <c r="K16" s="178">
        <f>IF(ISNUMBER(J16/J$9*100),J16/J$9*100,0)</f>
        <v>28.163478326568679</v>
      </c>
      <c r="L16" s="152">
        <f>[1]MercLab!U130</f>
        <v>271627.54135752592</v>
      </c>
      <c r="M16" s="178">
        <f>IF(ISNUMBER(L16/L$9*100),L16/L$9*100,0)</f>
        <v>45.812250639750005</v>
      </c>
      <c r="N16" s="152">
        <f>[1]MercLab!V130</f>
        <v>93269.189922826801</v>
      </c>
      <c r="O16" s="178">
        <f>IF(ISNUMBER(N16/N$9*100),N16/N$9*100,0)</f>
        <v>51.813111419711923</v>
      </c>
    </row>
    <row r="17" spans="1:15" x14ac:dyDescent="0.2">
      <c r="A17" s="176"/>
      <c r="B17" s="180"/>
      <c r="C17" s="178"/>
      <c r="D17" s="180">
        <f t="shared" si="0"/>
        <v>0</v>
      </c>
      <c r="E17" s="178"/>
      <c r="F17" s="180"/>
      <c r="G17" s="178"/>
      <c r="H17" s="180"/>
      <c r="I17" s="178"/>
      <c r="J17" s="180"/>
      <c r="K17" s="178"/>
      <c r="L17" s="180"/>
      <c r="M17" s="178"/>
      <c r="N17" s="180"/>
      <c r="O17" s="178"/>
    </row>
    <row r="18" spans="1:15" x14ac:dyDescent="0.2">
      <c r="A18" s="176" t="s">
        <v>11</v>
      </c>
    </row>
    <row r="19" spans="1:15" x14ac:dyDescent="0.2">
      <c r="A19" s="179" t="s">
        <v>37</v>
      </c>
      <c r="B19" s="152">
        <f>[1]MercLab!Q132</f>
        <v>104433.04142466828</v>
      </c>
      <c r="C19" s="178">
        <f>IF(ISNUMBER(B19/B$9*100),B19/B$9*100,0)</f>
        <v>7.4232009869080979</v>
      </c>
      <c r="D19" s="152">
        <f>F19+H19+J19</f>
        <v>16977.399703154202</v>
      </c>
      <c r="E19" s="178">
        <f>IF(ISNUMBER(D19/D$9*100),D19/D$9*100,0)</f>
        <v>2.6781568133819493</v>
      </c>
      <c r="F19" s="152">
        <f>[1]MercLab!R132</f>
        <v>749.63773745301557</v>
      </c>
      <c r="G19" s="178">
        <f>IF(ISNUMBER(F19/F$9*100),F19/F$9*100,0)</f>
        <v>0.59613259540842711</v>
      </c>
      <c r="H19" s="152">
        <f>[1]MercLab!S132</f>
        <v>10249.288928672273</v>
      </c>
      <c r="I19" s="178">
        <f>IF(ISNUMBER(H19/H$9*100),H19/H$9*100,0)</f>
        <v>2.4464787955184257</v>
      </c>
      <c r="J19" s="152">
        <f>[1]MercLab!T132</f>
        <v>5978.4730370289153</v>
      </c>
      <c r="K19" s="178">
        <f>IF(ISNUMBER(J19/J$9*100),J19/J$9*100,0)</f>
        <v>6.7000373588370774</v>
      </c>
      <c r="L19" s="152">
        <f>[1]MercLab!U132</f>
        <v>76008.86249852422</v>
      </c>
      <c r="M19" s="178">
        <f>IF(ISNUMBER(L19/L$9*100),L19/L$9*100,0)</f>
        <v>12.819528690727914</v>
      </c>
      <c r="N19" s="152">
        <f>[1]MercLab!V132</f>
        <v>11446.779222989735</v>
      </c>
      <c r="O19" s="178">
        <f>IF(ISNUMBER(N19/N$9*100),N19/N$9*100,0)</f>
        <v>6.3589406937955655</v>
      </c>
    </row>
    <row r="20" spans="1:15" x14ac:dyDescent="0.2">
      <c r="A20" s="179" t="s">
        <v>38</v>
      </c>
      <c r="B20" s="152">
        <f>[1]MercLab!Q133</f>
        <v>657932.48311739322</v>
      </c>
      <c r="C20" s="178">
        <f>IF(ISNUMBER(B20/B$9*100),B20/B$9*100,0)</f>
        <v>46.766473439528497</v>
      </c>
      <c r="D20" s="152">
        <f>F20+H20+J20</f>
        <v>199197.01499496633</v>
      </c>
      <c r="E20" s="178">
        <f>IF(ISNUMBER(D20/D$9*100),D20/D$9*100,0)</f>
        <v>31.423000709290061</v>
      </c>
      <c r="F20" s="152">
        <f>[1]MercLab!R133</f>
        <v>13918.611884656118</v>
      </c>
      <c r="G20" s="178">
        <f>IF(ISNUMBER(F20/F$9*100),F20/F$9*100,0)</f>
        <v>11.068463889603313</v>
      </c>
      <c r="H20" s="152">
        <f>[1]MercLab!S133</f>
        <v>133132.19349797</v>
      </c>
      <c r="I20" s="178">
        <f>IF(ISNUMBER(H20/H$9*100),H20/H$9*100,0)</f>
        <v>31.778310735536319</v>
      </c>
      <c r="J20" s="152">
        <f>[1]MercLab!T133</f>
        <v>52146.209612340186</v>
      </c>
      <c r="K20" s="178">
        <f>IF(ISNUMBER(J20/J$9*100),J20/J$9*100,0)</f>
        <v>58.439931126302824</v>
      </c>
      <c r="L20" s="152">
        <f>[1]MercLab!U133</f>
        <v>355667.70795019896</v>
      </c>
      <c r="M20" s="178">
        <f>IF(ISNUMBER(L20/L$9*100),L20/L$9*100,0)</f>
        <v>59.986325759335479</v>
      </c>
      <c r="N20" s="152">
        <f>[1]MercLab!V133</f>
        <v>103067.76017221903</v>
      </c>
      <c r="O20" s="178">
        <f>IF(ISNUMBER(N20/N$9*100),N20/N$9*100,0)</f>
        <v>57.256435335205488</v>
      </c>
    </row>
    <row r="21" spans="1:15" x14ac:dyDescent="0.2">
      <c r="A21" s="179" t="s">
        <v>39</v>
      </c>
      <c r="B21" s="152">
        <f>[1]MercLab!Q134</f>
        <v>433495.49094756093</v>
      </c>
      <c r="C21" s="178">
        <f>IF(ISNUMBER(B21/B$9*100),B21/B$9*100,0)</f>
        <v>30.813276261262214</v>
      </c>
      <c r="D21" s="152">
        <f>F21+H21+J21</f>
        <v>247319.36222681246</v>
      </c>
      <c r="E21" s="178">
        <f>IF(ISNUMBER(D21/D$9*100),D21/D$9*100,0)</f>
        <v>39.014221648204312</v>
      </c>
      <c r="F21" s="152">
        <f>[1]MercLab!R134</f>
        <v>43400.025109629889</v>
      </c>
      <c r="G21" s="178">
        <f>IF(ISNUMBER(F21/F$9*100),F21/F$9*100,0)</f>
        <v>34.512896452222883</v>
      </c>
      <c r="H21" s="152">
        <f>[1]MercLab!S134</f>
        <v>174509.79592500202</v>
      </c>
      <c r="I21" s="178">
        <f>IF(ISNUMBER(H21/H$9*100),H21/H$9*100,0)</f>
        <v>41.655037565232512</v>
      </c>
      <c r="J21" s="152">
        <f>[1]MercLab!T134</f>
        <v>29409.541192180543</v>
      </c>
      <c r="K21" s="178">
        <f>IF(ISNUMBER(J21/J$9*100),J21/J$9*100,0)</f>
        <v>32.959088963591242</v>
      </c>
      <c r="L21" s="152">
        <f>[1]MercLab!U134</f>
        <v>129772.71424026886</v>
      </c>
      <c r="M21" s="178">
        <f>IF(ISNUMBER(L21/L$9*100),L21/L$9*100,0)</f>
        <v>21.887250759857935</v>
      </c>
      <c r="N21" s="152">
        <f>[1]MercLab!V134</f>
        <v>56403.414480481901</v>
      </c>
      <c r="O21" s="178">
        <f>IF(ISNUMBER(N21/N$9*100),N21/N$9*100,0)</f>
        <v>31.33335243232515</v>
      </c>
    </row>
    <row r="22" spans="1:15" x14ac:dyDescent="0.2">
      <c r="A22" s="179" t="s">
        <v>40</v>
      </c>
      <c r="B22" s="152">
        <f>[1]MercLab!Q135</f>
        <v>206456.52346576046</v>
      </c>
      <c r="C22" s="178">
        <f>IF(ISNUMBER(B22/B$9*100),B22/B$9*100,0)</f>
        <v>14.675128176269292</v>
      </c>
      <c r="D22" s="152">
        <f>F22+H22+J22</f>
        <v>167388.72942564776</v>
      </c>
      <c r="E22" s="178">
        <f>IF(ISNUMBER(D22/D$9*100),D22/D$9*100,0)</f>
        <v>26.405296101461197</v>
      </c>
      <c r="F22" s="152">
        <f>[1]MercLab!R135</f>
        <v>66833.615645879574</v>
      </c>
      <c r="G22" s="178">
        <f>IF(ISNUMBER(F22/F$9*100),F22/F$9*100,0)</f>
        <v>53.147933681773296</v>
      </c>
      <c r="H22" s="152">
        <f>[1]MercLab!S135</f>
        <v>99064.71795540789</v>
      </c>
      <c r="I22" s="178">
        <f>IF(ISNUMBER(H22/H$9*100),H22/H$9*100,0)</f>
        <v>23.646492312644263</v>
      </c>
      <c r="J22" s="152">
        <f>[1]MercLab!T135</f>
        <v>1490.395824360304</v>
      </c>
      <c r="K22" s="178">
        <f>IF(ISNUMBER(J22/J$9*100),J22/J$9*100,0)</f>
        <v>1.6702772833163688</v>
      </c>
      <c r="L22" s="152">
        <f>[1]MercLab!U135</f>
        <v>29974.960361857175</v>
      </c>
      <c r="M22" s="178">
        <f>IF(ISNUMBER(L22/L$9*100),L22/L$9*100,0)</f>
        <v>5.0555271021155042</v>
      </c>
      <c r="N22" s="152">
        <f>[1]MercLab!V135</f>
        <v>9092.8336782553597</v>
      </c>
      <c r="O22" s="178">
        <f>IF(ISNUMBER(N22/N$9*100),N22/N$9*100,0)</f>
        <v>5.0512715386739906</v>
      </c>
    </row>
    <row r="23" spans="1:15" x14ac:dyDescent="0.2">
      <c r="A23" s="179" t="s">
        <v>46</v>
      </c>
      <c r="B23" s="152">
        <f>[1]MercLab!Q136</f>
        <v>4528.9361549625428</v>
      </c>
      <c r="C23" s="178">
        <f>IF(ISNUMBER(B23/B$9*100),B23/B$9*100,0)</f>
        <v>0.32192113603636247</v>
      </c>
      <c r="D23" s="152">
        <f>F23+H23+J23</f>
        <v>3038.5403306022381</v>
      </c>
      <c r="E23" s="178">
        <f>IF(ISNUMBER(D23/D$9*100),D23/D$9*100,0)</f>
        <v>0.47932472766287865</v>
      </c>
      <c r="F23" s="152">
        <f>[1]MercLab!R136</f>
        <v>848.27715673976559</v>
      </c>
      <c r="G23" s="178">
        <f>IF(ISNUMBER(F23/F$9*100),F23/F$9*100,0)</f>
        <v>0.67457338099211162</v>
      </c>
      <c r="H23" s="152">
        <f>[1]MercLab!S136</f>
        <v>1984.4395327129967</v>
      </c>
      <c r="I23" s="178">
        <f>IF(ISNUMBER(H23/H$9*100),H23/H$9*100,0)</f>
        <v>0.47368059106903898</v>
      </c>
      <c r="J23" s="152">
        <f>[1]MercLab!T136</f>
        <v>205.823641149476</v>
      </c>
      <c r="K23" s="178">
        <f>IF(ISNUMBER(J23/J$9*100),J23/J$9*100,0)</f>
        <v>0.23066526795254921</v>
      </c>
      <c r="L23" s="152">
        <f>[1]MercLab!U136</f>
        <v>1490.395824360304</v>
      </c>
      <c r="M23" s="178">
        <f>IF(ISNUMBER(L23/L$9*100),L23/L$9*100,0)</f>
        <v>0.25136768796268932</v>
      </c>
      <c r="N23" s="152">
        <f>[1]MercLab!V136</f>
        <v>0</v>
      </c>
      <c r="O23" s="178">
        <f>IF(ISNUMBER(N23/N$9*100),N23/N$9*100,0)</f>
        <v>0</v>
      </c>
    </row>
    <row r="24" spans="1:15" x14ac:dyDescent="0.2">
      <c r="A24" s="181"/>
      <c r="B24" s="180"/>
      <c r="C24" s="182"/>
      <c r="D24" s="180">
        <f t="shared" si="0"/>
        <v>0</v>
      </c>
      <c r="E24" s="182"/>
      <c r="F24" s="180"/>
      <c r="G24" s="182"/>
      <c r="H24" s="180"/>
      <c r="I24" s="182"/>
      <c r="J24" s="180"/>
      <c r="K24" s="182"/>
      <c r="L24" s="180"/>
      <c r="M24" s="182"/>
      <c r="N24" s="180"/>
      <c r="O24" s="182"/>
    </row>
    <row r="25" spans="1:15" x14ac:dyDescent="0.2">
      <c r="A25" s="183" t="s">
        <v>16</v>
      </c>
    </row>
    <row r="26" spans="1:15" x14ac:dyDescent="0.2">
      <c r="A26" s="179" t="s">
        <v>41</v>
      </c>
      <c r="B26" s="152">
        <f>[1]MercLab!Q138</f>
        <v>7007.8593215735036</v>
      </c>
      <c r="C26" s="178">
        <f>IF(ISNUMBER(B26/B$9*100),B26/B$9*100,0)</f>
        <v>0.49812537796806566</v>
      </c>
      <c r="D26" s="152">
        <f>F26+H26+J26</f>
        <v>337.32075921456135</v>
      </c>
      <c r="E26" s="178">
        <f>IF(ISNUMBER(D26/D$9*100),D26/D$9*100,0)</f>
        <v>5.3211793642215337E-2</v>
      </c>
      <c r="F26" s="152">
        <f>[1]MercLab!R138</f>
        <v>0</v>
      </c>
      <c r="G26" s="178">
        <f>IF(ISNUMBER(F26/F$9*100),F26/F$9*100,0)</f>
        <v>0</v>
      </c>
      <c r="H26" s="152">
        <f>[1]MercLab!S138</f>
        <v>337.32075921456135</v>
      </c>
      <c r="I26" s="178">
        <f>IF(ISNUMBER(H26/H$9*100),H26/H$9*100,0)</f>
        <v>8.0517593996006734E-2</v>
      </c>
      <c r="J26" s="152">
        <f>[1]MercLab!T138</f>
        <v>0</v>
      </c>
      <c r="K26" s="178">
        <f>IF(ISNUMBER(J26/J$9*100),J26/J$9*100,0)</f>
        <v>0</v>
      </c>
      <c r="L26" s="152">
        <f>[1]MercLab!U138</f>
        <v>0</v>
      </c>
      <c r="M26" s="178">
        <f>IF(ISNUMBER(L26/L$9*100),L26/L$9*100,0)</f>
        <v>0</v>
      </c>
      <c r="N26" s="152">
        <f>[1]MercLab!V138</f>
        <v>6670.5385623589427</v>
      </c>
      <c r="O26" s="178">
        <f>IF(ISNUMBER(N26/N$9*100),N26/N$9*100,0)</f>
        <v>3.7056326751306026</v>
      </c>
    </row>
    <row r="27" spans="1:15" x14ac:dyDescent="0.2">
      <c r="A27" s="179" t="s">
        <v>42</v>
      </c>
      <c r="B27" s="152">
        <f>[1]MercLab!Q139</f>
        <v>26043.35176916793</v>
      </c>
      <c r="C27" s="178">
        <f t="shared" ref="C27:C34" si="1">IF(ISNUMBER(B27/B$9*100),B27/B$9*100,0)</f>
        <v>1.8511864819596886</v>
      </c>
      <c r="D27" s="152">
        <f t="shared" ref="D27:D34" si="2">F27+H27+J27</f>
        <v>7202.3071606203002</v>
      </c>
      <c r="E27" s="178">
        <f t="shared" ref="E27:E34" si="3">IF(ISNUMBER(D27/D$9*100),D27/D$9*100,0)</f>
        <v>1.1361520805038949</v>
      </c>
      <c r="F27" s="152">
        <f>[1]MercLab!R139</f>
        <v>0</v>
      </c>
      <c r="G27" s="178">
        <f t="shared" ref="G27:G34" si="4">IF(ISNUMBER(F27/F$9*100),F27/F$9*100,0)</f>
        <v>0</v>
      </c>
      <c r="H27" s="152">
        <f>[1]MercLab!S139</f>
        <v>4128.9222181773021</v>
      </c>
      <c r="I27" s="178">
        <f t="shared" ref="I27:I34" si="5">IF(ISNUMBER(H27/H$9*100),H27/H$9*100,0)</f>
        <v>0.98556306934204363</v>
      </c>
      <c r="J27" s="152">
        <f>[1]MercLab!T139</f>
        <v>3073.3849424429982</v>
      </c>
      <c r="K27" s="178">
        <f t="shared" ref="K27:K34" si="6">IF(ISNUMBER(J27/J$9*100),J27/J$9*100,0)</f>
        <v>3.4443232920707127</v>
      </c>
      <c r="L27" s="152">
        <f>[1]MercLab!U139</f>
        <v>1204.3199329781407</v>
      </c>
      <c r="M27" s="178">
        <f t="shared" ref="M27:M34" si="7">IF(ISNUMBER(L27/L$9*100),L27/L$9*100,0)</f>
        <v>0.20311860256991152</v>
      </c>
      <c r="N27" s="152">
        <f>[1]MercLab!V139</f>
        <v>17636.724675569472</v>
      </c>
      <c r="O27" s="178">
        <f t="shared" ref="O27:O34" si="8">IF(ISNUMBER(N27/N$9*100),N27/N$9*100,0)</f>
        <v>9.7975931971766386</v>
      </c>
    </row>
    <row r="28" spans="1:15" x14ac:dyDescent="0.2">
      <c r="A28" s="179" t="s">
        <v>43</v>
      </c>
      <c r="B28" s="152">
        <f>[1]MercLab!Q140</f>
        <v>84571.638344000196</v>
      </c>
      <c r="C28" s="178">
        <f t="shared" si="1"/>
        <v>6.0114333610830295</v>
      </c>
      <c r="D28" s="152">
        <f t="shared" si="2"/>
        <v>35650.204606654268</v>
      </c>
      <c r="E28" s="178">
        <f t="shared" si="3"/>
        <v>5.6237610019886137</v>
      </c>
      <c r="F28" s="152">
        <f>[1]MercLab!R140</f>
        <v>2018.8866439821775</v>
      </c>
      <c r="G28" s="178">
        <f t="shared" si="4"/>
        <v>1.6054743175038422</v>
      </c>
      <c r="H28" s="152">
        <f>[1]MercLab!S140</f>
        <v>22423.428951578113</v>
      </c>
      <c r="I28" s="178">
        <f t="shared" si="5"/>
        <v>5.3524145757452422</v>
      </c>
      <c r="J28" s="152">
        <f>[1]MercLab!T140</f>
        <v>11207.889011093981</v>
      </c>
      <c r="K28" s="178">
        <f t="shared" si="6"/>
        <v>12.560611149857731</v>
      </c>
      <c r="L28" s="152">
        <f>[1]MercLab!U140</f>
        <v>7418.1482887704497</v>
      </c>
      <c r="M28" s="178">
        <f t="shared" si="7"/>
        <v>1.2511325876217834</v>
      </c>
      <c r="N28" s="152">
        <f>[1]MercLab!V140</f>
        <v>41503.285448575203</v>
      </c>
      <c r="O28" s="178">
        <f t="shared" si="8"/>
        <v>23.055999039022865</v>
      </c>
    </row>
    <row r="29" spans="1:15" x14ac:dyDescent="0.2">
      <c r="A29" s="179" t="s">
        <v>44</v>
      </c>
      <c r="B29" s="152">
        <f>[1]MercLab!Q141</f>
        <v>203945.53297705163</v>
      </c>
      <c r="C29" s="178">
        <f t="shared" si="1"/>
        <v>14.496644558253191</v>
      </c>
      <c r="D29" s="152">
        <f t="shared" si="2"/>
        <v>128872.87764018594</v>
      </c>
      <c r="E29" s="178">
        <f t="shared" si="3"/>
        <v>20.329483981465014</v>
      </c>
      <c r="F29" s="152">
        <f>[1]MercLab!R141</f>
        <v>12531.925185998945</v>
      </c>
      <c r="G29" s="178">
        <f t="shared" si="4"/>
        <v>9.9657323975929391</v>
      </c>
      <c r="H29" s="152">
        <f>[1]MercLab!S141</f>
        <v>94848.655905747291</v>
      </c>
      <c r="I29" s="178">
        <f t="shared" si="5"/>
        <v>22.640129190590997</v>
      </c>
      <c r="J29" s="152">
        <f>[1]MercLab!T141</f>
        <v>21492.296548439703</v>
      </c>
      <c r="K29" s="178">
        <f t="shared" si="6"/>
        <v>24.086282385127816</v>
      </c>
      <c r="L29" s="152">
        <f>[1]MercLab!U141</f>
        <v>38266.157344342297</v>
      </c>
      <c r="M29" s="178">
        <f t="shared" si="7"/>
        <v>6.4539066344958025</v>
      </c>
      <c r="N29" s="152">
        <f>[1]MercLab!V141</f>
        <v>36806.49799252407</v>
      </c>
      <c r="O29" s="178">
        <f t="shared" si="8"/>
        <v>20.446829044339296</v>
      </c>
    </row>
    <row r="30" spans="1:15" x14ac:dyDescent="0.2">
      <c r="A30" s="179" t="s">
        <v>45</v>
      </c>
      <c r="B30" s="152">
        <f>[1]MercLab!Q142</f>
        <v>183135.94151579385</v>
      </c>
      <c r="C30" s="178">
        <f t="shared" si="1"/>
        <v>13.017478790742809</v>
      </c>
      <c r="D30" s="152">
        <f t="shared" si="2"/>
        <v>107061.22206525519</v>
      </c>
      <c r="E30" s="178">
        <f t="shared" si="3"/>
        <v>16.88873127430643</v>
      </c>
      <c r="F30" s="152">
        <f>[1]MercLab!R142</f>
        <v>15770.155449509541</v>
      </c>
      <c r="G30" s="178">
        <f t="shared" si="4"/>
        <v>12.540862377142131</v>
      </c>
      <c r="H30" s="152">
        <f>[1]MercLab!S142</f>
        <v>78287.117784403541</v>
      </c>
      <c r="I30" s="178">
        <f t="shared" si="5"/>
        <v>18.686932815992712</v>
      </c>
      <c r="J30" s="152">
        <f>[1]MercLab!T142</f>
        <v>13003.948831342101</v>
      </c>
      <c r="K30" s="178">
        <f t="shared" si="6"/>
        <v>14.573444162541001</v>
      </c>
      <c r="L30" s="152">
        <f>[1]MercLab!U142</f>
        <v>54406.068102669342</v>
      </c>
      <c r="M30" s="178">
        <f t="shared" si="7"/>
        <v>9.1760372154682379</v>
      </c>
      <c r="N30" s="152">
        <f>[1]MercLab!V142</f>
        <v>21668.651347869865</v>
      </c>
      <c r="O30" s="178">
        <f t="shared" si="8"/>
        <v>12.037418224936214</v>
      </c>
    </row>
    <row r="31" spans="1:15" x14ac:dyDescent="0.2">
      <c r="A31" s="179" t="s">
        <v>47</v>
      </c>
      <c r="B31" s="152">
        <f>[1]MercLab!Q143</f>
        <v>207243.31811178441</v>
      </c>
      <c r="C31" s="178">
        <f t="shared" si="1"/>
        <v>14.731054296136941</v>
      </c>
      <c r="D31" s="152">
        <f t="shared" si="2"/>
        <v>116165.00062647168</v>
      </c>
      <c r="E31" s="178">
        <f t="shared" si="3"/>
        <v>18.324837333393482</v>
      </c>
      <c r="F31" s="152">
        <f>[1]MercLab!R143</f>
        <v>23571.126952472612</v>
      </c>
      <c r="G31" s="178">
        <f t="shared" si="4"/>
        <v>18.744409979439865</v>
      </c>
      <c r="H31" s="152">
        <f>[1]MercLab!S143</f>
        <v>82066.71416841165</v>
      </c>
      <c r="I31" s="178">
        <f t="shared" si="5"/>
        <v>19.58911271095366</v>
      </c>
      <c r="J31" s="152">
        <f>[1]MercLab!T143</f>
        <v>10527.15950558742</v>
      </c>
      <c r="K31" s="178">
        <f t="shared" si="6"/>
        <v>11.797721848541547</v>
      </c>
      <c r="L31" s="152">
        <f>[1]MercLab!U143</f>
        <v>79760.452577593605</v>
      </c>
      <c r="M31" s="178">
        <f t="shared" si="7"/>
        <v>13.452265651571313</v>
      </c>
      <c r="N31" s="152">
        <f>[1]MercLab!V143</f>
        <v>11317.864907719733</v>
      </c>
      <c r="O31" s="178">
        <f t="shared" si="8"/>
        <v>6.2873259216912167</v>
      </c>
    </row>
    <row r="32" spans="1:15" x14ac:dyDescent="0.2">
      <c r="A32" s="179" t="s">
        <v>48</v>
      </c>
      <c r="B32" s="152">
        <f>[1]MercLab!Q144</f>
        <v>283109.30296347151</v>
      </c>
      <c r="C32" s="178">
        <f t="shared" si="1"/>
        <v>20.12368143732802</v>
      </c>
      <c r="D32" s="152">
        <f t="shared" si="2"/>
        <v>126879.3600028073</v>
      </c>
      <c r="E32" s="178">
        <f t="shared" si="3"/>
        <v>20.015009860781458</v>
      </c>
      <c r="F32" s="152">
        <f>[1]MercLab!R144</f>
        <v>29029.763071951533</v>
      </c>
      <c r="G32" s="178">
        <f t="shared" si="4"/>
        <v>23.085267909499859</v>
      </c>
      <c r="H32" s="152">
        <f>[1]MercLab!S144</f>
        <v>83891.799802883339</v>
      </c>
      <c r="I32" s="178">
        <f t="shared" si="5"/>
        <v>20.02475593809007</v>
      </c>
      <c r="J32" s="152">
        <f>[1]MercLab!T144</f>
        <v>13957.797127972433</v>
      </c>
      <c r="K32" s="178">
        <f t="shared" si="6"/>
        <v>15.642415985697763</v>
      </c>
      <c r="L32" s="152">
        <f>[1]MercLab!U144</f>
        <v>141151.07408618132</v>
      </c>
      <c r="M32" s="178">
        <f t="shared" si="7"/>
        <v>23.806306060822781</v>
      </c>
      <c r="N32" s="152">
        <f>[1]MercLab!V144</f>
        <v>15078.868874484322</v>
      </c>
      <c r="O32" s="178">
        <f t="shared" si="8"/>
        <v>8.3766473550733629</v>
      </c>
    </row>
    <row r="33" spans="1:15" x14ac:dyDescent="0.2">
      <c r="A33" s="179" t="s">
        <v>49</v>
      </c>
      <c r="B33" s="152">
        <f>[1]MercLab!Q145</f>
        <v>290387.2753797507</v>
      </c>
      <c r="C33" s="178">
        <f t="shared" si="1"/>
        <v>20.641006713755829</v>
      </c>
      <c r="D33" s="152">
        <f t="shared" si="2"/>
        <v>97225.147846638516</v>
      </c>
      <c r="E33" s="178">
        <f t="shared" si="3"/>
        <v>15.337106782563762</v>
      </c>
      <c r="F33" s="152">
        <f>[1]MercLab!R145</f>
        <v>35556.003998741304</v>
      </c>
      <c r="G33" s="178">
        <f t="shared" si="4"/>
        <v>28.275114614878305</v>
      </c>
      <c r="H33" s="152">
        <f>[1]MercLab!S145</f>
        <v>48899.806950411978</v>
      </c>
      <c r="I33" s="178">
        <f t="shared" si="5"/>
        <v>11.672257621156261</v>
      </c>
      <c r="J33" s="152">
        <f>[1]MercLab!T145</f>
        <v>12769.336897485227</v>
      </c>
      <c r="K33" s="178">
        <f t="shared" si="6"/>
        <v>14.310516034918091</v>
      </c>
      <c r="L33" s="152">
        <f>[1]MercLab!U145</f>
        <v>175103.03260369675</v>
      </c>
      <c r="M33" s="178">
        <f t="shared" si="7"/>
        <v>29.532587076147067</v>
      </c>
      <c r="N33" s="152">
        <f>[1]MercLab!V145</f>
        <v>18059.094929416795</v>
      </c>
      <c r="O33" s="178">
        <f t="shared" si="8"/>
        <v>10.032229276262036</v>
      </c>
    </row>
    <row r="34" spans="1:15" x14ac:dyDescent="0.2">
      <c r="A34" s="179" t="s">
        <v>72</v>
      </c>
      <c r="B34" s="152">
        <f>[1]MercLab!Q146</f>
        <v>117787.86127851928</v>
      </c>
      <c r="C34" s="178">
        <f t="shared" si="1"/>
        <v>8.3724744215097022</v>
      </c>
      <c r="D34" s="152">
        <f t="shared" si="2"/>
        <v>14527.605973335183</v>
      </c>
      <c r="E34" s="178">
        <f t="shared" si="3"/>
        <v>2.2917058913555191</v>
      </c>
      <c r="F34" s="152">
        <f>[1]MercLab!R146</f>
        <v>7272.306231702245</v>
      </c>
      <c r="G34" s="178">
        <f t="shared" si="4"/>
        <v>5.7831384039430844</v>
      </c>
      <c r="H34" s="152">
        <f>[1]MercLab!S146</f>
        <v>4056.6692989375547</v>
      </c>
      <c r="I34" s="178">
        <f t="shared" si="5"/>
        <v>0.96831648413359583</v>
      </c>
      <c r="J34" s="152">
        <f>[1]MercLab!T146</f>
        <v>3198.6304426953834</v>
      </c>
      <c r="K34" s="178">
        <f t="shared" si="6"/>
        <v>3.5846851412452052</v>
      </c>
      <c r="L34" s="152">
        <f>[1]MercLab!U146</f>
        <v>95605.387938982953</v>
      </c>
      <c r="M34" s="178">
        <f t="shared" si="7"/>
        <v>16.124646171303521</v>
      </c>
      <c r="N34" s="152">
        <f>[1]MercLab!V146</f>
        <v>7654.8673662011752</v>
      </c>
      <c r="O34" s="178">
        <f t="shared" si="8"/>
        <v>4.2524492394141449</v>
      </c>
    </row>
    <row r="35" spans="1:15" x14ac:dyDescent="0.2">
      <c r="A35" s="184"/>
      <c r="B35" s="152"/>
      <c r="C35" s="178"/>
      <c r="D35" s="152"/>
      <c r="E35" s="178"/>
      <c r="F35" s="152"/>
      <c r="G35" s="178"/>
      <c r="H35" s="152"/>
      <c r="I35" s="178"/>
      <c r="J35" s="152"/>
      <c r="K35" s="178"/>
      <c r="L35" s="152"/>
      <c r="M35" s="178"/>
      <c r="N35" s="152"/>
      <c r="O35" s="178"/>
    </row>
    <row r="36" spans="1:15" x14ac:dyDescent="0.2">
      <c r="A36" s="176" t="s">
        <v>80</v>
      </c>
      <c r="B36" s="142">
        <f>[1]MercLab!Q150</f>
        <v>1185588.7710608691</v>
      </c>
      <c r="C36" s="143">
        <f>IF(ISNUMBER(B36/B$9*100),B36/B$9*100,0)</f>
        <v>84.272789677916407</v>
      </c>
      <c r="D36" s="142">
        <f>F36+H36+J36</f>
        <v>620861.29981349944</v>
      </c>
      <c r="E36" s="143">
        <f>IF(ISNUMBER(D36/D$9*100),D36/D$9*100,0)</f>
        <v>97.939846462575446</v>
      </c>
      <c r="F36" s="142">
        <f>[1]MercLab!R150</f>
        <v>119056.34573289998</v>
      </c>
      <c r="G36" s="143">
        <f>IF(ISNUMBER(F36/F$9*100),F36/F$9*100,0)</f>
        <v>94.676888363087542</v>
      </c>
      <c r="H36" s="142">
        <f>[1]MercLab!S150</f>
        <v>412574.51077354013</v>
      </c>
      <c r="I36" s="143">
        <f>IF(ISNUMBER(H36/H$9*100),H36/H$9*100,0)</f>
        <v>98.48047012853695</v>
      </c>
      <c r="J36" s="142">
        <f>[1]MercLab!T150</f>
        <v>89230.443307059366</v>
      </c>
      <c r="K36" s="143">
        <f>IF(ISNUMBER(J36/J$9*100),J36/J$9*100,0)</f>
        <v>100</v>
      </c>
      <c r="L36" s="142">
        <f>[1]MercLab!U150</f>
        <v>564727.47124735836</v>
      </c>
      <c r="M36" s="143">
        <f>IF(ISNUMBER(L36/L$9*100),L36/L$9*100,0)</f>
        <v>95.245998718087577</v>
      </c>
      <c r="N36" s="142">
        <f>[1]MercLab!V150</f>
        <v>0</v>
      </c>
      <c r="O36" s="143">
        <f>IF(ISNUMBER(N36/N$9*100),N36/N$9*100,0)</f>
        <v>0</v>
      </c>
    </row>
    <row r="37" spans="1:15" x14ac:dyDescent="0.2">
      <c r="A37" s="185" t="s">
        <v>75</v>
      </c>
      <c r="B37" s="93">
        <f>SUM(B38:B40)</f>
        <v>937553.23911646893</v>
      </c>
      <c r="C37" s="60">
        <f>IF(ISNUMBER(B37/B$9*100),B37/B$9*100,0)</f>
        <v>66.64218560472095</v>
      </c>
      <c r="D37" s="93">
        <f>F37+H37+J37</f>
        <v>430223.71243926097</v>
      </c>
      <c r="E37" s="60">
        <f>IF(ISNUMBER(D37/D$9*100),D37/D$9*100,0)</f>
        <v>67.867081348954557</v>
      </c>
      <c r="F37" s="93">
        <f>SUM(F38:F40)</f>
        <v>53572.758283367963</v>
      </c>
      <c r="G37" s="60">
        <f>IF(ISNUMBER(F37/F$9*100),F37/F$9*100,0)</f>
        <v>42.60253432165841</v>
      </c>
      <c r="H37" s="93">
        <f>SUM(H38:H40)</f>
        <v>289687.01868249744</v>
      </c>
      <c r="I37" s="60">
        <f>IF(ISNUMBER(H37/H$9*100),H37/H$9*100,0)</f>
        <v>69.147543158927121</v>
      </c>
      <c r="J37" s="93">
        <f>SUM(J38:J40)</f>
        <v>86963.93547339557</v>
      </c>
      <c r="K37" s="60">
        <f>IF(ISNUMBER(J37/J$9*100),J37/J$9*100,0)</f>
        <v>97.45993883963537</v>
      </c>
      <c r="L37" s="93">
        <f>SUM(L38:L40)</f>
        <v>507329.52667721862</v>
      </c>
      <c r="M37" s="60">
        <f>IF(ISNUMBER(L37/L$9*100),L37/L$9*100,0)</f>
        <v>85.565356579547441</v>
      </c>
      <c r="N37" s="93">
        <f>SUM(N38:N40)</f>
        <v>0</v>
      </c>
      <c r="O37" s="60">
        <f>IF(ISNUMBER(N37/N$9*100),N37/N$9*100,0)</f>
        <v>0</v>
      </c>
    </row>
    <row r="38" spans="1:15" x14ac:dyDescent="0.2">
      <c r="A38" s="186" t="s">
        <v>84</v>
      </c>
      <c r="B38" s="152">
        <f>[1]MercLab!Q151</f>
        <v>439194.49225130101</v>
      </c>
      <c r="C38" s="178">
        <f>IF(ISNUMBER(B38/B$9*100),B38/B$9*100,0)</f>
        <v>31.218366752980103</v>
      </c>
      <c r="D38" s="152">
        <f>F38+H38+J38</f>
        <v>112956.2042943847</v>
      </c>
      <c r="E38" s="178">
        <f>IF(ISNUMBER(D38/D$9*100),D38/D$9*100,0)</f>
        <v>17.818655002188947</v>
      </c>
      <c r="F38" s="152">
        <f>[1]MercLab!R151</f>
        <v>30599.829634371996</v>
      </c>
      <c r="G38" s="178">
        <f>IF(ISNUMBER(F38/F$9*100),F38/F$9*100,0)</f>
        <v>24.333828124730967</v>
      </c>
      <c r="H38" s="152">
        <f>[1]MercLab!S151</f>
        <v>65303.446048776255</v>
      </c>
      <c r="I38" s="178">
        <f>IF(ISNUMBER(H38/H$9*100),H38/H$9*100,0)</f>
        <v>15.587763906789279</v>
      </c>
      <c r="J38" s="152">
        <f>[1]MercLab!T151</f>
        <v>17052.928611236453</v>
      </c>
      <c r="K38" s="178">
        <f>IF(ISNUMBER(J38/J$9*100),J38/J$9*100,0)</f>
        <v>19.111110490120506</v>
      </c>
      <c r="L38" s="152">
        <f>[1]MercLab!U151</f>
        <v>326238.28795692214</v>
      </c>
      <c r="M38" s="178">
        <f>IF(ISNUMBER(L38/L$9*100),L38/L$9*100,0)</f>
        <v>55.022808591023441</v>
      </c>
      <c r="N38" s="152">
        <f>[1]MercLab!V151</f>
        <v>0</v>
      </c>
      <c r="O38" s="178">
        <f>IF(ISNUMBER(N38/N$9*100),N38/N$9*100,0)</f>
        <v>0</v>
      </c>
    </row>
    <row r="39" spans="1:15" x14ac:dyDescent="0.2">
      <c r="A39" s="186" t="s">
        <v>85</v>
      </c>
      <c r="B39" s="152">
        <f>[1]MercLab!Q152</f>
        <v>497925.52522323787</v>
      </c>
      <c r="C39" s="178">
        <f t="shared" ref="C39:C44" si="9">IF(ISNUMBER(B39/B$9*100),B39/B$9*100,0)</f>
        <v>35.393025040931029</v>
      </c>
      <c r="D39" s="152">
        <f t="shared" ref="D39:D44" si="10">F39+H39+J39</f>
        <v>316834.28650294617</v>
      </c>
      <c r="E39" s="178">
        <f t="shared" ref="E39:E44" si="11">IF(ISNUMBER(D39/D$9*100),D39/D$9*100,0)</f>
        <v>49.98008634698202</v>
      </c>
      <c r="F39" s="152">
        <f>[1]MercLab!R152</f>
        <v>22972.92864899597</v>
      </c>
      <c r="G39" s="178">
        <f t="shared" ref="G39:G44" si="12">IF(ISNUMBER(F39/F$9*100),F39/F$9*100,0)</f>
        <v>18.26870619692745</v>
      </c>
      <c r="H39" s="152">
        <f>[1]MercLab!S152</f>
        <v>223950.35099179109</v>
      </c>
      <c r="I39" s="178">
        <f t="shared" ref="I39:I44" si="13">IF(ISNUMBER(H39/H$9*100),H39/H$9*100,0)</f>
        <v>53.456370365129438</v>
      </c>
      <c r="J39" s="152">
        <f>[1]MercLab!T152</f>
        <v>69911.00686215912</v>
      </c>
      <c r="K39" s="178">
        <f t="shared" ref="K39:K44" si="14">IF(ISNUMBER(J39/J$9*100),J39/J$9*100,0)</f>
        <v>78.348828349514861</v>
      </c>
      <c r="L39" s="152">
        <f>[1]MercLab!U152</f>
        <v>181091.2387202965</v>
      </c>
      <c r="M39" s="178">
        <f t="shared" ref="M39:M44" si="15">IF(ISNUMBER(L39/L$9*100),L39/L$9*100,0)</f>
        <v>30.542547988524007</v>
      </c>
      <c r="N39" s="152">
        <f>[1]MercLab!V152</f>
        <v>0</v>
      </c>
      <c r="O39" s="178">
        <f t="shared" ref="O39:O44" si="16">IF(ISNUMBER(N39/N$9*100),N39/N$9*100,0)</f>
        <v>0</v>
      </c>
    </row>
    <row r="40" spans="1:15" x14ac:dyDescent="0.2">
      <c r="A40" s="186" t="s">
        <v>86</v>
      </c>
      <c r="B40" s="152">
        <f>[1]MercLab!Q153</f>
        <v>433.2216419300849</v>
      </c>
      <c r="C40" s="178">
        <f t="shared" si="9"/>
        <v>3.0793810809820216E-2</v>
      </c>
      <c r="D40" s="152">
        <f t="shared" si="10"/>
        <v>433.2216419300849</v>
      </c>
      <c r="E40" s="178">
        <f t="shared" si="11"/>
        <v>6.8339999783595465E-2</v>
      </c>
      <c r="F40" s="152">
        <f>[1]MercLab!R153</f>
        <v>0</v>
      </c>
      <c r="G40" s="178">
        <f t="shared" si="12"/>
        <v>0</v>
      </c>
      <c r="H40" s="152">
        <f>[1]MercLab!S153</f>
        <v>433.2216419300849</v>
      </c>
      <c r="I40" s="178">
        <f t="shared" si="13"/>
        <v>0.10340888700841099</v>
      </c>
      <c r="J40" s="152">
        <f>[1]MercLab!T153</f>
        <v>0</v>
      </c>
      <c r="K40" s="178">
        <f t="shared" si="14"/>
        <v>0</v>
      </c>
      <c r="L40" s="152">
        <f>[1]MercLab!U153</f>
        <v>0</v>
      </c>
      <c r="M40" s="178">
        <f t="shared" si="15"/>
        <v>0</v>
      </c>
      <c r="N40" s="152">
        <f>[1]MercLab!V153</f>
        <v>0</v>
      </c>
      <c r="O40" s="178">
        <f t="shared" si="16"/>
        <v>0</v>
      </c>
    </row>
    <row r="41" spans="1:15" x14ac:dyDescent="0.2">
      <c r="A41" s="185" t="s">
        <v>76</v>
      </c>
      <c r="B41" s="152">
        <f>[1]MercLab!Q154</f>
        <v>191579.81255856997</v>
      </c>
      <c r="C41" s="178">
        <f t="shared" si="9"/>
        <v>13.617677262442729</v>
      </c>
      <c r="D41" s="152">
        <f t="shared" si="10"/>
        <v>146408.46278287182</v>
      </c>
      <c r="E41" s="178">
        <f t="shared" si="11"/>
        <v>23.095693627680642</v>
      </c>
      <c r="F41" s="152">
        <f>[1]MercLab!R154</f>
        <v>44401.682385978886</v>
      </c>
      <c r="G41" s="178">
        <f t="shared" si="12"/>
        <v>35.309441932828562</v>
      </c>
      <c r="H41" s="152">
        <f>[1]MercLab!S154</f>
        <v>99740.272563229184</v>
      </c>
      <c r="I41" s="178">
        <f t="shared" si="13"/>
        <v>23.807745452715871</v>
      </c>
      <c r="J41" s="152">
        <f>[1]MercLab!T154</f>
        <v>2266.5078336637475</v>
      </c>
      <c r="K41" s="178">
        <f t="shared" si="14"/>
        <v>2.5400611603645764</v>
      </c>
      <c r="L41" s="152">
        <f>[1]MercLab!U154</f>
        <v>45171.349775698582</v>
      </c>
      <c r="M41" s="178">
        <f t="shared" si="15"/>
        <v>7.6185249379270363</v>
      </c>
      <c r="N41" s="152">
        <f>[1]MercLab!V154</f>
        <v>0</v>
      </c>
      <c r="O41" s="178">
        <f t="shared" si="16"/>
        <v>0</v>
      </c>
    </row>
    <row r="42" spans="1:15" x14ac:dyDescent="0.2">
      <c r="A42" s="185" t="s">
        <v>77</v>
      </c>
      <c r="B42" s="152">
        <f>[1]MercLab!Q155</f>
        <v>37901.685229827104</v>
      </c>
      <c r="C42" s="178">
        <f t="shared" si="9"/>
        <v>2.6940882250037972</v>
      </c>
      <c r="D42" s="152">
        <f t="shared" si="10"/>
        <v>30561.118493791124</v>
      </c>
      <c r="E42" s="178">
        <f t="shared" si="11"/>
        <v>4.820966057806455</v>
      </c>
      <c r="F42" s="152">
        <f>[1]MercLab!R155</f>
        <v>13956.63633681986</v>
      </c>
      <c r="G42" s="178">
        <f t="shared" si="12"/>
        <v>11.098701982251063</v>
      </c>
      <c r="H42" s="152">
        <f>[1]MercLab!S155</f>
        <v>16604.482156971262</v>
      </c>
      <c r="I42" s="178">
        <f t="shared" si="13"/>
        <v>3.9634470049871662</v>
      </c>
      <c r="J42" s="152">
        <f>[1]MercLab!T155</f>
        <v>0</v>
      </c>
      <c r="K42" s="178">
        <f t="shared" si="14"/>
        <v>0</v>
      </c>
      <c r="L42" s="152">
        <f>[1]MercLab!U155</f>
        <v>7340.5667360359657</v>
      </c>
      <c r="M42" s="178">
        <f t="shared" si="15"/>
        <v>1.2380478116041154</v>
      </c>
      <c r="N42" s="152">
        <f>[1]MercLab!V155</f>
        <v>0</v>
      </c>
      <c r="O42" s="178">
        <f t="shared" si="16"/>
        <v>0</v>
      </c>
    </row>
    <row r="43" spans="1:15" x14ac:dyDescent="0.2">
      <c r="A43" s="185" t="s">
        <v>78</v>
      </c>
      <c r="B43" s="152">
        <f>[1]MercLab!Q156</f>
        <v>15497.159158998213</v>
      </c>
      <c r="C43" s="178">
        <f t="shared" si="9"/>
        <v>1.1015529720670758</v>
      </c>
      <c r="D43" s="152">
        <f t="shared" si="10"/>
        <v>11195.84204674994</v>
      </c>
      <c r="E43" s="178">
        <f t="shared" si="11"/>
        <v>1.7661256248494133</v>
      </c>
      <c r="F43" s="152">
        <f>[1]MercLab!R156</f>
        <v>5467.6713869089926</v>
      </c>
      <c r="G43" s="178">
        <f t="shared" si="12"/>
        <v>4.3480430238115417</v>
      </c>
      <c r="H43" s="152">
        <f>[1]MercLab!S156</f>
        <v>5728.1706598409473</v>
      </c>
      <c r="I43" s="178">
        <f t="shared" si="13"/>
        <v>1.3672995418451013</v>
      </c>
      <c r="J43" s="152">
        <f>[1]MercLab!T156</f>
        <v>0</v>
      </c>
      <c r="K43" s="178">
        <f t="shared" si="14"/>
        <v>0</v>
      </c>
      <c r="L43" s="152">
        <f>[1]MercLab!U156</f>
        <v>4301.3171122482754</v>
      </c>
      <c r="M43" s="178">
        <f t="shared" si="15"/>
        <v>0.72545301055460876</v>
      </c>
      <c r="N43" s="152">
        <f>[1]MercLab!V156</f>
        <v>0</v>
      </c>
      <c r="O43" s="178">
        <f t="shared" si="16"/>
        <v>0</v>
      </c>
    </row>
    <row r="44" spans="1:15" x14ac:dyDescent="0.2">
      <c r="A44" s="185" t="s">
        <v>79</v>
      </c>
      <c r="B44" s="152">
        <f>[1]MercLab!Q157</f>
        <v>3056.8749969859819</v>
      </c>
      <c r="C44" s="178">
        <f t="shared" si="9"/>
        <v>0.21728561368050864</v>
      </c>
      <c r="D44" s="152">
        <f t="shared" si="10"/>
        <v>2472.1640508283481</v>
      </c>
      <c r="E44" s="178">
        <f t="shared" si="11"/>
        <v>0.38997980328482129</v>
      </c>
      <c r="F44" s="152">
        <f>[1]MercLab!R157</f>
        <v>1657.5973398243109</v>
      </c>
      <c r="G44" s="178">
        <f t="shared" si="12"/>
        <v>1.3181671025379835</v>
      </c>
      <c r="H44" s="152">
        <f>[1]MercLab!S157</f>
        <v>814.56671100403696</v>
      </c>
      <c r="I44" s="178">
        <f t="shared" si="13"/>
        <v>0.19443497006232982</v>
      </c>
      <c r="J44" s="152">
        <f>[1]MercLab!T157</f>
        <v>0</v>
      </c>
      <c r="K44" s="178">
        <f t="shared" si="14"/>
        <v>0</v>
      </c>
      <c r="L44" s="152">
        <f>[1]MercLab!U157</f>
        <v>584.71094615763388</v>
      </c>
      <c r="M44" s="178">
        <f t="shared" si="15"/>
        <v>9.8616378454499137E-2</v>
      </c>
      <c r="N44" s="152">
        <f>[1]MercLab!V157</f>
        <v>0</v>
      </c>
      <c r="O44" s="178">
        <f t="shared" si="16"/>
        <v>0</v>
      </c>
    </row>
    <row r="45" spans="1:15" x14ac:dyDescent="0.2">
      <c r="A45" s="185"/>
      <c r="B45" s="180"/>
      <c r="C45" s="182"/>
      <c r="D45" s="180">
        <f t="shared" si="0"/>
        <v>0</v>
      </c>
      <c r="E45" s="182"/>
      <c r="F45" s="180"/>
      <c r="G45" s="182"/>
      <c r="H45" s="180"/>
      <c r="I45" s="182"/>
      <c r="J45" s="180"/>
      <c r="K45" s="182"/>
      <c r="L45" s="180"/>
      <c r="M45" s="182"/>
      <c r="N45" s="180"/>
      <c r="O45" s="182"/>
    </row>
    <row r="46" spans="1:15" x14ac:dyDescent="0.2">
      <c r="A46" s="176" t="s">
        <v>12</v>
      </c>
    </row>
    <row r="47" spans="1:15" x14ac:dyDescent="0.2">
      <c r="A47" s="185" t="s">
        <v>38</v>
      </c>
      <c r="B47" s="152">
        <f>[1]MercLab!Q159</f>
        <v>119775.60678310483</v>
      </c>
      <c r="C47" s="178">
        <f>IF(ISNUMBER(B47/B$9*100),B47/B$9*100,0)</f>
        <v>8.5137652830040054</v>
      </c>
      <c r="D47" s="152">
        <f>F47+H47+J47</f>
        <v>20701.654706191894</v>
      </c>
      <c r="E47" s="178">
        <f>IF(ISNUMBER(D47/D$9*100),D47/D$9*100,0)</f>
        <v>3.2656519001180015</v>
      </c>
      <c r="F47" s="152">
        <f>[1]MercLab!R159</f>
        <v>0</v>
      </c>
      <c r="G47" s="178">
        <f>IF(ISNUMBER(F47/F$9*100),F47/F$9*100,0)</f>
        <v>0</v>
      </c>
      <c r="H47" s="152">
        <f>[1]MercLab!S159</f>
        <v>20701.654706191894</v>
      </c>
      <c r="I47" s="178">
        <f>IF(ISNUMBER(H47/H$9*100),H47/H$9*100,0)</f>
        <v>4.9414315103519639</v>
      </c>
      <c r="J47" s="152">
        <f>[1]MercLab!T159</f>
        <v>0</v>
      </c>
      <c r="K47" s="178">
        <f>IF(ISNUMBER(J47/J$9*100),J47/J$9*100,0)</f>
        <v>0</v>
      </c>
      <c r="L47" s="152">
        <f>[1]MercLab!U159</f>
        <v>71539.328437012082</v>
      </c>
      <c r="M47" s="178">
        <f>IF(ISNUMBER(L47/L$9*100),L47/L$9*100,0)</f>
        <v>12.065704488492903</v>
      </c>
      <c r="N47" s="152">
        <f>[1]MercLab!V159</f>
        <v>27534.623639900401</v>
      </c>
      <c r="O47" s="178">
        <f>IF(ISNUMBER(N47/N$9*100),N47/N$9*100,0)</f>
        <v>15.296096425137199</v>
      </c>
    </row>
    <row r="48" spans="1:15" x14ac:dyDescent="0.2">
      <c r="A48" s="185" t="s">
        <v>39</v>
      </c>
      <c r="B48" s="152">
        <f>[1]MercLab!Q160</f>
        <v>272803.54074236279</v>
      </c>
      <c r="C48" s="178">
        <f>IF(ISNUMBER(B48/B$9*100),B48/B$9*100,0)</f>
        <v>19.391137950640829</v>
      </c>
      <c r="D48" s="152">
        <f>F48+H48+J48</f>
        <v>118397.23344081694</v>
      </c>
      <c r="E48" s="178">
        <f>IF(ISNUMBER(D48/D$9*100),D48/D$9*100,0)</f>
        <v>18.676968379685739</v>
      </c>
      <c r="F48" s="152">
        <f>[1]MercLab!R160</f>
        <v>0</v>
      </c>
      <c r="G48" s="178">
        <f>IF(ISNUMBER(F48/F$9*100),F48/F$9*100,0)</f>
        <v>0</v>
      </c>
      <c r="H48" s="152">
        <f>[1]MercLab!S160</f>
        <v>118397.23344081694</v>
      </c>
      <c r="I48" s="178">
        <f>IF(ISNUMBER(H48/H$9*100),H48/H$9*100,0)</f>
        <v>28.261113827193739</v>
      </c>
      <c r="J48" s="152">
        <f>[1]MercLab!T160</f>
        <v>0</v>
      </c>
      <c r="K48" s="178">
        <f>IF(ISNUMBER(J48/J$9*100),J48/J$9*100,0)</f>
        <v>0</v>
      </c>
      <c r="L48" s="152">
        <f>[1]MercLab!U160</f>
        <v>116804.16275120259</v>
      </c>
      <c r="M48" s="178">
        <f>IF(ISNUMBER(L48/L$9*100),L48/L$9*100,0)</f>
        <v>19.699996373640865</v>
      </c>
      <c r="N48" s="152">
        <f>[1]MercLab!V160</f>
        <v>37602.144550343924</v>
      </c>
      <c r="O48" s="178">
        <f>IF(ISNUMBER(N48/N$9*100),N48/N$9*100,0)</f>
        <v>20.888828420394141</v>
      </c>
    </row>
    <row r="49" spans="1:15" x14ac:dyDescent="0.2">
      <c r="A49" s="185" t="s">
        <v>50</v>
      </c>
      <c r="B49" s="152">
        <f>[1]MercLab!Q161</f>
        <v>1014267.3275849159</v>
      </c>
      <c r="C49" s="178">
        <f>IF(ISNUMBER(B49/B$9*100),B49/B$9*100,0)</f>
        <v>72.095096766362332</v>
      </c>
      <c r="D49" s="152">
        <f>F49+H49+J49</f>
        <v>494822.15853417391</v>
      </c>
      <c r="E49" s="178">
        <f>IF(ISNUMBER(D49/D$9*100),D49/D$9*100,0)</f>
        <v>78.057379720196622</v>
      </c>
      <c r="F49" s="152">
        <f>[1]MercLab!R161</f>
        <v>125750.16753435832</v>
      </c>
      <c r="G49" s="178">
        <f>IF(ISNUMBER(F49/F$9*100),F49/F$9*100,0)</f>
        <v>100</v>
      </c>
      <c r="H49" s="152">
        <f>[1]MercLab!S161</f>
        <v>279841.54769275623</v>
      </c>
      <c r="I49" s="178">
        <f>IF(ISNUMBER(H49/H$9*100),H49/H$9*100,0)</f>
        <v>66.797454662454825</v>
      </c>
      <c r="J49" s="152">
        <f>[1]MercLab!T161</f>
        <v>89230.443307059366</v>
      </c>
      <c r="K49" s="178">
        <f>IF(ISNUMBER(J49/J$9*100),J49/J$9*100,0)</f>
        <v>100</v>
      </c>
      <c r="L49" s="152">
        <f>[1]MercLab!U161</f>
        <v>404571.14968699258</v>
      </c>
      <c r="M49" s="178">
        <f>IF(ISNUMBER(L49/L$9*100),L49/L$9*100,0)</f>
        <v>68.234299137865364</v>
      </c>
      <c r="N49" s="152">
        <f>[1]MercLab!V161</f>
        <v>114874.01936370133</v>
      </c>
      <c r="O49" s="178">
        <f>IF(ISNUMBER(N49/N$9*100),N49/N$9*100,0)</f>
        <v>63.815075154468644</v>
      </c>
    </row>
    <row r="50" spans="1:15" x14ac:dyDescent="0.2">
      <c r="A50" s="185" t="s">
        <v>46</v>
      </c>
      <c r="B50" s="152">
        <f>[1]MercLab!Q162</f>
        <v>0</v>
      </c>
      <c r="C50" s="178">
        <f>IF(ISNUMBER(B50/B$9*100),B50/B$9*100,0)</f>
        <v>0</v>
      </c>
      <c r="D50" s="152">
        <f>F50+H50+J50</f>
        <v>0</v>
      </c>
      <c r="E50" s="178">
        <f>IF(ISNUMBER(D50/D$9*100),D50/D$9*100,0)</f>
        <v>0</v>
      </c>
      <c r="F50" s="152">
        <f>[1]MercLab!R162</f>
        <v>0</v>
      </c>
      <c r="G50" s="178">
        <f>IF(ISNUMBER(F50/F$9*100),F50/F$9*100,0)</f>
        <v>0</v>
      </c>
      <c r="H50" s="152">
        <f>[1]MercLab!S162</f>
        <v>0</v>
      </c>
      <c r="I50" s="178">
        <f>IF(ISNUMBER(H50/H$9*100),H50/H$9*100,0)</f>
        <v>0</v>
      </c>
      <c r="J50" s="152">
        <f>[1]MercLab!T162</f>
        <v>0</v>
      </c>
      <c r="K50" s="178">
        <f>IF(ISNUMBER(J50/J$9*100),J50/J$9*100,0)</f>
        <v>0</v>
      </c>
      <c r="L50" s="152">
        <f>[1]MercLab!U162</f>
        <v>0</v>
      </c>
      <c r="M50" s="178">
        <f>IF(ISNUMBER(L50/L$9*100),L50/L$9*100,0)</f>
        <v>0</v>
      </c>
      <c r="N50" s="152">
        <f>[1]MercLab!V162</f>
        <v>0</v>
      </c>
      <c r="O50" s="178">
        <f>IF(ISNUMBER(N50/N$9*100),N50/N$9*100,0)</f>
        <v>0</v>
      </c>
    </row>
    <row r="51" spans="1:15" x14ac:dyDescent="0.2">
      <c r="A51" s="280"/>
      <c r="B51" s="281"/>
      <c r="C51" s="282"/>
      <c r="D51" s="281"/>
      <c r="E51" s="282"/>
      <c r="F51" s="281"/>
      <c r="G51" s="282"/>
      <c r="H51" s="281"/>
      <c r="I51" s="282"/>
      <c r="J51" s="281"/>
      <c r="K51" s="282"/>
      <c r="L51" s="281"/>
      <c r="M51" s="282"/>
      <c r="N51" s="281"/>
      <c r="O51" s="282"/>
    </row>
    <row r="52" spans="1:15" x14ac:dyDescent="0.2">
      <c r="A52" s="159" t="str">
        <f>'C05'!A42</f>
        <v>Fuente: Instituto Nacional de Estadística (INE). LIV Encuesta Permanente de Hogares de Propósitos Múltiples, Junio 2016.</v>
      </c>
      <c r="B52" s="188"/>
      <c r="C52" s="187"/>
      <c r="D52" s="188"/>
      <c r="E52" s="187"/>
      <c r="F52" s="189"/>
      <c r="G52" s="187"/>
      <c r="H52" s="189"/>
      <c r="I52" s="187"/>
      <c r="J52" s="189"/>
      <c r="K52" s="187"/>
      <c r="L52" s="188"/>
      <c r="M52" s="187"/>
      <c r="N52" s="188"/>
      <c r="O52" s="187"/>
    </row>
    <row r="53" spans="1:15" x14ac:dyDescent="0.2">
      <c r="A53" s="159" t="str">
        <f>'C05'!A43</f>
        <v>(Promedio de salarios mínimos por rama)</v>
      </c>
      <c r="C53" s="164"/>
      <c r="E53" s="164"/>
      <c r="G53" s="164"/>
      <c r="I53" s="164"/>
      <c r="K53" s="164"/>
      <c r="M53" s="164"/>
      <c r="O53" s="164"/>
    </row>
    <row r="54" spans="1:15" x14ac:dyDescent="0.2">
      <c r="A54" s="159" t="s">
        <v>69</v>
      </c>
      <c r="B54" s="190"/>
      <c r="C54" s="191"/>
      <c r="D54" s="190"/>
      <c r="E54" s="191"/>
      <c r="F54" s="192"/>
      <c r="G54" s="194"/>
      <c r="H54" s="181"/>
      <c r="I54" s="191"/>
      <c r="J54" s="192"/>
      <c r="K54" s="193"/>
      <c r="L54" s="190"/>
      <c r="M54" s="191"/>
      <c r="N54" s="192"/>
      <c r="O54" s="191"/>
    </row>
    <row r="55" spans="1:15" x14ac:dyDescent="0.2">
      <c r="A55" s="159" t="s">
        <v>70</v>
      </c>
      <c r="B55" s="190"/>
      <c r="C55" s="191"/>
      <c r="D55" s="190"/>
      <c r="E55" s="191"/>
      <c r="F55" s="192"/>
      <c r="G55" s="191"/>
      <c r="H55" s="195"/>
      <c r="I55" s="191"/>
      <c r="J55" s="192"/>
      <c r="K55" s="191"/>
      <c r="L55" s="190"/>
      <c r="M55" s="191"/>
      <c r="N55" s="192"/>
      <c r="O55" s="191"/>
    </row>
    <row r="56" spans="1:15" x14ac:dyDescent="0.2">
      <c r="A56" s="159" t="s">
        <v>74</v>
      </c>
      <c r="B56" s="190"/>
      <c r="C56" s="191"/>
      <c r="D56" s="190"/>
      <c r="E56" s="191"/>
      <c r="F56" s="192"/>
      <c r="G56" s="191"/>
      <c r="H56" s="195"/>
      <c r="I56" s="191"/>
      <c r="J56" s="192"/>
      <c r="K56" s="191"/>
      <c r="L56" s="190"/>
      <c r="M56" s="191"/>
      <c r="N56" s="192"/>
      <c r="O56" s="191"/>
    </row>
    <row r="57" spans="1:15" x14ac:dyDescent="0.2">
      <c r="A57" s="159"/>
      <c r="B57" s="190"/>
      <c r="C57" s="191"/>
      <c r="D57" s="190"/>
      <c r="E57" s="191"/>
      <c r="F57" s="192"/>
      <c r="G57" s="191"/>
      <c r="H57" s="195"/>
      <c r="I57" s="191"/>
      <c r="J57" s="192"/>
      <c r="K57" s="191"/>
      <c r="L57" s="190"/>
      <c r="M57" s="191"/>
      <c r="N57" s="192"/>
      <c r="O57" s="191"/>
    </row>
    <row r="58" spans="1:15" x14ac:dyDescent="0.2">
      <c r="A58" s="362" t="s">
        <v>104</v>
      </c>
      <c r="B58" s="362"/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2"/>
    </row>
    <row r="59" spans="1:15" x14ac:dyDescent="0.2">
      <c r="A59" s="362" t="s">
        <v>64</v>
      </c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2"/>
    </row>
    <row r="60" spans="1:15" x14ac:dyDescent="0.2">
      <c r="A60" s="362" t="s">
        <v>33</v>
      </c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2"/>
      <c r="N60" s="362"/>
      <c r="O60" s="362"/>
    </row>
    <row r="61" spans="1:15" customFormat="1" ht="23.25" x14ac:dyDescent="0.35">
      <c r="A61" s="314" t="s">
        <v>90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</row>
    <row r="62" spans="1:15" x14ac:dyDescent="0.2">
      <c r="A62" s="25" t="s">
        <v>17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163"/>
      <c r="M62" s="163"/>
      <c r="N62" s="163"/>
      <c r="O62" s="163"/>
    </row>
    <row r="63" spans="1:15" ht="11.25" customHeight="1" x14ac:dyDescent="0.2">
      <c r="A63" s="363" t="s">
        <v>31</v>
      </c>
      <c r="B63" s="366" t="s">
        <v>5</v>
      </c>
      <c r="C63" s="366"/>
      <c r="D63" s="368" t="s">
        <v>6</v>
      </c>
      <c r="E63" s="368"/>
      <c r="F63" s="368"/>
      <c r="G63" s="368"/>
      <c r="H63" s="368"/>
      <c r="I63" s="368"/>
      <c r="J63" s="368"/>
      <c r="K63" s="368"/>
      <c r="L63" s="366" t="s">
        <v>1</v>
      </c>
      <c r="M63" s="366"/>
      <c r="N63" s="369" t="s">
        <v>2</v>
      </c>
      <c r="O63" s="369"/>
    </row>
    <row r="64" spans="1:15" ht="13.5" x14ac:dyDescent="0.35">
      <c r="A64" s="364"/>
      <c r="B64" s="367"/>
      <c r="C64" s="367"/>
      <c r="D64" s="371" t="s">
        <v>3</v>
      </c>
      <c r="E64" s="371"/>
      <c r="F64" s="371" t="s">
        <v>87</v>
      </c>
      <c r="G64" s="371"/>
      <c r="H64" s="371" t="s">
        <v>9</v>
      </c>
      <c r="I64" s="371"/>
      <c r="J64" s="371" t="s">
        <v>88</v>
      </c>
      <c r="K64" s="371"/>
      <c r="L64" s="367"/>
      <c r="M64" s="367"/>
      <c r="N64" s="370"/>
      <c r="O64" s="370"/>
    </row>
    <row r="65" spans="1:15" x14ac:dyDescent="0.2">
      <c r="A65" s="365"/>
      <c r="B65" s="165" t="s">
        <v>7</v>
      </c>
      <c r="C65" s="166" t="s">
        <v>66</v>
      </c>
      <c r="D65" s="165" t="s">
        <v>7</v>
      </c>
      <c r="E65" s="166" t="s">
        <v>66</v>
      </c>
      <c r="F65" s="165" t="s">
        <v>7</v>
      </c>
      <c r="G65" s="166" t="s">
        <v>66</v>
      </c>
      <c r="H65" s="165" t="s">
        <v>7</v>
      </c>
      <c r="I65" s="166" t="s">
        <v>66</v>
      </c>
      <c r="J65" s="165" t="s">
        <v>7</v>
      </c>
      <c r="K65" s="166" t="s">
        <v>66</v>
      </c>
      <c r="L65" s="165" t="s">
        <v>7</v>
      </c>
      <c r="M65" s="166" t="s">
        <v>66</v>
      </c>
      <c r="N65" s="165" t="s">
        <v>7</v>
      </c>
      <c r="O65" s="166" t="s">
        <v>66</v>
      </c>
    </row>
    <row r="66" spans="1:15" x14ac:dyDescent="0.2">
      <c r="A66" s="196"/>
      <c r="B66" s="196"/>
      <c r="C66" s="197"/>
      <c r="D66" s="167"/>
      <c r="E66" s="169"/>
      <c r="F66" s="167"/>
      <c r="G66" s="169"/>
      <c r="H66" s="167"/>
      <c r="I66" s="169"/>
      <c r="J66" s="167"/>
      <c r="K66" s="169"/>
      <c r="L66" s="167"/>
      <c r="M66" s="169"/>
      <c r="N66" s="167"/>
      <c r="O66" s="169"/>
    </row>
    <row r="67" spans="1:15" x14ac:dyDescent="0.2">
      <c r="A67" s="171" t="s">
        <v>81</v>
      </c>
      <c r="B67" s="142">
        <f t="shared" ref="B67:M67" si="17">B9</f>
        <v>1406846.4751102827</v>
      </c>
      <c r="C67" s="143">
        <f t="shared" si="17"/>
        <v>100.00000000000396</v>
      </c>
      <c r="D67" s="142">
        <f t="shared" si="17"/>
        <v>633921.04668118048</v>
      </c>
      <c r="E67" s="143">
        <f t="shared" si="17"/>
        <v>45.059717452928716</v>
      </c>
      <c r="F67" s="142">
        <f t="shared" si="17"/>
        <v>125750.16753435832</v>
      </c>
      <c r="G67" s="143">
        <f t="shared" si="17"/>
        <v>8.9384428051753666</v>
      </c>
      <c r="H67" s="142">
        <f t="shared" si="17"/>
        <v>418940.43583976285</v>
      </c>
      <c r="I67" s="143">
        <f t="shared" si="17"/>
        <v>29.778688950897937</v>
      </c>
      <c r="J67" s="142">
        <f t="shared" si="17"/>
        <v>89230.443307059366</v>
      </c>
      <c r="K67" s="143">
        <f t="shared" si="17"/>
        <v>6.3425856968554157</v>
      </c>
      <c r="L67" s="142">
        <f t="shared" si="17"/>
        <v>592914.64087521238</v>
      </c>
      <c r="M67" s="143">
        <f t="shared" si="17"/>
        <v>42.144942704479092</v>
      </c>
      <c r="N67" s="142">
        <f>SUM(N69:N80)</f>
        <v>171153.04248219519</v>
      </c>
      <c r="O67" s="143">
        <f>N67/B67*100</f>
        <v>12.165722807016204</v>
      </c>
    </row>
    <row r="68" spans="1:15" x14ac:dyDescent="0.2">
      <c r="A68" s="172"/>
      <c r="B68" s="142"/>
      <c r="C68" s="143"/>
      <c r="D68" s="142">
        <f t="shared" ref="D68:D93" si="18">F68+H68+J68</f>
        <v>0</v>
      </c>
      <c r="E68" s="143"/>
      <c r="F68" s="142"/>
      <c r="G68" s="143"/>
      <c r="H68" s="142"/>
      <c r="I68" s="143"/>
      <c r="J68" s="142"/>
      <c r="K68" s="143"/>
      <c r="L68" s="142"/>
      <c r="M68" s="143"/>
      <c r="N68" s="142"/>
      <c r="O68" s="143"/>
    </row>
    <row r="69" spans="1:15" x14ac:dyDescent="0.2">
      <c r="A69" s="176" t="s">
        <v>13</v>
      </c>
      <c r="B69" s="142"/>
      <c r="C69" s="143"/>
      <c r="D69" s="142"/>
      <c r="E69" s="143"/>
      <c r="F69" s="142"/>
      <c r="G69" s="143"/>
      <c r="H69" s="142"/>
      <c r="I69" s="143"/>
      <c r="J69" s="142"/>
      <c r="K69" s="143"/>
      <c r="L69" s="142"/>
      <c r="M69" s="143"/>
      <c r="N69" s="142"/>
      <c r="O69" s="143"/>
    </row>
    <row r="70" spans="1:15" x14ac:dyDescent="0.2">
      <c r="A70" s="310" t="s">
        <v>108</v>
      </c>
      <c r="B70" s="152">
        <f>[1]MercLab!Q165</f>
        <v>119494.50615042602</v>
      </c>
      <c r="C70" s="178">
        <f>IF(ISNUMBER(B70/B$9*100),B70/B$9*100,0)</f>
        <v>8.4937843797816566</v>
      </c>
      <c r="D70" s="152">
        <f>F70+H70+J70</f>
        <v>20701.654706191894</v>
      </c>
      <c r="E70" s="178">
        <f>IF(ISNUMBER(D70/D$9*100),D70/D$9*100,0)</f>
        <v>3.2656519001180015</v>
      </c>
      <c r="F70" s="152">
        <f>[1]MercLab!R165</f>
        <v>0</v>
      </c>
      <c r="G70" s="178">
        <f>IF(ISNUMBER(F70/F$9*100),F70/F$9*100,0)</f>
        <v>0</v>
      </c>
      <c r="H70" s="152">
        <f>[1]MercLab!S165</f>
        <v>20701.654706191894</v>
      </c>
      <c r="I70" s="178">
        <f>IF(ISNUMBER(H70/H$9*100),H70/H$9*100,0)</f>
        <v>4.9414315103519639</v>
      </c>
      <c r="J70" s="152">
        <f>[1]MercLab!T165</f>
        <v>0</v>
      </c>
      <c r="K70" s="178">
        <f>IF(ISNUMBER(J70/J$9*100),J70/J$9*100,0)</f>
        <v>0</v>
      </c>
      <c r="L70" s="152">
        <f>[1]MercLab!U165</f>
        <v>71258.227804333277</v>
      </c>
      <c r="M70" s="178">
        <f>IF(ISNUMBER(L70/L$9*100),L70/L$9*100,0)</f>
        <v>12.018294521981726</v>
      </c>
      <c r="N70" s="152">
        <f>[1]MercLab!V165</f>
        <v>27534.623639900401</v>
      </c>
      <c r="O70" s="178">
        <f>IF(ISNUMBER(N70/N$9*100),N70/N$9*100,0)</f>
        <v>15.296096425137199</v>
      </c>
    </row>
    <row r="71" spans="1:15" x14ac:dyDescent="0.2">
      <c r="A71" s="310" t="s">
        <v>109</v>
      </c>
      <c r="B71" s="152">
        <f>[1]MercLab!Q166</f>
        <v>281.10063267880111</v>
      </c>
      <c r="C71" s="178">
        <f t="shared" ref="C71:C92" si="19">IF(ISNUMBER(B71/B$9*100),B71/B$9*100,0)</f>
        <v>1.9980903222348096E-2</v>
      </c>
      <c r="D71" s="152">
        <f t="shared" ref="D71:D80" si="20">F71+H71+J71</f>
        <v>0</v>
      </c>
      <c r="E71" s="178">
        <f t="shared" ref="E71:E92" si="21">IF(ISNUMBER(D71/D$9*100),D71/D$9*100,0)</f>
        <v>0</v>
      </c>
      <c r="F71" s="152">
        <f>[1]MercLab!R166</f>
        <v>0</v>
      </c>
      <c r="G71" s="178">
        <f t="shared" ref="G71:G92" si="22">IF(ISNUMBER(F71/F$9*100),F71/F$9*100,0)</f>
        <v>0</v>
      </c>
      <c r="H71" s="152">
        <f>[1]MercLab!S166</f>
        <v>0</v>
      </c>
      <c r="I71" s="178">
        <f t="shared" ref="I71:I92" si="23">IF(ISNUMBER(H71/H$9*100),H71/H$9*100,0)</f>
        <v>0</v>
      </c>
      <c r="J71" s="152">
        <f>[1]MercLab!T166</f>
        <v>0</v>
      </c>
      <c r="K71" s="178">
        <f t="shared" ref="K71:K92" si="24">IF(ISNUMBER(J71/J$9*100),J71/J$9*100,0)</f>
        <v>0</v>
      </c>
      <c r="L71" s="152">
        <f>[1]MercLab!U166</f>
        <v>281.10063267880111</v>
      </c>
      <c r="M71" s="178">
        <f t="shared" ref="M71:M92" si="25">IF(ISNUMBER(L71/L$9*100),L71/L$9*100,0)</f>
        <v>4.7409966511176585E-2</v>
      </c>
      <c r="N71" s="152">
        <f>[1]MercLab!V166</f>
        <v>0</v>
      </c>
      <c r="O71" s="178">
        <f t="shared" ref="O71:O92" si="26">IF(ISNUMBER(N71/N$9*100),N71/N$9*100,0)</f>
        <v>0</v>
      </c>
    </row>
    <row r="72" spans="1:15" x14ac:dyDescent="0.2">
      <c r="A72" s="310" t="s">
        <v>54</v>
      </c>
      <c r="B72" s="152">
        <f>[1]MercLab!Q167</f>
        <v>272803.54074236279</v>
      </c>
      <c r="C72" s="178">
        <f t="shared" si="19"/>
        <v>19.391137950640829</v>
      </c>
      <c r="D72" s="152">
        <f t="shared" si="20"/>
        <v>118397.23344081694</v>
      </c>
      <c r="E72" s="178">
        <f t="shared" si="21"/>
        <v>18.676968379685739</v>
      </c>
      <c r="F72" s="152">
        <f>[1]MercLab!R167</f>
        <v>0</v>
      </c>
      <c r="G72" s="178">
        <f t="shared" si="22"/>
        <v>0</v>
      </c>
      <c r="H72" s="152">
        <f>[1]MercLab!S167</f>
        <v>118397.23344081694</v>
      </c>
      <c r="I72" s="178">
        <f t="shared" si="23"/>
        <v>28.261113827193739</v>
      </c>
      <c r="J72" s="152">
        <f>[1]MercLab!T167</f>
        <v>0</v>
      </c>
      <c r="K72" s="178">
        <f t="shared" si="24"/>
        <v>0</v>
      </c>
      <c r="L72" s="152">
        <f>[1]MercLab!U167</f>
        <v>116804.16275120259</v>
      </c>
      <c r="M72" s="178">
        <f t="shared" si="25"/>
        <v>19.699996373640865</v>
      </c>
      <c r="N72" s="152">
        <f>[1]MercLab!V167</f>
        <v>37602.144550343924</v>
      </c>
      <c r="O72" s="178">
        <f t="shared" si="26"/>
        <v>20.888828420394141</v>
      </c>
    </row>
    <row r="73" spans="1:15" x14ac:dyDescent="0.2">
      <c r="A73" s="310" t="s">
        <v>110</v>
      </c>
      <c r="B73" s="152">
        <f>[1]MercLab!Q168</f>
        <v>2614.8794793927086</v>
      </c>
      <c r="C73" s="178">
        <f t="shared" si="19"/>
        <v>0.18586814735330151</v>
      </c>
      <c r="D73" s="152">
        <f t="shared" si="20"/>
        <v>1283.0862813353947</v>
      </c>
      <c r="E73" s="178">
        <f t="shared" si="21"/>
        <v>0.20240474552041501</v>
      </c>
      <c r="F73" s="152">
        <f>[1]MercLab!R168</f>
        <v>1001.9856486565936</v>
      </c>
      <c r="G73" s="178">
        <f t="shared" si="22"/>
        <v>0.79680661131749531</v>
      </c>
      <c r="H73" s="152">
        <f>[1]MercLab!S168</f>
        <v>281.10063267880111</v>
      </c>
      <c r="I73" s="178">
        <f t="shared" si="23"/>
        <v>6.7097994996672267E-2</v>
      </c>
      <c r="J73" s="152">
        <f>[1]MercLab!T168</f>
        <v>0</v>
      </c>
      <c r="K73" s="178">
        <f t="shared" si="24"/>
        <v>0</v>
      </c>
      <c r="L73" s="152">
        <f>[1]MercLab!U168</f>
        <v>1331.7931980573139</v>
      </c>
      <c r="M73" s="178">
        <f t="shared" si="25"/>
        <v>0.22461803204782213</v>
      </c>
      <c r="N73" s="152">
        <f>[1]MercLab!V168</f>
        <v>0</v>
      </c>
      <c r="O73" s="178">
        <f t="shared" si="26"/>
        <v>0</v>
      </c>
    </row>
    <row r="74" spans="1:15" x14ac:dyDescent="0.2">
      <c r="A74" s="310" t="s">
        <v>111</v>
      </c>
      <c r="B74" s="152">
        <f>[1]MercLab!Q169</f>
        <v>3544.7924040243684</v>
      </c>
      <c r="C74" s="178">
        <f t="shared" si="19"/>
        <v>0.25196725205900605</v>
      </c>
      <c r="D74" s="152">
        <f t="shared" si="20"/>
        <v>1413.4655069706703</v>
      </c>
      <c r="E74" s="178">
        <f t="shared" si="21"/>
        <v>0.22297185341466474</v>
      </c>
      <c r="F74" s="152">
        <f>[1]MercLab!R169</f>
        <v>206.15848911922711</v>
      </c>
      <c r="G74" s="178">
        <f t="shared" si="22"/>
        <v>0.16394291408232045</v>
      </c>
      <c r="H74" s="152">
        <f>[1]MercLab!S169</f>
        <v>1207.3070178514431</v>
      </c>
      <c r="I74" s="178">
        <f t="shared" si="23"/>
        <v>0.28818106694127188</v>
      </c>
      <c r="J74" s="152">
        <f>[1]MercLab!T169</f>
        <v>0</v>
      </c>
      <c r="K74" s="178">
        <f t="shared" si="24"/>
        <v>0</v>
      </c>
      <c r="L74" s="152">
        <f>[1]MercLab!U169</f>
        <v>2131.3268970536983</v>
      </c>
      <c r="M74" s="178">
        <f t="shared" si="25"/>
        <v>0.35946605971942386</v>
      </c>
      <c r="N74" s="152">
        <f>[1]MercLab!V169</f>
        <v>0</v>
      </c>
      <c r="O74" s="178">
        <f t="shared" si="26"/>
        <v>0</v>
      </c>
    </row>
    <row r="75" spans="1:15" x14ac:dyDescent="0.2">
      <c r="A75" s="310" t="s">
        <v>112</v>
      </c>
      <c r="B75" s="152">
        <f>[1]MercLab!Q170</f>
        <v>3201.1094664861876</v>
      </c>
      <c r="C75" s="178">
        <f t="shared" si="19"/>
        <v>0.22753793844031578</v>
      </c>
      <c r="D75" s="152">
        <f t="shared" si="20"/>
        <v>2954.1210971068167</v>
      </c>
      <c r="E75" s="178">
        <f t="shared" si="21"/>
        <v>0.46600773275674823</v>
      </c>
      <c r="F75" s="152">
        <f>[1]MercLab!R170</f>
        <v>0</v>
      </c>
      <c r="G75" s="178">
        <f t="shared" si="22"/>
        <v>0</v>
      </c>
      <c r="H75" s="152">
        <f>[1]MercLab!S170</f>
        <v>2954.1210971068167</v>
      </c>
      <c r="I75" s="178">
        <f t="shared" si="23"/>
        <v>0.70514107600649811</v>
      </c>
      <c r="J75" s="152">
        <f>[1]MercLab!T170</f>
        <v>0</v>
      </c>
      <c r="K75" s="178">
        <f t="shared" si="24"/>
        <v>0</v>
      </c>
      <c r="L75" s="152">
        <f>[1]MercLab!U170</f>
        <v>0</v>
      </c>
      <c r="M75" s="178">
        <f t="shared" si="25"/>
        <v>0</v>
      </c>
      <c r="N75" s="152">
        <f>[1]MercLab!V170</f>
        <v>246.98836937937116</v>
      </c>
      <c r="O75" s="178">
        <f t="shared" si="26"/>
        <v>0.13720753780122963</v>
      </c>
    </row>
    <row r="76" spans="1:15" x14ac:dyDescent="0.2">
      <c r="A76" s="310" t="s">
        <v>113</v>
      </c>
      <c r="B76" s="152">
        <f>[1]MercLab!Q171</f>
        <v>403000.11474749999</v>
      </c>
      <c r="C76" s="178">
        <f t="shared" si="19"/>
        <v>28.645635602556336</v>
      </c>
      <c r="D76" s="152">
        <f t="shared" si="20"/>
        <v>86962.516436362348</v>
      </c>
      <c r="E76" s="178">
        <f t="shared" si="21"/>
        <v>13.718193597080337</v>
      </c>
      <c r="F76" s="152">
        <f>[1]MercLab!R171</f>
        <v>0</v>
      </c>
      <c r="G76" s="178">
        <f t="shared" si="22"/>
        <v>0</v>
      </c>
      <c r="H76" s="152">
        <f>[1]MercLab!S171</f>
        <v>86962.516436362348</v>
      </c>
      <c r="I76" s="178">
        <f t="shared" si="23"/>
        <v>20.757728067486887</v>
      </c>
      <c r="J76" s="152">
        <f>[1]MercLab!T171</f>
        <v>0</v>
      </c>
      <c r="K76" s="178">
        <f t="shared" si="24"/>
        <v>0</v>
      </c>
      <c r="L76" s="152">
        <f>[1]MercLab!U171</f>
        <v>226469.47383959912</v>
      </c>
      <c r="M76" s="178">
        <f t="shared" si="25"/>
        <v>38.195965865390555</v>
      </c>
      <c r="N76" s="152">
        <f>[1]MercLab!V171</f>
        <v>89568.124471544914</v>
      </c>
      <c r="O76" s="178">
        <f t="shared" si="26"/>
        <v>49.757087166069489</v>
      </c>
    </row>
    <row r="77" spans="1:15" x14ac:dyDescent="0.2">
      <c r="A77" s="310" t="s">
        <v>114</v>
      </c>
      <c r="B77" s="152">
        <f>[1]MercLab!Q172</f>
        <v>4755.8617490744109</v>
      </c>
      <c r="C77" s="178">
        <f t="shared" si="19"/>
        <v>0.33805122543322286</v>
      </c>
      <c r="D77" s="152">
        <f t="shared" si="20"/>
        <v>4474.7611163956108</v>
      </c>
      <c r="E77" s="178">
        <f t="shared" si="21"/>
        <v>0.70588618879633347</v>
      </c>
      <c r="F77" s="152">
        <f>[1]MercLab!R172</f>
        <v>1276.5235399664882</v>
      </c>
      <c r="G77" s="178">
        <f t="shared" si="22"/>
        <v>1.0151267111574287</v>
      </c>
      <c r="H77" s="152">
        <f>[1]MercLab!S172</f>
        <v>3198.2375764291223</v>
      </c>
      <c r="I77" s="178">
        <f t="shared" si="23"/>
        <v>0.76341104911925717</v>
      </c>
      <c r="J77" s="152">
        <f>[1]MercLab!T172</f>
        <v>0</v>
      </c>
      <c r="K77" s="178">
        <f t="shared" si="24"/>
        <v>0</v>
      </c>
      <c r="L77" s="152">
        <f>[1]MercLab!U172</f>
        <v>0</v>
      </c>
      <c r="M77" s="178">
        <f t="shared" si="25"/>
        <v>0</v>
      </c>
      <c r="N77" s="152">
        <f>[1]MercLab!V172</f>
        <v>281.10063267880111</v>
      </c>
      <c r="O77" s="178">
        <f t="shared" si="26"/>
        <v>0.15615765949280169</v>
      </c>
    </row>
    <row r="78" spans="1:15" x14ac:dyDescent="0.2">
      <c r="A78" s="310" t="s">
        <v>115</v>
      </c>
      <c r="B78" s="152">
        <f>[1]MercLab!Q173</f>
        <v>132338.55223256504</v>
      </c>
      <c r="C78" s="178">
        <f t="shared" si="19"/>
        <v>9.4067515236295431</v>
      </c>
      <c r="D78" s="152">
        <f t="shared" si="20"/>
        <v>57289.195898552563</v>
      </c>
      <c r="E78" s="178">
        <f t="shared" si="21"/>
        <v>9.0372762031618059</v>
      </c>
      <c r="F78" s="152">
        <f>[1]MercLab!R173</f>
        <v>0</v>
      </c>
      <c r="G78" s="178">
        <f t="shared" si="22"/>
        <v>0</v>
      </c>
      <c r="H78" s="152">
        <f>[1]MercLab!S173</f>
        <v>57289.195898552563</v>
      </c>
      <c r="I78" s="178">
        <f t="shared" si="23"/>
        <v>13.674783095051882</v>
      </c>
      <c r="J78" s="152">
        <f>[1]MercLab!T173</f>
        <v>0</v>
      </c>
      <c r="K78" s="178">
        <f t="shared" si="24"/>
        <v>0</v>
      </c>
      <c r="L78" s="152">
        <f>[1]MercLab!U173</f>
        <v>59747.436135052769</v>
      </c>
      <c r="M78" s="178">
        <f t="shared" si="25"/>
        <v>10.076903489321577</v>
      </c>
      <c r="N78" s="152">
        <f>[1]MercLab!V173</f>
        <v>15301.920198959822</v>
      </c>
      <c r="O78" s="178">
        <f t="shared" si="26"/>
        <v>8.5005573315288885</v>
      </c>
    </row>
    <row r="79" spans="1:15" x14ac:dyDescent="0.2">
      <c r="A79" s="310" t="s">
        <v>116</v>
      </c>
      <c r="B79" s="152">
        <f>[1]MercLab!Q174</f>
        <v>10818.749686199075</v>
      </c>
      <c r="C79" s="178">
        <f t="shared" si="19"/>
        <v>0.76900712889450096</v>
      </c>
      <c r="D79" s="152">
        <f t="shared" si="20"/>
        <v>8403.4631381236813</v>
      </c>
      <c r="E79" s="178">
        <f t="shared" si="21"/>
        <v>1.3256324556692083</v>
      </c>
      <c r="F79" s="152">
        <f>[1]MercLab!R174</f>
        <v>515.39622279806781</v>
      </c>
      <c r="G79" s="178">
        <f t="shared" si="22"/>
        <v>0.40985728520580117</v>
      </c>
      <c r="H79" s="152">
        <f>[1]MercLab!S174</f>
        <v>7888.0669153256131</v>
      </c>
      <c r="I79" s="178">
        <f t="shared" si="23"/>
        <v>1.8828611994719593</v>
      </c>
      <c r="J79" s="152">
        <f>[1]MercLab!T174</f>
        <v>0</v>
      </c>
      <c r="K79" s="178">
        <f t="shared" si="24"/>
        <v>0</v>
      </c>
      <c r="L79" s="152">
        <f>[1]MercLab!U174</f>
        <v>1797.1459286874635</v>
      </c>
      <c r="M79" s="178">
        <f t="shared" si="25"/>
        <v>0.30310365182324778</v>
      </c>
      <c r="N79" s="152">
        <f>[1]MercLab!V174</f>
        <v>618.1406193879302</v>
      </c>
      <c r="O79" s="178">
        <f t="shared" si="26"/>
        <v>0.34339087550666131</v>
      </c>
    </row>
    <row r="80" spans="1:15" x14ac:dyDescent="0.2">
      <c r="A80" s="310" t="s">
        <v>117</v>
      </c>
      <c r="B80" s="152">
        <f>[1]MercLab!Q175</f>
        <v>23727.601805189333</v>
      </c>
      <c r="C80" s="178">
        <f t="shared" si="19"/>
        <v>1.6865807481466182</v>
      </c>
      <c r="D80" s="152">
        <f t="shared" si="20"/>
        <v>23727.601805189333</v>
      </c>
      <c r="E80" s="178">
        <f t="shared" si="21"/>
        <v>3.7429900662570548</v>
      </c>
      <c r="F80" s="152">
        <f>[1]MercLab!R175</f>
        <v>1649.2679129538171</v>
      </c>
      <c r="G80" s="178">
        <f t="shared" si="22"/>
        <v>1.3115433126585641</v>
      </c>
      <c r="H80" s="152">
        <f>[1]MercLab!S175</f>
        <v>22078.333892235518</v>
      </c>
      <c r="I80" s="178">
        <f t="shared" si="23"/>
        <v>5.2700412763880546</v>
      </c>
      <c r="J80" s="152">
        <f>[1]MercLab!T175</f>
        <v>0</v>
      </c>
      <c r="K80" s="178">
        <f t="shared" si="24"/>
        <v>0</v>
      </c>
      <c r="L80" s="152">
        <f>[1]MercLab!U175</f>
        <v>0</v>
      </c>
      <c r="M80" s="178">
        <f t="shared" si="25"/>
        <v>0</v>
      </c>
      <c r="N80" s="152">
        <f>[1]MercLab!V175</f>
        <v>0</v>
      </c>
      <c r="O80" s="178">
        <f t="shared" si="26"/>
        <v>0</v>
      </c>
    </row>
    <row r="81" spans="1:15" x14ac:dyDescent="0.2">
      <c r="A81" s="310" t="s">
        <v>118</v>
      </c>
      <c r="B81" s="152">
        <f>[1]MercLab!Q176</f>
        <v>3065.4917665004346</v>
      </c>
      <c r="C81" s="178">
        <f t="shared" si="19"/>
        <v>0.21789810194180076</v>
      </c>
      <c r="D81" s="152">
        <f t="shared" ref="D81:D92" si="27">F81+H81+J81</f>
        <v>2632.2701245703497</v>
      </c>
      <c r="E81" s="178">
        <f t="shared" si="21"/>
        <v>0.41523627245873795</v>
      </c>
      <c r="F81" s="152">
        <f>[1]MercLab!R176</f>
        <v>0</v>
      </c>
      <c r="G81" s="178">
        <f t="shared" si="22"/>
        <v>0</v>
      </c>
      <c r="H81" s="152">
        <f>[1]MercLab!S176</f>
        <v>2632.2701245703497</v>
      </c>
      <c r="I81" s="178">
        <f t="shared" si="23"/>
        <v>0.62831608013535023</v>
      </c>
      <c r="J81" s="152">
        <f>[1]MercLab!T176</f>
        <v>0</v>
      </c>
      <c r="K81" s="178">
        <f t="shared" si="24"/>
        <v>0</v>
      </c>
      <c r="L81" s="152">
        <f>[1]MercLab!U176</f>
        <v>433.2216419300849</v>
      </c>
      <c r="M81" s="178">
        <f t="shared" si="25"/>
        <v>7.3066443643658094E-2</v>
      </c>
      <c r="N81" s="152">
        <f>[1]MercLab!V176</f>
        <v>0</v>
      </c>
      <c r="O81" s="178">
        <f t="shared" si="26"/>
        <v>0</v>
      </c>
    </row>
    <row r="82" spans="1:15" x14ac:dyDescent="0.2">
      <c r="A82" s="310" t="s">
        <v>119</v>
      </c>
      <c r="B82" s="152">
        <f>[1]MercLab!Q177</f>
        <v>14733.698491247134</v>
      </c>
      <c r="C82" s="178">
        <f t="shared" si="19"/>
        <v>1.0472854538084662</v>
      </c>
      <c r="D82" s="152">
        <f t="shared" si="27"/>
        <v>8705.7671763684593</v>
      </c>
      <c r="E82" s="178">
        <f t="shared" si="21"/>
        <v>1.3733204193087587</v>
      </c>
      <c r="F82" s="152">
        <f>[1]MercLab!R177</f>
        <v>0</v>
      </c>
      <c r="G82" s="178">
        <f t="shared" si="22"/>
        <v>0</v>
      </c>
      <c r="H82" s="152">
        <f>[1]MercLab!S177</f>
        <v>8705.7671763684593</v>
      </c>
      <c r="I82" s="178">
        <f t="shared" si="23"/>
        <v>2.0780441398352529</v>
      </c>
      <c r="J82" s="152">
        <f>[1]MercLab!T177</f>
        <v>0</v>
      </c>
      <c r="K82" s="178">
        <f t="shared" si="24"/>
        <v>0</v>
      </c>
      <c r="L82" s="152">
        <f>[1]MercLab!U177</f>
        <v>6027.9313148786787</v>
      </c>
      <c r="M82" s="178">
        <f t="shared" si="25"/>
        <v>1.01666089843569</v>
      </c>
      <c r="N82" s="152">
        <f>[1]MercLab!V177</f>
        <v>0</v>
      </c>
      <c r="O82" s="178">
        <f t="shared" si="26"/>
        <v>0</v>
      </c>
    </row>
    <row r="83" spans="1:15" x14ac:dyDescent="0.2">
      <c r="A83" s="310" t="s">
        <v>120</v>
      </c>
      <c r="B83" s="152">
        <f>[1]MercLab!Q178</f>
        <v>20754.30144278672</v>
      </c>
      <c r="C83" s="178">
        <f t="shared" si="19"/>
        <v>1.4752356998413627</v>
      </c>
      <c r="D83" s="152">
        <f t="shared" si="27"/>
        <v>15924.141931756058</v>
      </c>
      <c r="E83" s="178">
        <f t="shared" si="21"/>
        <v>2.5120071363973544</v>
      </c>
      <c r="F83" s="152">
        <f>[1]MercLab!R178</f>
        <v>206.15848911922711</v>
      </c>
      <c r="G83" s="178">
        <f t="shared" si="22"/>
        <v>0.16394291408232045</v>
      </c>
      <c r="H83" s="152">
        <f>[1]MercLab!S178</f>
        <v>15717.983442636831</v>
      </c>
      <c r="I83" s="178">
        <f t="shared" si="23"/>
        <v>3.7518420515150934</v>
      </c>
      <c r="J83" s="152">
        <f>[1]MercLab!T178</f>
        <v>0</v>
      </c>
      <c r="K83" s="178">
        <f t="shared" si="24"/>
        <v>0</v>
      </c>
      <c r="L83" s="152">
        <f>[1]MercLab!U178</f>
        <v>3724.4249218749478</v>
      </c>
      <c r="M83" s="178">
        <f t="shared" si="25"/>
        <v>0.62815533048353378</v>
      </c>
      <c r="N83" s="152">
        <f>[1]MercLab!V178</f>
        <v>1105.7345891557095</v>
      </c>
      <c r="O83" s="178">
        <f t="shared" si="26"/>
        <v>0.6142601808374083</v>
      </c>
    </row>
    <row r="84" spans="1:15" x14ac:dyDescent="0.2">
      <c r="A84" s="310" t="s">
        <v>121</v>
      </c>
      <c r="B84" s="152">
        <f>[1]MercLab!Q179</f>
        <v>44226.903377812137</v>
      </c>
      <c r="C84" s="178">
        <f t="shared" si="19"/>
        <v>3.1436908120585931</v>
      </c>
      <c r="D84" s="152">
        <f t="shared" si="27"/>
        <v>44226.903377812137</v>
      </c>
      <c r="E84" s="178">
        <f t="shared" si="21"/>
        <v>6.9767210931640333</v>
      </c>
      <c r="F84" s="152">
        <f>[1]MercLab!R179</f>
        <v>44226.903377812137</v>
      </c>
      <c r="G84" s="178">
        <f t="shared" si="22"/>
        <v>35.170452847093152</v>
      </c>
      <c r="H84" s="152">
        <f>[1]MercLab!S179</f>
        <v>0</v>
      </c>
      <c r="I84" s="178">
        <f t="shared" si="23"/>
        <v>0</v>
      </c>
      <c r="J84" s="152">
        <f>[1]MercLab!T179</f>
        <v>0</v>
      </c>
      <c r="K84" s="178">
        <f t="shared" si="24"/>
        <v>0</v>
      </c>
      <c r="L84" s="152">
        <f>[1]MercLab!U179</f>
        <v>0</v>
      </c>
      <c r="M84" s="178">
        <f t="shared" si="25"/>
        <v>0</v>
      </c>
      <c r="N84" s="152">
        <f>[1]MercLab!V179</f>
        <v>0</v>
      </c>
      <c r="O84" s="178">
        <f t="shared" si="26"/>
        <v>0</v>
      </c>
    </row>
    <row r="85" spans="1:15" x14ac:dyDescent="0.2">
      <c r="A85" s="310" t="s">
        <v>122</v>
      </c>
      <c r="B85" s="152">
        <f>[1]MercLab!Q180</f>
        <v>82000.324648754846</v>
      </c>
      <c r="C85" s="178">
        <f t="shared" si="19"/>
        <v>5.8286619115512837</v>
      </c>
      <c r="D85" s="152">
        <f t="shared" si="27"/>
        <v>79419.738553854375</v>
      </c>
      <c r="E85" s="178">
        <f t="shared" si="21"/>
        <v>12.528332821515727</v>
      </c>
      <c r="F85" s="152">
        <f>[1]MercLab!R180</f>
        <v>51698.675569352097</v>
      </c>
      <c r="G85" s="178">
        <f t="shared" si="22"/>
        <v>41.11221208132914</v>
      </c>
      <c r="H85" s="152">
        <f>[1]MercLab!S180</f>
        <v>27721.06298450227</v>
      </c>
      <c r="I85" s="178">
        <f t="shared" si="23"/>
        <v>6.6169461367307782</v>
      </c>
      <c r="J85" s="152">
        <f>[1]MercLab!T180</f>
        <v>0</v>
      </c>
      <c r="K85" s="178">
        <f t="shared" si="24"/>
        <v>0</v>
      </c>
      <c r="L85" s="152">
        <f>[1]MercLab!U180</f>
        <v>2580.5860949006892</v>
      </c>
      <c r="M85" s="178">
        <f t="shared" si="25"/>
        <v>0.43523737094625259</v>
      </c>
      <c r="N85" s="152">
        <f>[1]MercLab!V180</f>
        <v>0</v>
      </c>
      <c r="O85" s="178">
        <f t="shared" si="26"/>
        <v>0</v>
      </c>
    </row>
    <row r="86" spans="1:15" x14ac:dyDescent="0.2">
      <c r="A86" s="310" t="s">
        <v>123</v>
      </c>
      <c r="B86" s="152">
        <f>[1]MercLab!Q181</f>
        <v>46800.445731080355</v>
      </c>
      <c r="C86" s="178">
        <f t="shared" si="19"/>
        <v>3.3266206767452484</v>
      </c>
      <c r="D86" s="152">
        <f t="shared" si="27"/>
        <v>44268.318462115029</v>
      </c>
      <c r="E86" s="178">
        <f t="shared" si="21"/>
        <v>6.9832542544338345</v>
      </c>
      <c r="F86" s="152">
        <f>[1]MercLab!R181</f>
        <v>24608.080249639079</v>
      </c>
      <c r="G86" s="178">
        <f t="shared" si="22"/>
        <v>19.569023828867259</v>
      </c>
      <c r="H86" s="152">
        <f>[1]MercLab!S181</f>
        <v>19660.238212475946</v>
      </c>
      <c r="I86" s="178">
        <f t="shared" si="23"/>
        <v>4.6928480830615333</v>
      </c>
      <c r="J86" s="152">
        <f>[1]MercLab!T181</f>
        <v>0</v>
      </c>
      <c r="K86" s="178">
        <f t="shared" si="24"/>
        <v>0</v>
      </c>
      <c r="L86" s="152">
        <f>[1]MercLab!U181</f>
        <v>2532.1272689653101</v>
      </c>
      <c r="M86" s="178">
        <f t="shared" si="25"/>
        <v>0.42706438573140809</v>
      </c>
      <c r="N86" s="152">
        <f>[1]MercLab!V181</f>
        <v>0</v>
      </c>
      <c r="O86" s="178">
        <f t="shared" si="26"/>
        <v>0</v>
      </c>
    </row>
    <row r="87" spans="1:15" x14ac:dyDescent="0.2">
      <c r="A87" s="310" t="s">
        <v>124</v>
      </c>
      <c r="B87" s="152">
        <f>[1]MercLab!Q182</f>
        <v>8720.2138640663234</v>
      </c>
      <c r="C87" s="178">
        <f t="shared" si="19"/>
        <v>0.61984118511458375</v>
      </c>
      <c r="D87" s="152">
        <f t="shared" si="27"/>
        <v>2507.051461628716</v>
      </c>
      <c r="E87" s="178">
        <f t="shared" si="21"/>
        <v>0.39548323482144832</v>
      </c>
      <c r="F87" s="152">
        <f>[1]MercLab!R182</f>
        <v>0</v>
      </c>
      <c r="G87" s="178">
        <f t="shared" si="22"/>
        <v>0</v>
      </c>
      <c r="H87" s="152">
        <f>[1]MercLab!S182</f>
        <v>2507.051461628716</v>
      </c>
      <c r="I87" s="178">
        <f t="shared" si="23"/>
        <v>0.59842670870462789</v>
      </c>
      <c r="J87" s="152">
        <f>[1]MercLab!T182</f>
        <v>0</v>
      </c>
      <c r="K87" s="178">
        <f t="shared" si="24"/>
        <v>0</v>
      </c>
      <c r="L87" s="152">
        <f>[1]MercLab!U182</f>
        <v>5498.8401278287211</v>
      </c>
      <c r="M87" s="178">
        <f t="shared" si="25"/>
        <v>0.92742525630869577</v>
      </c>
      <c r="N87" s="152">
        <f>[1]MercLab!V182</f>
        <v>714.322274608886</v>
      </c>
      <c r="O87" s="178">
        <f t="shared" si="26"/>
        <v>0.39682192623862483</v>
      </c>
    </row>
    <row r="88" spans="1:15" x14ac:dyDescent="0.2">
      <c r="A88" s="310" t="s">
        <v>125</v>
      </c>
      <c r="B88" s="152">
        <f>[1]MercLab!Q183</f>
        <v>113913.81362475517</v>
      </c>
      <c r="C88" s="178">
        <f t="shared" si="19"/>
        <v>8.0971033897515703</v>
      </c>
      <c r="D88" s="152">
        <f t="shared" si="27"/>
        <v>16916.959901384696</v>
      </c>
      <c r="E88" s="178">
        <f t="shared" si="21"/>
        <v>2.6686225342968912</v>
      </c>
      <c r="F88" s="152">
        <f>[1]MercLab!R183</f>
        <v>0</v>
      </c>
      <c r="G88" s="178">
        <f t="shared" si="22"/>
        <v>0</v>
      </c>
      <c r="H88" s="152">
        <f>[1]MercLab!S183</f>
        <v>16916.959901384696</v>
      </c>
      <c r="I88" s="178">
        <f t="shared" si="23"/>
        <v>4.0380346355144221</v>
      </c>
      <c r="J88" s="152">
        <f>[1]MercLab!T183</f>
        <v>0</v>
      </c>
      <c r="K88" s="178">
        <f t="shared" si="24"/>
        <v>0</v>
      </c>
      <c r="L88" s="152">
        <f>[1]MercLab!U183</f>
        <v>89959.165515384637</v>
      </c>
      <c r="M88" s="178">
        <f t="shared" si="25"/>
        <v>15.17236366141916</v>
      </c>
      <c r="N88" s="152">
        <f>[1]MercLab!V183</f>
        <v>7037.6882079858769</v>
      </c>
      <c r="O88" s="178">
        <f t="shared" si="26"/>
        <v>3.9095924769935362</v>
      </c>
    </row>
    <row r="89" spans="1:15" x14ac:dyDescent="0.2">
      <c r="A89" s="310" t="s">
        <v>126</v>
      </c>
      <c r="B89" s="152">
        <f>[1]MercLab!Q184</f>
        <v>93779.957643339163</v>
      </c>
      <c r="C89" s="178">
        <f t="shared" si="19"/>
        <v>6.6659695498037728</v>
      </c>
      <c r="D89" s="152">
        <f t="shared" si="27"/>
        <v>91442.280840552965</v>
      </c>
      <c r="E89" s="178">
        <f t="shared" si="21"/>
        <v>14.42486904627766</v>
      </c>
      <c r="F89" s="152">
        <f>[1]MercLab!R184</f>
        <v>0</v>
      </c>
      <c r="G89" s="178">
        <f t="shared" si="22"/>
        <v>0</v>
      </c>
      <c r="H89" s="152">
        <f>[1]MercLab!S184</f>
        <v>2211.8375334936054</v>
      </c>
      <c r="I89" s="178">
        <f t="shared" si="23"/>
        <v>0.52795990653420555</v>
      </c>
      <c r="J89" s="152">
        <f>[1]MercLab!T184</f>
        <v>89230.443307059366</v>
      </c>
      <c r="K89" s="178">
        <f t="shared" si="24"/>
        <v>100</v>
      </c>
      <c r="L89" s="152">
        <f>[1]MercLab!U184</f>
        <v>2337.6768027861949</v>
      </c>
      <c r="M89" s="178">
        <f t="shared" si="25"/>
        <v>0.39426869259553221</v>
      </c>
      <c r="N89" s="152">
        <f>[1]MercLab!V184</f>
        <v>0</v>
      </c>
      <c r="O89" s="178">
        <f t="shared" si="26"/>
        <v>0</v>
      </c>
    </row>
    <row r="90" spans="1:15" x14ac:dyDescent="0.2">
      <c r="A90" s="310" t="s">
        <v>127</v>
      </c>
      <c r="B90" s="152">
        <f>[1]MercLab!Q185</f>
        <v>1456.6853786245756</v>
      </c>
      <c r="C90" s="178">
        <f t="shared" si="19"/>
        <v>0.10354259717716434</v>
      </c>
      <c r="D90" s="152">
        <f t="shared" si="27"/>
        <v>1456.6853786245756</v>
      </c>
      <c r="E90" s="178">
        <f t="shared" si="21"/>
        <v>0.22978971691362537</v>
      </c>
      <c r="F90" s="152">
        <f>[1]MercLab!R185</f>
        <v>0</v>
      </c>
      <c r="G90" s="178">
        <f t="shared" si="22"/>
        <v>0</v>
      </c>
      <c r="H90" s="152">
        <f>[1]MercLab!S185</f>
        <v>1456.6853786245756</v>
      </c>
      <c r="I90" s="178">
        <f t="shared" si="23"/>
        <v>0.34770703756601129</v>
      </c>
      <c r="J90" s="152">
        <f>[1]MercLab!T185</f>
        <v>0</v>
      </c>
      <c r="K90" s="178">
        <f t="shared" si="24"/>
        <v>0</v>
      </c>
      <c r="L90" s="152">
        <f>[1]MercLab!U185</f>
        <v>0</v>
      </c>
      <c r="M90" s="178">
        <f t="shared" si="25"/>
        <v>0</v>
      </c>
      <c r="N90" s="152">
        <f>[1]MercLab!V185</f>
        <v>0</v>
      </c>
      <c r="O90" s="178">
        <f t="shared" si="26"/>
        <v>0</v>
      </c>
    </row>
    <row r="91" spans="1:15" x14ac:dyDescent="0.2">
      <c r="A91" s="96" t="s">
        <v>141</v>
      </c>
      <c r="B91" s="152">
        <f>[1]MercLab!Q186</f>
        <v>813.83004547058454</v>
      </c>
      <c r="C91" s="178">
        <f t="shared" si="19"/>
        <v>5.7847822052281041E-2</v>
      </c>
      <c r="D91" s="152">
        <f t="shared" si="27"/>
        <v>813.83004547058454</v>
      </c>
      <c r="E91" s="178">
        <f t="shared" si="21"/>
        <v>0.12838034795205122</v>
      </c>
      <c r="F91" s="152">
        <f>[1]MercLab!R186</f>
        <v>361.01803494173743</v>
      </c>
      <c r="G91" s="178">
        <f t="shared" si="22"/>
        <v>0.28709149420663604</v>
      </c>
      <c r="H91" s="152">
        <f>[1]MercLab!S186</f>
        <v>452.81201052884717</v>
      </c>
      <c r="I91" s="178">
        <f t="shared" si="23"/>
        <v>0.10808505739513757</v>
      </c>
      <c r="J91" s="152">
        <f>[1]MercLab!T186</f>
        <v>0</v>
      </c>
      <c r="K91" s="178">
        <f t="shared" si="24"/>
        <v>0</v>
      </c>
      <c r="L91" s="152">
        <f>[1]MercLab!U186</f>
        <v>0</v>
      </c>
      <c r="M91" s="178">
        <f t="shared" si="25"/>
        <v>0</v>
      </c>
      <c r="N91" s="152">
        <f>[1]MercLab!V186</f>
        <v>0</v>
      </c>
      <c r="O91" s="178">
        <f t="shared" si="26"/>
        <v>0</v>
      </c>
    </row>
    <row r="92" spans="1:15" x14ac:dyDescent="0.2">
      <c r="A92" s="310" t="s">
        <v>129</v>
      </c>
      <c r="B92" s="152">
        <f>[1]MercLab!Q188</f>
        <v>0</v>
      </c>
      <c r="C92" s="178">
        <f t="shared" si="19"/>
        <v>0</v>
      </c>
      <c r="D92" s="152">
        <f t="shared" si="27"/>
        <v>0</v>
      </c>
      <c r="E92" s="178">
        <f t="shared" si="21"/>
        <v>0</v>
      </c>
      <c r="F92" s="152">
        <f>[1]MercLab!R188</f>
        <v>0</v>
      </c>
      <c r="G92" s="178">
        <f t="shared" si="22"/>
        <v>0</v>
      </c>
      <c r="H92" s="152">
        <f>[1]MercLab!S188</f>
        <v>0</v>
      </c>
      <c r="I92" s="178">
        <f t="shared" si="23"/>
        <v>0</v>
      </c>
      <c r="J92" s="152">
        <f>[1]MercLab!T188</f>
        <v>0</v>
      </c>
      <c r="K92" s="178">
        <f t="shared" si="24"/>
        <v>0</v>
      </c>
      <c r="L92" s="152">
        <f>[1]MercLab!U188</f>
        <v>0</v>
      </c>
      <c r="M92" s="178">
        <f t="shared" si="25"/>
        <v>0</v>
      </c>
      <c r="N92" s="152">
        <f>[1]MercLab!V188</f>
        <v>0</v>
      </c>
      <c r="O92" s="178">
        <f t="shared" si="26"/>
        <v>0</v>
      </c>
    </row>
    <row r="93" spans="1:15" x14ac:dyDescent="0.2">
      <c r="A93" s="181"/>
      <c r="B93" s="180"/>
      <c r="C93" s="182"/>
      <c r="D93" s="180">
        <f t="shared" si="18"/>
        <v>0</v>
      </c>
      <c r="E93" s="182"/>
      <c r="F93" s="180"/>
      <c r="G93" s="182"/>
      <c r="H93" s="180"/>
      <c r="I93" s="182"/>
      <c r="J93" s="180"/>
      <c r="K93" s="182"/>
      <c r="L93" s="180"/>
      <c r="M93" s="182"/>
      <c r="N93" s="180"/>
      <c r="O93" s="182"/>
    </row>
    <row r="94" spans="1:15" x14ac:dyDescent="0.2">
      <c r="A94" s="176" t="s">
        <v>15</v>
      </c>
      <c r="C94" s="164"/>
      <c r="E94" s="164"/>
      <c r="G94" s="164"/>
      <c r="I94" s="164"/>
      <c r="K94" s="164"/>
      <c r="M94" s="164"/>
      <c r="O94" s="164"/>
    </row>
    <row r="95" spans="1:15" x14ac:dyDescent="0.2">
      <c r="A95" s="96" t="s">
        <v>131</v>
      </c>
      <c r="B95" s="152">
        <f>[1]MercLab!Q190</f>
        <v>48110.289489117393</v>
      </c>
      <c r="C95" s="178">
        <f>IF(ISNUMBER(B95/B$9*100),B95/B$9*100,0)</f>
        <v>3.4197256303567904</v>
      </c>
      <c r="D95" s="152">
        <f>F95+H95+J95</f>
        <v>30617.536835028368</v>
      </c>
      <c r="E95" s="178">
        <f>IF(ISNUMBER(D95/D$9*100),D95/D$9*100,0)</f>
        <v>4.8298659581225296</v>
      </c>
      <c r="F95" s="152">
        <f>[1]MercLab!R190</f>
        <v>10305.685988490121</v>
      </c>
      <c r="G95" s="178">
        <f>IF(ISNUMBER(F95/F$9*100),F95/F$9*100,0)</f>
        <v>8.1953656130711163</v>
      </c>
      <c r="H95" s="152">
        <f>[1]MercLab!S190</f>
        <v>20311.850846538247</v>
      </c>
      <c r="I95" s="178">
        <f>IF(ISNUMBER(H95/H$9*100),H95/H$9*100,0)</f>
        <v>4.848386335833947</v>
      </c>
      <c r="J95" s="152">
        <f>[1]MercLab!T190</f>
        <v>0</v>
      </c>
      <c r="K95" s="178">
        <f>IF(ISNUMBER(J95/J$9*100),J95/J$9*100,0)</f>
        <v>0</v>
      </c>
      <c r="L95" s="152">
        <f>[1]MercLab!U190</f>
        <v>17492.752654088988</v>
      </c>
      <c r="M95" s="178">
        <f>IF(ISNUMBER(L95/L$9*100),L95/L$9*100,0)</f>
        <v>2.9502986514665261</v>
      </c>
      <c r="N95" s="152">
        <f>[1]MercLab!V190</f>
        <v>0</v>
      </c>
      <c r="O95" s="178">
        <f>IF(ISNUMBER(N95/N$9*100),N95/N$9*100,0)</f>
        <v>0</v>
      </c>
    </row>
    <row r="96" spans="1:15" x14ac:dyDescent="0.2">
      <c r="A96" s="96" t="s">
        <v>132</v>
      </c>
      <c r="B96" s="152">
        <f>[1]MercLab!Q191</f>
        <v>83246.738914263886</v>
      </c>
      <c r="C96" s="178">
        <f t="shared" ref="C96:C106" si="28">IF(ISNUMBER(B96/B$9*100),B96/B$9*100,0)</f>
        <v>5.9172582358525068</v>
      </c>
      <c r="D96" s="152">
        <f t="shared" ref="D96:D105" si="29">F96+H96+J96</f>
        <v>72945.393540294841</v>
      </c>
      <c r="E96" s="178">
        <f t="shared" ref="E96:E106" si="30">IF(ISNUMBER(D96/D$9*100),D96/D$9*100,0)</f>
        <v>11.507015569555849</v>
      </c>
      <c r="F96" s="152">
        <f>[1]MercLab!R191</f>
        <v>37898.159142478085</v>
      </c>
      <c r="G96" s="178">
        <f t="shared" ref="G96:G106" si="31">IF(ISNUMBER(F96/F$9*100),F96/F$9*100,0)</f>
        <v>30.13766095549995</v>
      </c>
      <c r="H96" s="152">
        <f>[1]MercLab!S191</f>
        <v>35047.234397816763</v>
      </c>
      <c r="I96" s="178">
        <f t="shared" ref="I96:I106" si="32">IF(ISNUMBER(H96/H$9*100),H96/H$9*100,0)</f>
        <v>8.3656843311304758</v>
      </c>
      <c r="J96" s="152">
        <f>[1]MercLab!T191</f>
        <v>0</v>
      </c>
      <c r="K96" s="178">
        <f t="shared" ref="K96:K106" si="33">IF(ISNUMBER(J96/J$9*100),J96/J$9*100,0)</f>
        <v>0</v>
      </c>
      <c r="L96" s="152">
        <f>[1]MercLab!U191</f>
        <v>10301.345373969176</v>
      </c>
      <c r="M96" s="178">
        <f t="shared" ref="M96:M106" si="34">IF(ISNUMBER(L96/L$9*100),L96/L$9*100,0)</f>
        <v>1.7374078263210313</v>
      </c>
      <c r="N96" s="152">
        <f>[1]MercLab!V191</f>
        <v>0</v>
      </c>
      <c r="O96" s="178">
        <f t="shared" ref="O96:O106" si="35">IF(ISNUMBER(N96/N$9*100),N96/N$9*100,0)</f>
        <v>0</v>
      </c>
    </row>
    <row r="97" spans="1:15" x14ac:dyDescent="0.2">
      <c r="A97" s="96" t="s">
        <v>133</v>
      </c>
      <c r="B97" s="152">
        <f>[1]MercLab!Q192</f>
        <v>102923.49115944911</v>
      </c>
      <c r="C97" s="178">
        <f t="shared" si="28"/>
        <v>7.3159007027672249</v>
      </c>
      <c r="D97" s="152">
        <f t="shared" si="29"/>
        <v>92664.927733474906</v>
      </c>
      <c r="E97" s="178">
        <f t="shared" si="30"/>
        <v>14.617739577919252</v>
      </c>
      <c r="F97" s="152">
        <f>[1]MercLab!R192</f>
        <v>44138.600884485197</v>
      </c>
      <c r="G97" s="178">
        <f t="shared" si="31"/>
        <v>35.100232270008981</v>
      </c>
      <c r="H97" s="152">
        <f>[1]MercLab!S192</f>
        <v>48526.326848989702</v>
      </c>
      <c r="I97" s="178">
        <f t="shared" si="32"/>
        <v>11.583108885567242</v>
      </c>
      <c r="J97" s="152">
        <f>[1]MercLab!T192</f>
        <v>0</v>
      </c>
      <c r="K97" s="178">
        <f t="shared" si="33"/>
        <v>0</v>
      </c>
      <c r="L97" s="152">
        <f>[1]MercLab!U192</f>
        <v>7745.7918920635038</v>
      </c>
      <c r="M97" s="178">
        <f t="shared" si="34"/>
        <v>1.3063924143667285</v>
      </c>
      <c r="N97" s="152">
        <f>[1]MercLab!V192</f>
        <v>2512.7715339108718</v>
      </c>
      <c r="O97" s="178">
        <f t="shared" si="35"/>
        <v>1.3959005279935481</v>
      </c>
    </row>
    <row r="98" spans="1:15" x14ac:dyDescent="0.2">
      <c r="A98" s="96" t="s">
        <v>134</v>
      </c>
      <c r="B98" s="152">
        <f>[1]MercLab!Q193</f>
        <v>55434.77501162012</v>
      </c>
      <c r="C98" s="178">
        <f t="shared" si="28"/>
        <v>3.940357103092901</v>
      </c>
      <c r="D98" s="152">
        <f t="shared" si="29"/>
        <v>54432.119667024046</v>
      </c>
      <c r="E98" s="178">
        <f t="shared" si="30"/>
        <v>8.5865771379570131</v>
      </c>
      <c r="F98" s="152">
        <f>[1]MercLab!R193</f>
        <v>13963.510602587789</v>
      </c>
      <c r="G98" s="178">
        <f t="shared" si="31"/>
        <v>11.104168587904729</v>
      </c>
      <c r="H98" s="152">
        <f>[1]MercLab!S193</f>
        <v>40468.609064436256</v>
      </c>
      <c r="I98" s="178">
        <f t="shared" si="32"/>
        <v>9.6597524617830786</v>
      </c>
      <c r="J98" s="152">
        <f>[1]MercLab!T193</f>
        <v>0</v>
      </c>
      <c r="K98" s="178">
        <f t="shared" si="33"/>
        <v>0</v>
      </c>
      <c r="L98" s="152">
        <f>[1]MercLab!U193</f>
        <v>693.41761091725539</v>
      </c>
      <c r="M98" s="178">
        <f t="shared" si="34"/>
        <v>0.11695066424632199</v>
      </c>
      <c r="N98" s="152">
        <f>[1]MercLab!V193</f>
        <v>309.23773367884064</v>
      </c>
      <c r="O98" s="178">
        <f t="shared" si="35"/>
        <v>0.17178844550422748</v>
      </c>
    </row>
    <row r="99" spans="1:15" x14ac:dyDescent="0.2">
      <c r="A99" s="96" t="s">
        <v>135</v>
      </c>
      <c r="B99" s="152">
        <f>[1]MercLab!Q194</f>
        <v>536801.4415545034</v>
      </c>
      <c r="C99" s="178">
        <f t="shared" si="28"/>
        <v>38.156362549255675</v>
      </c>
      <c r="D99" s="152">
        <f t="shared" si="29"/>
        <v>133137.0182842637</v>
      </c>
      <c r="E99" s="178">
        <f t="shared" si="30"/>
        <v>21.002145137992656</v>
      </c>
      <c r="F99" s="152">
        <f>[1]MercLab!R194</f>
        <v>5185.368452413918</v>
      </c>
      <c r="G99" s="178">
        <f t="shared" si="31"/>
        <v>4.1235479475581105</v>
      </c>
      <c r="H99" s="152">
        <f>[1]MercLab!S194</f>
        <v>116869.96609760783</v>
      </c>
      <c r="I99" s="178">
        <f t="shared" si="32"/>
        <v>27.896559056979758</v>
      </c>
      <c r="J99" s="152">
        <f>[1]MercLab!T194</f>
        <v>11081.683734241935</v>
      </c>
      <c r="K99" s="178">
        <f t="shared" si="33"/>
        <v>12.419173685047937</v>
      </c>
      <c r="L99" s="152">
        <f>[1]MercLab!U194</f>
        <v>305606.72071596375</v>
      </c>
      <c r="M99" s="178">
        <f t="shared" si="34"/>
        <v>51.543122676959364</v>
      </c>
      <c r="N99" s="152">
        <f>[1]MercLab!V194</f>
        <v>98057.702554279938</v>
      </c>
      <c r="O99" s="178">
        <f t="shared" si="35"/>
        <v>54.473236791375065</v>
      </c>
    </row>
    <row r="100" spans="1:15" x14ac:dyDescent="0.2">
      <c r="A100" s="96" t="s">
        <v>136</v>
      </c>
      <c r="B100" s="152">
        <f>[1]MercLab!Q195</f>
        <v>70829.141004992183</v>
      </c>
      <c r="C100" s="178">
        <f t="shared" si="28"/>
        <v>5.0346034381214118</v>
      </c>
      <c r="D100" s="152">
        <f t="shared" si="29"/>
        <v>1686.6037960728065</v>
      </c>
      <c r="E100" s="178">
        <f t="shared" si="30"/>
        <v>0.26605896821107666</v>
      </c>
      <c r="F100" s="152">
        <f>[1]MercLab!R195</f>
        <v>0</v>
      </c>
      <c r="G100" s="178">
        <f t="shared" si="31"/>
        <v>0</v>
      </c>
      <c r="H100" s="152">
        <f>[1]MercLab!S195</f>
        <v>1686.6037960728065</v>
      </c>
      <c r="I100" s="178">
        <f t="shared" si="32"/>
        <v>0.4025879699800336</v>
      </c>
      <c r="J100" s="152">
        <f>[1]MercLab!T195</f>
        <v>0</v>
      </c>
      <c r="K100" s="178">
        <f t="shared" si="33"/>
        <v>0</v>
      </c>
      <c r="L100" s="152">
        <f>[1]MercLab!U195</f>
        <v>67877.584361864763</v>
      </c>
      <c r="M100" s="178">
        <f t="shared" si="34"/>
        <v>11.448120805664267</v>
      </c>
      <c r="N100" s="152">
        <f>[1]MercLab!V195</f>
        <v>1264.9528470546049</v>
      </c>
      <c r="O100" s="178">
        <f t="shared" si="35"/>
        <v>0.70270946771760745</v>
      </c>
    </row>
    <row r="101" spans="1:15" x14ac:dyDescent="0.2">
      <c r="A101" s="96" t="s">
        <v>137</v>
      </c>
      <c r="B101" s="152">
        <f>[1]MercLab!Q196</f>
        <v>215126.01803225989</v>
      </c>
      <c r="C101" s="178">
        <f t="shared" si="28"/>
        <v>15.291364184951039</v>
      </c>
      <c r="D101" s="152">
        <f t="shared" si="29"/>
        <v>65428.767972266425</v>
      </c>
      <c r="E101" s="178">
        <f t="shared" si="30"/>
        <v>10.321280278484378</v>
      </c>
      <c r="F101" s="152">
        <f>[1]MercLab!R196</f>
        <v>1447.3068356698122</v>
      </c>
      <c r="G101" s="178">
        <f t="shared" si="31"/>
        <v>1.150938296185068</v>
      </c>
      <c r="H101" s="152">
        <f>[1]MercLab!S196</f>
        <v>63981.461136596612</v>
      </c>
      <c r="I101" s="178">
        <f t="shared" si="32"/>
        <v>15.272209522660726</v>
      </c>
      <c r="J101" s="152">
        <f>[1]MercLab!T196</f>
        <v>0</v>
      </c>
      <c r="K101" s="178">
        <f t="shared" si="33"/>
        <v>0</v>
      </c>
      <c r="L101" s="152">
        <f>[1]MercLab!U196</f>
        <v>112934.8270997573</v>
      </c>
      <c r="M101" s="178">
        <f t="shared" si="34"/>
        <v>19.047400639837818</v>
      </c>
      <c r="N101" s="152">
        <f>[1]MercLab!V196</f>
        <v>36762.422960237083</v>
      </c>
      <c r="O101" s="178">
        <f t="shared" si="35"/>
        <v>20.422344382677686</v>
      </c>
    </row>
    <row r="102" spans="1:15" x14ac:dyDescent="0.2">
      <c r="A102" s="96" t="s">
        <v>138</v>
      </c>
      <c r="B102" s="152">
        <f>[1]MercLab!Q197</f>
        <v>25194.873855988779</v>
      </c>
      <c r="C102" s="178">
        <f t="shared" si="28"/>
        <v>1.7908758561600513</v>
      </c>
      <c r="D102" s="152">
        <f t="shared" si="29"/>
        <v>21220.896022112614</v>
      </c>
      <c r="E102" s="178">
        <f t="shared" si="30"/>
        <v>3.3475613616572817</v>
      </c>
      <c r="F102" s="152">
        <f>[1]MercLab!R197</f>
        <v>0</v>
      </c>
      <c r="G102" s="178">
        <f t="shared" si="31"/>
        <v>0</v>
      </c>
      <c r="H102" s="152">
        <f>[1]MercLab!S197</f>
        <v>21220.896022112614</v>
      </c>
      <c r="I102" s="178">
        <f t="shared" si="32"/>
        <v>5.0653730713712308</v>
      </c>
      <c r="J102" s="152">
        <f>[1]MercLab!T197</f>
        <v>0</v>
      </c>
      <c r="K102" s="178">
        <f t="shared" si="33"/>
        <v>0</v>
      </c>
      <c r="L102" s="152">
        <f>[1]MercLab!U197</f>
        <v>2970.8411313138836</v>
      </c>
      <c r="M102" s="178">
        <f t="shared" si="34"/>
        <v>0.50105713816217623</v>
      </c>
      <c r="N102" s="152">
        <f>[1]MercLab!V197</f>
        <v>1003.136702562276</v>
      </c>
      <c r="O102" s="178">
        <f t="shared" si="35"/>
        <v>0.55726477073584035</v>
      </c>
    </row>
    <row r="103" spans="1:15" x14ac:dyDescent="0.2">
      <c r="A103" s="96" t="s">
        <v>139</v>
      </c>
      <c r="B103" s="152">
        <f>[1]MercLab!Q198</f>
        <v>267755.39979452692</v>
      </c>
      <c r="C103" s="178">
        <f t="shared" si="28"/>
        <v>19.032311238760975</v>
      </c>
      <c r="D103" s="152">
        <f t="shared" si="29"/>
        <v>161066.22811872861</v>
      </c>
      <c r="E103" s="178">
        <f t="shared" si="30"/>
        <v>25.407931943886709</v>
      </c>
      <c r="F103" s="152">
        <f>[1]MercLab!R198</f>
        <v>12399.218649995104</v>
      </c>
      <c r="G103" s="178">
        <f t="shared" si="31"/>
        <v>9.860200501607526</v>
      </c>
      <c r="H103" s="152">
        <f>[1]MercLab!S198</f>
        <v>70518.249895916131</v>
      </c>
      <c r="I103" s="178">
        <f t="shared" si="32"/>
        <v>16.832524116361039</v>
      </c>
      <c r="J103" s="152">
        <f>[1]MercLab!T198</f>
        <v>78148.759572817391</v>
      </c>
      <c r="K103" s="178">
        <f t="shared" si="33"/>
        <v>87.58082631495202</v>
      </c>
      <c r="L103" s="152">
        <f>[1]MercLab!U198</f>
        <v>66588.608453577166</v>
      </c>
      <c r="M103" s="178">
        <f t="shared" si="34"/>
        <v>11.230724266697898</v>
      </c>
      <c r="N103" s="152">
        <f>[1]MercLab!V198</f>
        <v>40100.563222222161</v>
      </c>
      <c r="O103" s="178">
        <f t="shared" si="35"/>
        <v>22.276755613996084</v>
      </c>
    </row>
    <row r="104" spans="1:15" x14ac:dyDescent="0.2">
      <c r="A104" s="96" t="s">
        <v>140</v>
      </c>
      <c r="B104" s="152">
        <f>[1]MercLab!Q199</f>
        <v>0</v>
      </c>
      <c r="C104" s="178">
        <f t="shared" si="28"/>
        <v>0</v>
      </c>
      <c r="D104" s="152">
        <f t="shared" si="29"/>
        <v>0</v>
      </c>
      <c r="E104" s="178">
        <f t="shared" si="30"/>
        <v>0</v>
      </c>
      <c r="F104" s="152">
        <f>[1]MercLab!R199</f>
        <v>0</v>
      </c>
      <c r="G104" s="178">
        <f t="shared" si="31"/>
        <v>0</v>
      </c>
      <c r="H104" s="152">
        <f>[1]MercLab!S199</f>
        <v>0</v>
      </c>
      <c r="I104" s="178">
        <f t="shared" si="32"/>
        <v>0</v>
      </c>
      <c r="J104" s="152">
        <f>[1]MercLab!T199</f>
        <v>0</v>
      </c>
      <c r="K104" s="178">
        <f t="shared" si="33"/>
        <v>0</v>
      </c>
      <c r="L104" s="152">
        <f>[1]MercLab!U199</f>
        <v>0</v>
      </c>
      <c r="M104" s="178">
        <f t="shared" si="34"/>
        <v>0</v>
      </c>
      <c r="N104" s="152">
        <f>[1]MercLab!V199</f>
        <v>0</v>
      </c>
      <c r="O104" s="178">
        <f t="shared" si="35"/>
        <v>0</v>
      </c>
    </row>
    <row r="105" spans="1:15" x14ac:dyDescent="0.2">
      <c r="A105" s="96" t="s">
        <v>128</v>
      </c>
      <c r="B105" s="152">
        <f>[1]MercLab!Q200</f>
        <v>1424.3062936142976</v>
      </c>
      <c r="C105" s="178">
        <f t="shared" si="28"/>
        <v>0.10124106068522126</v>
      </c>
      <c r="D105" s="152">
        <f t="shared" si="29"/>
        <v>721.55471191729487</v>
      </c>
      <c r="E105" s="178">
        <f t="shared" si="30"/>
        <v>0.11382406621375174</v>
      </c>
      <c r="F105" s="152">
        <f>[1]MercLab!R200</f>
        <v>412.31697823845423</v>
      </c>
      <c r="G105" s="178">
        <f t="shared" si="31"/>
        <v>0.3278858281646409</v>
      </c>
      <c r="H105" s="152">
        <f>[1]MercLab!S200</f>
        <v>309.23773367884064</v>
      </c>
      <c r="I105" s="178">
        <f t="shared" si="32"/>
        <v>7.3814248333173182E-2</v>
      </c>
      <c r="J105" s="152">
        <f>[1]MercLab!T200</f>
        <v>0</v>
      </c>
      <c r="K105" s="178">
        <f t="shared" si="33"/>
        <v>0</v>
      </c>
      <c r="L105" s="152">
        <f>[1]MercLab!U200</f>
        <v>702.75158169700273</v>
      </c>
      <c r="M105" s="178">
        <f t="shared" si="34"/>
        <v>0.11852491627794146</v>
      </c>
      <c r="N105" s="152">
        <f>[1]MercLab!V200</f>
        <v>0</v>
      </c>
      <c r="O105" s="178">
        <f t="shared" si="35"/>
        <v>0</v>
      </c>
    </row>
    <row r="106" spans="1:15" x14ac:dyDescent="0.2">
      <c r="A106" s="96" t="s">
        <v>129</v>
      </c>
      <c r="B106" s="152">
        <f>[1]MercLab!Q202</f>
        <v>0</v>
      </c>
      <c r="C106" s="178">
        <f t="shared" si="28"/>
        <v>0</v>
      </c>
      <c r="D106" s="152">
        <f t="shared" ref="D106" si="36">F106+H106+J106</f>
        <v>0</v>
      </c>
      <c r="E106" s="178">
        <f t="shared" si="30"/>
        <v>0</v>
      </c>
      <c r="F106" s="152">
        <f>[1]MercLab!R202</f>
        <v>0</v>
      </c>
      <c r="G106" s="178">
        <f t="shared" si="31"/>
        <v>0</v>
      </c>
      <c r="H106" s="152">
        <f>[1]MercLab!S202</f>
        <v>0</v>
      </c>
      <c r="I106" s="178">
        <f t="shared" si="32"/>
        <v>0</v>
      </c>
      <c r="J106" s="152">
        <f>[1]MercLab!T202</f>
        <v>0</v>
      </c>
      <c r="K106" s="178">
        <f t="shared" si="33"/>
        <v>0</v>
      </c>
      <c r="L106" s="152">
        <f>[1]MercLab!U202</f>
        <v>0</v>
      </c>
      <c r="M106" s="178">
        <f t="shared" si="34"/>
        <v>0</v>
      </c>
      <c r="N106" s="152">
        <f>[1]MercLab!V202</f>
        <v>0</v>
      </c>
      <c r="O106" s="178">
        <f t="shared" si="35"/>
        <v>0</v>
      </c>
    </row>
    <row r="107" spans="1:15" x14ac:dyDescent="0.2">
      <c r="A107" s="278"/>
      <c r="B107" s="283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  <c r="O107" s="283"/>
    </row>
    <row r="108" spans="1:15" x14ac:dyDescent="0.2">
      <c r="A108" s="159" t="str">
        <f>'C05'!A42</f>
        <v>Fuente: Instituto Nacional de Estadística (INE). LIV Encuesta Permanente de Hogares de Propósitos Múltiples, Junio 2016.</v>
      </c>
      <c r="B108" s="190"/>
      <c r="C108" s="191"/>
      <c r="D108" s="185"/>
      <c r="E108" s="193"/>
      <c r="F108" s="181"/>
      <c r="G108" s="193"/>
      <c r="H108" s="181"/>
      <c r="I108" s="193"/>
      <c r="J108" s="181"/>
      <c r="K108" s="193"/>
      <c r="L108" s="181"/>
      <c r="M108" s="193"/>
      <c r="N108" s="181"/>
      <c r="O108" s="193"/>
    </row>
    <row r="109" spans="1:15" x14ac:dyDescent="0.2">
      <c r="A109" s="159" t="str">
        <f>'C05'!A43</f>
        <v>(Promedio de salarios mínimos por rama)</v>
      </c>
      <c r="B109" s="192"/>
      <c r="C109" s="191"/>
      <c r="D109" s="198"/>
      <c r="E109" s="193"/>
      <c r="F109" s="181"/>
      <c r="G109" s="193"/>
      <c r="H109" s="181"/>
      <c r="I109" s="193"/>
      <c r="J109" s="181"/>
      <c r="K109" s="193"/>
      <c r="L109" s="181"/>
      <c r="M109" s="193"/>
      <c r="N109" s="181"/>
      <c r="O109" s="193"/>
    </row>
    <row r="110" spans="1:15" x14ac:dyDescent="0.2">
      <c r="A110" s="194" t="s">
        <v>69</v>
      </c>
      <c r="B110" s="192"/>
      <c r="C110" s="191"/>
      <c r="D110" s="198"/>
      <c r="E110" s="193"/>
      <c r="F110" s="181"/>
      <c r="G110" s="193"/>
      <c r="H110" s="181"/>
      <c r="I110" s="193"/>
      <c r="J110" s="181"/>
      <c r="K110" s="193"/>
      <c r="L110" s="181"/>
      <c r="M110" s="193"/>
      <c r="N110" s="181"/>
      <c r="O110" s="193"/>
    </row>
    <row r="111" spans="1:15" x14ac:dyDescent="0.2">
      <c r="A111" s="194" t="s">
        <v>70</v>
      </c>
      <c r="B111" s="192"/>
      <c r="C111" s="191"/>
      <c r="D111" s="198"/>
      <c r="E111" s="193"/>
      <c r="F111" s="181"/>
      <c r="G111" s="193"/>
      <c r="H111" s="181"/>
      <c r="I111" s="193"/>
      <c r="J111" s="181"/>
      <c r="K111" s="193"/>
      <c r="L111" s="181"/>
      <c r="M111" s="193"/>
      <c r="N111" s="181"/>
      <c r="O111" s="193"/>
    </row>
    <row r="112" spans="1:15" x14ac:dyDescent="0.2">
      <c r="B112" s="199"/>
      <c r="C112" s="200"/>
      <c r="D112" s="201"/>
    </row>
    <row r="113" spans="1:4" x14ac:dyDescent="0.2">
      <c r="A113" s="203"/>
      <c r="B113" s="199"/>
      <c r="C113" s="200"/>
      <c r="D113" s="201"/>
    </row>
    <row r="114" spans="1:4" x14ac:dyDescent="0.2">
      <c r="A114" s="203"/>
      <c r="B114" s="199"/>
      <c r="C114" s="200"/>
      <c r="D114" s="201"/>
    </row>
  </sheetData>
  <mergeCells count="27">
    <mergeCell ref="A59:O59"/>
    <mergeCell ref="A60:O60"/>
    <mergeCell ref="A63:A65"/>
    <mergeCell ref="B63:C64"/>
    <mergeCell ref="D63:K63"/>
    <mergeCell ref="L63:M64"/>
    <mergeCell ref="N63:O64"/>
    <mergeCell ref="D64:E64"/>
    <mergeCell ref="F64:G64"/>
    <mergeCell ref="H64:I64"/>
    <mergeCell ref="J64:K64"/>
    <mergeCell ref="B62:K62"/>
    <mergeCell ref="A61:O61"/>
    <mergeCell ref="A58:O58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  <ignoredErrors>
    <ignoredError sqref="C12:O12 C51:O52 C17 G17:O17 C13:E13 G13 I13 K13 M13 O13 C24 G24:O24 C45 G45:O45" formula="1"/>
    <ignoredError sqref="D68:L68 D69:K69 M69:O69 N68:O68" emptyCellReference="1"/>
    <ignoredError sqref="D17:F17 D93:O93 D24:F24 D45:F45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</vt:lpstr>
      <vt:lpstr>C01</vt:lpstr>
      <vt:lpstr>C01 (2)</vt:lpstr>
      <vt:lpstr>C02</vt:lpstr>
      <vt:lpstr>C03</vt:lpstr>
      <vt:lpstr>C04</vt:lpstr>
      <vt:lpstr>C05</vt:lpstr>
      <vt:lpstr>C05 (2)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</dc:creator>
  <cp:lastModifiedBy>ine</cp:lastModifiedBy>
  <cp:lastPrinted>2011-01-20T16:50:59Z</cp:lastPrinted>
  <dcterms:created xsi:type="dcterms:W3CDTF">2001-09-12T22:45:56Z</dcterms:created>
  <dcterms:modified xsi:type="dcterms:W3CDTF">2016-08-16T19:38:20Z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