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meraz\Documents\Trabajo INE\2017\Hogares Junio 2017\CD\simple\Docs\"/>
    </mc:Choice>
  </mc:AlternateContent>
  <bookViews>
    <workbookView xWindow="0" yWindow="0" windowWidth="28800" windowHeight="12435" tabRatio="592"/>
  </bookViews>
  <sheets>
    <sheet name="Portada" sheetId="9" r:id="rId1"/>
    <sheet name="C01" sheetId="21" r:id="rId2"/>
    <sheet name="C01 (2)" sheetId="29" r:id="rId3"/>
    <sheet name="C02" sheetId="24" r:id="rId4"/>
    <sheet name="C03" sheetId="15" r:id="rId5"/>
    <sheet name="C04" sheetId="16" r:id="rId6"/>
    <sheet name="C05" sheetId="25" r:id="rId7"/>
    <sheet name="C05 (2)" sheetId="30" r:id="rId8"/>
    <sheet name="C06" sheetId="26" r:id="rId9"/>
    <sheet name="C07" sheetId="27" r:id="rId10"/>
    <sheet name="C08" sheetId="28" r:id="rId11"/>
  </sheets>
  <externalReferences>
    <externalReference r:id="rId12"/>
    <externalReference r:id="rId13"/>
    <externalReference r:id="rId14"/>
    <externalReference r:id="rId15"/>
  </externalReferences>
  <calcPr calcId="152511" iterate="1" iterateCount="1000"/>
</workbook>
</file>

<file path=xl/calcChain.xml><?xml version="1.0" encoding="utf-8"?>
<calcChain xmlns="http://schemas.openxmlformats.org/spreadsheetml/2006/main">
  <c r="G104" i="28" l="1"/>
  <c r="F104" i="28"/>
  <c r="E104" i="28"/>
  <c r="D104" i="28"/>
  <c r="C104" i="28"/>
  <c r="B104" i="28"/>
  <c r="G103" i="28"/>
  <c r="F103" i="28"/>
  <c r="E103" i="28"/>
  <c r="D103" i="28"/>
  <c r="C103" i="28"/>
  <c r="B103" i="28"/>
  <c r="G102" i="28"/>
  <c r="F102" i="28"/>
  <c r="E102" i="28"/>
  <c r="D102" i="28"/>
  <c r="C102" i="28"/>
  <c r="B102" i="28"/>
  <c r="G101" i="28"/>
  <c r="F101" i="28"/>
  <c r="E101" i="28"/>
  <c r="D101" i="28"/>
  <c r="C101" i="28"/>
  <c r="B101" i="28"/>
  <c r="G100" i="28"/>
  <c r="F100" i="28"/>
  <c r="E100" i="28"/>
  <c r="D100" i="28"/>
  <c r="C100" i="28"/>
  <c r="B100" i="28"/>
  <c r="G99" i="28"/>
  <c r="F99" i="28"/>
  <c r="E99" i="28"/>
  <c r="D99" i="28"/>
  <c r="C99" i="28"/>
  <c r="B99" i="28"/>
  <c r="G98" i="28"/>
  <c r="F98" i="28"/>
  <c r="E98" i="28"/>
  <c r="D98" i="28"/>
  <c r="C98" i="28"/>
  <c r="B98" i="28"/>
  <c r="G97" i="28"/>
  <c r="F97" i="28"/>
  <c r="E97" i="28"/>
  <c r="D97" i="28"/>
  <c r="C97" i="28"/>
  <c r="B97" i="28"/>
  <c r="G96" i="28"/>
  <c r="F96" i="28"/>
  <c r="E96" i="28"/>
  <c r="D96" i="28"/>
  <c r="C96" i="28"/>
  <c r="B96" i="28"/>
  <c r="G95" i="28"/>
  <c r="F95" i="28"/>
  <c r="E95" i="28"/>
  <c r="D95" i="28"/>
  <c r="C95" i="28"/>
  <c r="B95" i="28"/>
  <c r="G94" i="28"/>
  <c r="F94" i="28"/>
  <c r="E94" i="28"/>
  <c r="D94" i="28"/>
  <c r="C94" i="28"/>
  <c r="B94" i="28"/>
  <c r="G93" i="28"/>
  <c r="F93" i="28"/>
  <c r="E93" i="28"/>
  <c r="D93" i="28"/>
  <c r="C93" i="28"/>
  <c r="B93" i="28"/>
  <c r="G90" i="28"/>
  <c r="F90" i="28"/>
  <c r="E90" i="28"/>
  <c r="D90" i="28"/>
  <c r="C90" i="28"/>
  <c r="B90" i="28"/>
  <c r="G89" i="28"/>
  <c r="F89" i="28"/>
  <c r="E89" i="28"/>
  <c r="D89" i="28"/>
  <c r="C89" i="28"/>
  <c r="B89" i="28"/>
  <c r="G88" i="28"/>
  <c r="F88" i="28"/>
  <c r="E88" i="28"/>
  <c r="D88" i="28"/>
  <c r="C88" i="28"/>
  <c r="B88" i="28"/>
  <c r="G87" i="28"/>
  <c r="F87" i="28"/>
  <c r="E87" i="28"/>
  <c r="D87" i="28"/>
  <c r="C87" i="28"/>
  <c r="B87" i="28"/>
  <c r="G86" i="28"/>
  <c r="F86" i="28"/>
  <c r="E86" i="28"/>
  <c r="D86" i="28"/>
  <c r="C86" i="28"/>
  <c r="B86" i="28"/>
  <c r="G85" i="28"/>
  <c r="F85" i="28"/>
  <c r="E85" i="28"/>
  <c r="D85" i="28"/>
  <c r="C85" i="28"/>
  <c r="B85" i="28"/>
  <c r="G84" i="28"/>
  <c r="F84" i="28"/>
  <c r="E84" i="28"/>
  <c r="D84" i="28"/>
  <c r="C84" i="28"/>
  <c r="B84" i="28"/>
  <c r="G83" i="28"/>
  <c r="F83" i="28"/>
  <c r="E83" i="28"/>
  <c r="D83" i="28"/>
  <c r="C83" i="28"/>
  <c r="B83" i="28"/>
  <c r="G82" i="28"/>
  <c r="F82" i="28"/>
  <c r="E82" i="28"/>
  <c r="D82" i="28"/>
  <c r="C82" i="28"/>
  <c r="B82" i="28"/>
  <c r="G81" i="28"/>
  <c r="F81" i="28"/>
  <c r="E81" i="28"/>
  <c r="D81" i="28"/>
  <c r="C81" i="28"/>
  <c r="B81" i="28"/>
  <c r="G80" i="28"/>
  <c r="F80" i="28"/>
  <c r="E80" i="28"/>
  <c r="D80" i="28"/>
  <c r="C80" i="28"/>
  <c r="B80" i="28"/>
  <c r="G79" i="28"/>
  <c r="F79" i="28"/>
  <c r="E79" i="28"/>
  <c r="D79" i="28"/>
  <c r="C79" i="28"/>
  <c r="B79" i="28"/>
  <c r="G78" i="28"/>
  <c r="F78" i="28"/>
  <c r="E78" i="28"/>
  <c r="D78" i="28"/>
  <c r="C78" i="28"/>
  <c r="B78" i="28"/>
  <c r="G77" i="28"/>
  <c r="F77" i="28"/>
  <c r="E77" i="28"/>
  <c r="D77" i="28"/>
  <c r="C77" i="28"/>
  <c r="B77" i="28"/>
  <c r="G76" i="28"/>
  <c r="F76" i="28"/>
  <c r="E76" i="28"/>
  <c r="D76" i="28"/>
  <c r="C76" i="28"/>
  <c r="B76" i="28"/>
  <c r="G75" i="28"/>
  <c r="F75" i="28"/>
  <c r="E75" i="28"/>
  <c r="D75" i="28"/>
  <c r="C75" i="28"/>
  <c r="B75" i="28"/>
  <c r="G74" i="28"/>
  <c r="F74" i="28"/>
  <c r="E74" i="28"/>
  <c r="D74" i="28"/>
  <c r="C74" i="28"/>
  <c r="B74" i="28"/>
  <c r="G73" i="28"/>
  <c r="F73" i="28"/>
  <c r="E73" i="28"/>
  <c r="D73" i="28"/>
  <c r="C73" i="28"/>
  <c r="B73" i="28"/>
  <c r="G72" i="28"/>
  <c r="F72" i="28"/>
  <c r="E72" i="28"/>
  <c r="D72" i="28"/>
  <c r="C72" i="28"/>
  <c r="B72" i="28"/>
  <c r="G71" i="28"/>
  <c r="F71" i="28"/>
  <c r="E71" i="28"/>
  <c r="D71" i="28"/>
  <c r="C71" i="28"/>
  <c r="B71" i="28"/>
  <c r="G70" i="28"/>
  <c r="F70" i="28"/>
  <c r="E70" i="28"/>
  <c r="D70" i="28"/>
  <c r="C70" i="28"/>
  <c r="B70" i="28"/>
  <c r="G69" i="28"/>
  <c r="F69" i="28"/>
  <c r="E69" i="28"/>
  <c r="D69" i="28"/>
  <c r="C69" i="28"/>
  <c r="B69" i="28"/>
  <c r="G68" i="28"/>
  <c r="F68" i="28"/>
  <c r="E68" i="28"/>
  <c r="D68" i="28"/>
  <c r="C68" i="28"/>
  <c r="B68" i="28"/>
  <c r="G50" i="28"/>
  <c r="F50" i="28"/>
  <c r="E50" i="28"/>
  <c r="D50" i="28"/>
  <c r="C50" i="28"/>
  <c r="B50" i="28"/>
  <c r="G49" i="28"/>
  <c r="F49" i="28"/>
  <c r="E49" i="28"/>
  <c r="D49" i="28"/>
  <c r="C49" i="28"/>
  <c r="B49" i="28"/>
  <c r="G48" i="28"/>
  <c r="F48" i="28"/>
  <c r="E48" i="28"/>
  <c r="D48" i="28"/>
  <c r="C48" i="28"/>
  <c r="B48" i="28"/>
  <c r="G47" i="28"/>
  <c r="F47" i="28"/>
  <c r="E47" i="28"/>
  <c r="D47" i="28"/>
  <c r="C47" i="28"/>
  <c r="B47" i="28"/>
  <c r="G44" i="28"/>
  <c r="F44" i="28"/>
  <c r="E44" i="28"/>
  <c r="D44" i="28"/>
  <c r="C44" i="28"/>
  <c r="B44" i="28"/>
  <c r="G43" i="28"/>
  <c r="F43" i="28"/>
  <c r="E43" i="28"/>
  <c r="D43" i="28"/>
  <c r="C43" i="28"/>
  <c r="B43" i="28"/>
  <c r="G42" i="28"/>
  <c r="F42" i="28"/>
  <c r="E42" i="28"/>
  <c r="D42" i="28"/>
  <c r="C42" i="28"/>
  <c r="B42" i="28"/>
  <c r="G41" i="28"/>
  <c r="F41" i="28"/>
  <c r="E41" i="28"/>
  <c r="D41" i="28"/>
  <c r="C41" i="28"/>
  <c r="B41" i="28"/>
  <c r="G40" i="28"/>
  <c r="F40" i="28"/>
  <c r="E40" i="28"/>
  <c r="D40" i="28"/>
  <c r="C40" i="28"/>
  <c r="B40" i="28"/>
  <c r="G39" i="28"/>
  <c r="F39" i="28"/>
  <c r="E39" i="28"/>
  <c r="D39" i="28"/>
  <c r="C39" i="28"/>
  <c r="B39" i="28"/>
  <c r="G38" i="28"/>
  <c r="F38" i="28"/>
  <c r="E38" i="28"/>
  <c r="D38" i="28"/>
  <c r="C38" i="28"/>
  <c r="B38" i="28"/>
  <c r="G37" i="28"/>
  <c r="F37" i="28"/>
  <c r="E37" i="28"/>
  <c r="D37" i="28"/>
  <c r="C37" i="28"/>
  <c r="B37" i="28"/>
  <c r="G34" i="28"/>
  <c r="F34" i="28"/>
  <c r="E34" i="28"/>
  <c r="D34" i="28"/>
  <c r="C34" i="28"/>
  <c r="B34" i="28"/>
  <c r="G33" i="28"/>
  <c r="F33" i="28"/>
  <c r="E33" i="28"/>
  <c r="D33" i="28"/>
  <c r="C33" i="28"/>
  <c r="B33" i="28"/>
  <c r="G32" i="28"/>
  <c r="F32" i="28"/>
  <c r="E32" i="28"/>
  <c r="D32" i="28"/>
  <c r="C32" i="28"/>
  <c r="B32" i="28"/>
  <c r="G31" i="28"/>
  <c r="F31" i="28"/>
  <c r="E31" i="28"/>
  <c r="D31" i="28"/>
  <c r="C31" i="28"/>
  <c r="B31" i="28"/>
  <c r="G30" i="28"/>
  <c r="F30" i="28"/>
  <c r="E30" i="28"/>
  <c r="D30" i="28"/>
  <c r="C30" i="28"/>
  <c r="B30" i="28"/>
  <c r="G29" i="28"/>
  <c r="F29" i="28"/>
  <c r="E29" i="28"/>
  <c r="D29" i="28"/>
  <c r="C29" i="28"/>
  <c r="B29" i="28"/>
  <c r="G28" i="28"/>
  <c r="F28" i="28"/>
  <c r="E28" i="28"/>
  <c r="D28" i="28"/>
  <c r="C28" i="28"/>
  <c r="B28" i="28"/>
  <c r="G27" i="28"/>
  <c r="F27" i="28"/>
  <c r="E27" i="28"/>
  <c r="D27" i="28"/>
  <c r="C27" i="28"/>
  <c r="B27" i="28"/>
  <c r="G26" i="28"/>
  <c r="F26" i="28"/>
  <c r="E26" i="28"/>
  <c r="D26" i="28"/>
  <c r="C26" i="28"/>
  <c r="B26" i="28"/>
  <c r="G25" i="28"/>
  <c r="F25" i="28"/>
  <c r="E25" i="28"/>
  <c r="D25" i="28"/>
  <c r="C25" i="28"/>
  <c r="B25" i="28"/>
  <c r="G22" i="28"/>
  <c r="F22" i="28"/>
  <c r="E22" i="28"/>
  <c r="D22" i="28"/>
  <c r="C22" i="28"/>
  <c r="B22" i="28"/>
  <c r="G21" i="28"/>
  <c r="F21" i="28"/>
  <c r="E21" i="28"/>
  <c r="D21" i="28"/>
  <c r="C21" i="28"/>
  <c r="B21" i="28"/>
  <c r="G20" i="28"/>
  <c r="F20" i="28"/>
  <c r="E20" i="28"/>
  <c r="D20" i="28"/>
  <c r="C20" i="28"/>
  <c r="B20" i="28"/>
  <c r="G19" i="28"/>
  <c r="F19" i="28"/>
  <c r="E19" i="28"/>
  <c r="D19" i="28"/>
  <c r="C19" i="28"/>
  <c r="B19" i="28"/>
  <c r="G18" i="28"/>
  <c r="F18" i="28"/>
  <c r="E18" i="28"/>
  <c r="D18" i="28"/>
  <c r="C18" i="28"/>
  <c r="B18" i="28"/>
  <c r="G15" i="28"/>
  <c r="F15" i="28"/>
  <c r="E15" i="28"/>
  <c r="D15" i="28"/>
  <c r="C15" i="28"/>
  <c r="B15" i="28"/>
  <c r="G14" i="28"/>
  <c r="F14" i="28"/>
  <c r="E14" i="28"/>
  <c r="D14" i="28"/>
  <c r="C14" i="28"/>
  <c r="B14" i="28"/>
  <c r="G13" i="28"/>
  <c r="F13" i="28"/>
  <c r="E13" i="28"/>
  <c r="D13" i="28"/>
  <c r="C13" i="28"/>
  <c r="B13" i="28"/>
  <c r="G12" i="28"/>
  <c r="F12" i="28"/>
  <c r="E12" i="28"/>
  <c r="D12" i="28"/>
  <c r="C12" i="28"/>
  <c r="B12" i="28"/>
  <c r="G11" i="28"/>
  <c r="F11" i="28"/>
  <c r="E11" i="28"/>
  <c r="D11" i="28"/>
  <c r="C11" i="28"/>
  <c r="B11" i="28"/>
  <c r="G8" i="28"/>
  <c r="F8" i="28"/>
  <c r="E8" i="28"/>
  <c r="D8" i="28"/>
  <c r="C8" i="28"/>
  <c r="B8" i="28"/>
  <c r="G105" i="27"/>
  <c r="F105" i="27"/>
  <c r="E105" i="27"/>
  <c r="D105" i="27"/>
  <c r="C105" i="27"/>
  <c r="B105" i="27"/>
  <c r="G104" i="27"/>
  <c r="F104" i="27"/>
  <c r="E104" i="27"/>
  <c r="D104" i="27"/>
  <c r="C104" i="27"/>
  <c r="B104" i="27"/>
  <c r="G103" i="27"/>
  <c r="F103" i="27"/>
  <c r="E103" i="27"/>
  <c r="D103" i="27"/>
  <c r="C103" i="27"/>
  <c r="B103" i="27"/>
  <c r="G102" i="27"/>
  <c r="F102" i="27"/>
  <c r="E102" i="27"/>
  <c r="D102" i="27"/>
  <c r="C102" i="27"/>
  <c r="B102" i="27"/>
  <c r="G101" i="27"/>
  <c r="F101" i="27"/>
  <c r="E101" i="27"/>
  <c r="D101" i="27"/>
  <c r="C101" i="27"/>
  <c r="B101" i="27"/>
  <c r="G100" i="27"/>
  <c r="F100" i="27"/>
  <c r="E100" i="27"/>
  <c r="D100" i="27"/>
  <c r="C100" i="27"/>
  <c r="B100" i="27"/>
  <c r="G99" i="27"/>
  <c r="F99" i="27"/>
  <c r="E99" i="27"/>
  <c r="D99" i="27"/>
  <c r="C99" i="27"/>
  <c r="B99" i="27"/>
  <c r="G98" i="27"/>
  <c r="F98" i="27"/>
  <c r="E98" i="27"/>
  <c r="D98" i="27"/>
  <c r="C98" i="27"/>
  <c r="B98" i="27"/>
  <c r="G97" i="27"/>
  <c r="F97" i="27"/>
  <c r="E97" i="27"/>
  <c r="D97" i="27"/>
  <c r="C97" i="27"/>
  <c r="B97" i="27"/>
  <c r="G96" i="27"/>
  <c r="F96" i="27"/>
  <c r="E96" i="27"/>
  <c r="D96" i="27"/>
  <c r="C96" i="27"/>
  <c r="B96" i="27"/>
  <c r="G95" i="27"/>
  <c r="F95" i="27"/>
  <c r="E95" i="27"/>
  <c r="D95" i="27"/>
  <c r="C95" i="27"/>
  <c r="B95" i="27"/>
  <c r="G94" i="27"/>
  <c r="F94" i="27"/>
  <c r="E94" i="27"/>
  <c r="D94" i="27"/>
  <c r="C94" i="27"/>
  <c r="B94" i="27"/>
  <c r="G91" i="27"/>
  <c r="F91" i="27"/>
  <c r="E91" i="27"/>
  <c r="D91" i="27"/>
  <c r="C91" i="27"/>
  <c r="B91" i="27"/>
  <c r="G90" i="27"/>
  <c r="F90" i="27"/>
  <c r="E90" i="27"/>
  <c r="D90" i="27"/>
  <c r="C90" i="27"/>
  <c r="B90" i="27"/>
  <c r="G89" i="27"/>
  <c r="F89" i="27"/>
  <c r="E89" i="27"/>
  <c r="D89" i="27"/>
  <c r="C89" i="27"/>
  <c r="B89" i="27"/>
  <c r="G88" i="27"/>
  <c r="F88" i="27"/>
  <c r="E88" i="27"/>
  <c r="D88" i="27"/>
  <c r="C88" i="27"/>
  <c r="B88" i="27"/>
  <c r="G87" i="27"/>
  <c r="F87" i="27"/>
  <c r="E87" i="27"/>
  <c r="D87" i="27"/>
  <c r="C87" i="27"/>
  <c r="B87" i="27"/>
  <c r="G86" i="27"/>
  <c r="F86" i="27"/>
  <c r="E86" i="27"/>
  <c r="D86" i="27"/>
  <c r="C86" i="27"/>
  <c r="B86" i="27"/>
  <c r="G85" i="27"/>
  <c r="F85" i="27"/>
  <c r="E85" i="27"/>
  <c r="D85" i="27"/>
  <c r="C85" i="27"/>
  <c r="B85" i="27"/>
  <c r="G84" i="27"/>
  <c r="F84" i="27"/>
  <c r="E84" i="27"/>
  <c r="D84" i="27"/>
  <c r="C84" i="27"/>
  <c r="B84" i="27"/>
  <c r="G83" i="27"/>
  <c r="F83" i="27"/>
  <c r="E83" i="27"/>
  <c r="D83" i="27"/>
  <c r="C83" i="27"/>
  <c r="B83" i="27"/>
  <c r="G82" i="27"/>
  <c r="F82" i="27"/>
  <c r="E82" i="27"/>
  <c r="D82" i="27"/>
  <c r="C82" i="27"/>
  <c r="B82" i="27"/>
  <c r="G81" i="27"/>
  <c r="F81" i="27"/>
  <c r="E81" i="27"/>
  <c r="D81" i="27"/>
  <c r="C81" i="27"/>
  <c r="B81" i="27"/>
  <c r="G80" i="27"/>
  <c r="F80" i="27"/>
  <c r="E80" i="27"/>
  <c r="D80" i="27"/>
  <c r="C80" i="27"/>
  <c r="B80" i="27"/>
  <c r="G79" i="27"/>
  <c r="F79" i="27"/>
  <c r="E79" i="27"/>
  <c r="D79" i="27"/>
  <c r="C79" i="27"/>
  <c r="B79" i="27"/>
  <c r="G78" i="27"/>
  <c r="F78" i="27"/>
  <c r="E78" i="27"/>
  <c r="D78" i="27"/>
  <c r="C78" i="27"/>
  <c r="B78" i="27"/>
  <c r="G77" i="27"/>
  <c r="F77" i="27"/>
  <c r="E77" i="27"/>
  <c r="D77" i="27"/>
  <c r="C77" i="27"/>
  <c r="B77" i="27"/>
  <c r="G76" i="27"/>
  <c r="F76" i="27"/>
  <c r="E76" i="27"/>
  <c r="D76" i="27"/>
  <c r="C76" i="27"/>
  <c r="B76" i="27"/>
  <c r="G75" i="27"/>
  <c r="F75" i="27"/>
  <c r="E75" i="27"/>
  <c r="D75" i="27"/>
  <c r="C75" i="27"/>
  <c r="B75" i="27"/>
  <c r="G74" i="27"/>
  <c r="F74" i="27"/>
  <c r="E74" i="27"/>
  <c r="D74" i="27"/>
  <c r="C74" i="27"/>
  <c r="B74" i="27"/>
  <c r="G73" i="27"/>
  <c r="F73" i="27"/>
  <c r="E73" i="27"/>
  <c r="D73" i="27"/>
  <c r="C73" i="27"/>
  <c r="B73" i="27"/>
  <c r="G72" i="27"/>
  <c r="F72" i="27"/>
  <c r="E72" i="27"/>
  <c r="D72" i="27"/>
  <c r="C72" i="27"/>
  <c r="B72" i="27"/>
  <c r="G71" i="27"/>
  <c r="F71" i="27"/>
  <c r="E71" i="27"/>
  <c r="D71" i="27"/>
  <c r="C71" i="27"/>
  <c r="B71" i="27"/>
  <c r="G70" i="27"/>
  <c r="F70" i="27"/>
  <c r="E70" i="27"/>
  <c r="D70" i="27"/>
  <c r="C70" i="27"/>
  <c r="B70" i="27"/>
  <c r="G69" i="27"/>
  <c r="F69" i="27"/>
  <c r="E69" i="27"/>
  <c r="D69" i="27"/>
  <c r="C69" i="27"/>
  <c r="B69" i="27"/>
  <c r="G51" i="27"/>
  <c r="F51" i="27"/>
  <c r="E51" i="27"/>
  <c r="D51" i="27"/>
  <c r="C51" i="27"/>
  <c r="B51" i="27"/>
  <c r="G50" i="27"/>
  <c r="F50" i="27"/>
  <c r="E50" i="27"/>
  <c r="D50" i="27"/>
  <c r="C50" i="27"/>
  <c r="B50" i="27"/>
  <c r="G49" i="27"/>
  <c r="F49" i="27"/>
  <c r="E49" i="27"/>
  <c r="D49" i="27"/>
  <c r="C49" i="27"/>
  <c r="B49" i="27"/>
  <c r="G48" i="27"/>
  <c r="F48" i="27"/>
  <c r="E48" i="27"/>
  <c r="D48" i="27"/>
  <c r="C48" i="27"/>
  <c r="B48" i="27"/>
  <c r="G45" i="27"/>
  <c r="F45" i="27"/>
  <c r="E45" i="27"/>
  <c r="D45" i="27"/>
  <c r="C45" i="27"/>
  <c r="B45" i="27"/>
  <c r="G44" i="27"/>
  <c r="F44" i="27"/>
  <c r="E44" i="27"/>
  <c r="D44" i="27"/>
  <c r="C44" i="27"/>
  <c r="B44" i="27"/>
  <c r="G43" i="27"/>
  <c r="F43" i="27"/>
  <c r="E43" i="27"/>
  <c r="D43" i="27"/>
  <c r="C43" i="27"/>
  <c r="B43" i="27"/>
  <c r="G42" i="27"/>
  <c r="F42" i="27"/>
  <c r="E42" i="27"/>
  <c r="D42" i="27"/>
  <c r="C42" i="27"/>
  <c r="B42" i="27"/>
  <c r="G41" i="27"/>
  <c r="F41" i="27"/>
  <c r="E41" i="27"/>
  <c r="D41" i="27"/>
  <c r="C41" i="27"/>
  <c r="B41" i="27"/>
  <c r="G40" i="27"/>
  <c r="F40" i="27"/>
  <c r="E40" i="27"/>
  <c r="D40" i="27"/>
  <c r="C40" i="27"/>
  <c r="B40" i="27"/>
  <c r="G39" i="27"/>
  <c r="F39" i="27"/>
  <c r="E39" i="27"/>
  <c r="D39" i="27"/>
  <c r="C39" i="27"/>
  <c r="B39" i="27"/>
  <c r="G38" i="27"/>
  <c r="F38" i="27"/>
  <c r="E38" i="27"/>
  <c r="D38" i="27"/>
  <c r="C38" i="27"/>
  <c r="B38" i="27"/>
  <c r="G34" i="27"/>
  <c r="F34" i="27"/>
  <c r="E34" i="27"/>
  <c r="D34" i="27"/>
  <c r="C34" i="27"/>
  <c r="B34" i="27"/>
  <c r="G33" i="27"/>
  <c r="F33" i="27"/>
  <c r="E33" i="27"/>
  <c r="D33" i="27"/>
  <c r="C33" i="27"/>
  <c r="B33" i="27"/>
  <c r="G32" i="27"/>
  <c r="F32" i="27"/>
  <c r="E32" i="27"/>
  <c r="D32" i="27"/>
  <c r="C32" i="27"/>
  <c r="B32" i="27"/>
  <c r="G31" i="27"/>
  <c r="F31" i="27"/>
  <c r="E31" i="27"/>
  <c r="D31" i="27"/>
  <c r="C31" i="27"/>
  <c r="B31" i="27"/>
  <c r="G30" i="27"/>
  <c r="F30" i="27"/>
  <c r="E30" i="27"/>
  <c r="D30" i="27"/>
  <c r="C30" i="27"/>
  <c r="B30" i="27"/>
  <c r="G29" i="27"/>
  <c r="F29" i="27"/>
  <c r="E29" i="27"/>
  <c r="D29" i="27"/>
  <c r="C29" i="27"/>
  <c r="B29" i="27"/>
  <c r="G28" i="27"/>
  <c r="F28" i="27"/>
  <c r="E28" i="27"/>
  <c r="D28" i="27"/>
  <c r="C28" i="27"/>
  <c r="B28" i="27"/>
  <c r="G27" i="27"/>
  <c r="F27" i="27"/>
  <c r="E27" i="27"/>
  <c r="D27" i="27"/>
  <c r="C27" i="27"/>
  <c r="B27" i="27"/>
  <c r="G26" i="27"/>
  <c r="F26" i="27"/>
  <c r="E26" i="27"/>
  <c r="D26" i="27"/>
  <c r="C26" i="27"/>
  <c r="B26" i="27"/>
  <c r="G23" i="27"/>
  <c r="F23" i="27"/>
  <c r="E23" i="27"/>
  <c r="D23" i="27"/>
  <c r="C23" i="27"/>
  <c r="B23" i="27"/>
  <c r="G22" i="27"/>
  <c r="F22" i="27"/>
  <c r="E22" i="27"/>
  <c r="D22" i="27"/>
  <c r="C22" i="27"/>
  <c r="B22" i="27"/>
  <c r="G21" i="27"/>
  <c r="F21" i="27"/>
  <c r="E21" i="27"/>
  <c r="D21" i="27"/>
  <c r="C21" i="27"/>
  <c r="B21" i="27"/>
  <c r="G20" i="27"/>
  <c r="F20" i="27"/>
  <c r="E20" i="27"/>
  <c r="D20" i="27"/>
  <c r="C20" i="27"/>
  <c r="B20" i="27"/>
  <c r="G19" i="27"/>
  <c r="F19" i="27"/>
  <c r="E19" i="27"/>
  <c r="D19" i="27"/>
  <c r="C19" i="27"/>
  <c r="B19" i="27"/>
  <c r="G16" i="27"/>
  <c r="F16" i="27"/>
  <c r="E16" i="27"/>
  <c r="D16" i="27"/>
  <c r="C16" i="27"/>
  <c r="B16" i="27"/>
  <c r="G15" i="27"/>
  <c r="F15" i="27"/>
  <c r="E15" i="27"/>
  <c r="D15" i="27"/>
  <c r="C15" i="27"/>
  <c r="B15" i="27"/>
  <c r="G14" i="27"/>
  <c r="F14" i="27"/>
  <c r="E14" i="27"/>
  <c r="D14" i="27"/>
  <c r="C14" i="27"/>
  <c r="B14" i="27"/>
  <c r="G13" i="27"/>
  <c r="F13" i="27"/>
  <c r="E13" i="27"/>
  <c r="D13" i="27"/>
  <c r="C13" i="27"/>
  <c r="B13" i="27"/>
  <c r="G12" i="27"/>
  <c r="F12" i="27"/>
  <c r="E12" i="27"/>
  <c r="D12" i="27"/>
  <c r="C12" i="27"/>
  <c r="B12" i="27"/>
  <c r="G9" i="27"/>
  <c r="F9" i="27"/>
  <c r="E9" i="27"/>
  <c r="D9" i="27"/>
  <c r="C9" i="27"/>
  <c r="B9" i="27"/>
  <c r="G102" i="16"/>
  <c r="F102" i="16"/>
  <c r="E102" i="16"/>
  <c r="D102" i="16"/>
  <c r="C102" i="16"/>
  <c r="B102" i="16"/>
  <c r="G101" i="16"/>
  <c r="F101" i="16"/>
  <c r="E101" i="16"/>
  <c r="D101" i="16"/>
  <c r="C101" i="16"/>
  <c r="B101" i="16"/>
  <c r="G100" i="16"/>
  <c r="F100" i="16"/>
  <c r="E100" i="16"/>
  <c r="D100" i="16"/>
  <c r="C100" i="16"/>
  <c r="B100" i="16"/>
  <c r="G99" i="16"/>
  <c r="F99" i="16"/>
  <c r="E99" i="16"/>
  <c r="D99" i="16"/>
  <c r="C99" i="16"/>
  <c r="B99" i="16"/>
  <c r="G98" i="16"/>
  <c r="F98" i="16"/>
  <c r="E98" i="16"/>
  <c r="D98" i="16"/>
  <c r="C98" i="16"/>
  <c r="B98" i="16"/>
  <c r="G97" i="16"/>
  <c r="F97" i="16"/>
  <c r="E97" i="16"/>
  <c r="D97" i="16"/>
  <c r="C97" i="16"/>
  <c r="B97" i="16"/>
  <c r="G96" i="16"/>
  <c r="F96" i="16"/>
  <c r="E96" i="16"/>
  <c r="D96" i="16"/>
  <c r="C96" i="16"/>
  <c r="B96" i="16"/>
  <c r="G95" i="16"/>
  <c r="F95" i="16"/>
  <c r="E95" i="16"/>
  <c r="D95" i="16"/>
  <c r="C95" i="16"/>
  <c r="B95" i="16"/>
  <c r="G94" i="16"/>
  <c r="F94" i="16"/>
  <c r="E94" i="16"/>
  <c r="D94" i="16"/>
  <c r="C94" i="16"/>
  <c r="B94" i="16"/>
  <c r="G93" i="16"/>
  <c r="F93" i="16"/>
  <c r="E93" i="16"/>
  <c r="D93" i="16"/>
  <c r="C93" i="16"/>
  <c r="B93" i="16"/>
  <c r="G92" i="16"/>
  <c r="F92" i="16"/>
  <c r="E92" i="16"/>
  <c r="D92" i="16"/>
  <c r="C92" i="16"/>
  <c r="B92" i="16"/>
  <c r="G91" i="16"/>
  <c r="F91" i="16"/>
  <c r="E91" i="16"/>
  <c r="D91" i="16"/>
  <c r="C91" i="16"/>
  <c r="B91" i="16"/>
  <c r="G88" i="16"/>
  <c r="F88" i="16"/>
  <c r="E88" i="16"/>
  <c r="D88" i="16"/>
  <c r="C88" i="16"/>
  <c r="B88" i="16"/>
  <c r="G87" i="16"/>
  <c r="F87" i="16"/>
  <c r="E87" i="16"/>
  <c r="D87" i="16"/>
  <c r="C87" i="16"/>
  <c r="B87" i="16"/>
  <c r="G86" i="16"/>
  <c r="F86" i="16"/>
  <c r="E86" i="16"/>
  <c r="D86" i="16"/>
  <c r="C86" i="16"/>
  <c r="B86" i="16"/>
  <c r="G85" i="16"/>
  <c r="F85" i="16"/>
  <c r="E85" i="16"/>
  <c r="D85" i="16"/>
  <c r="C85" i="16"/>
  <c r="B85" i="16"/>
  <c r="G84" i="16"/>
  <c r="F84" i="16"/>
  <c r="E84" i="16"/>
  <c r="D84" i="16"/>
  <c r="C84" i="16"/>
  <c r="B84" i="16"/>
  <c r="G83" i="16"/>
  <c r="F83" i="16"/>
  <c r="E83" i="16"/>
  <c r="D83" i="16"/>
  <c r="C83" i="16"/>
  <c r="B83" i="16"/>
  <c r="G82" i="16"/>
  <c r="F82" i="16"/>
  <c r="E82" i="16"/>
  <c r="D82" i="16"/>
  <c r="C82" i="16"/>
  <c r="B82" i="16"/>
  <c r="G81" i="16"/>
  <c r="F81" i="16"/>
  <c r="E81" i="16"/>
  <c r="D81" i="16"/>
  <c r="C81" i="16"/>
  <c r="B81" i="16"/>
  <c r="G80" i="16"/>
  <c r="F80" i="16"/>
  <c r="E80" i="16"/>
  <c r="D80" i="16"/>
  <c r="C80" i="16"/>
  <c r="B80" i="16"/>
  <c r="G79" i="16"/>
  <c r="F79" i="16"/>
  <c r="E79" i="16"/>
  <c r="D79" i="16"/>
  <c r="C79" i="16"/>
  <c r="B79" i="16"/>
  <c r="G78" i="16"/>
  <c r="F78" i="16"/>
  <c r="E78" i="16"/>
  <c r="D78" i="16"/>
  <c r="C78" i="16"/>
  <c r="B78" i="16"/>
  <c r="G77" i="16"/>
  <c r="F77" i="16"/>
  <c r="E77" i="16"/>
  <c r="D77" i="16"/>
  <c r="C77" i="16"/>
  <c r="B77" i="16"/>
  <c r="G76" i="16"/>
  <c r="F76" i="16"/>
  <c r="E76" i="16"/>
  <c r="D76" i="16"/>
  <c r="C76" i="16"/>
  <c r="B76" i="16"/>
  <c r="G75" i="16"/>
  <c r="F75" i="16"/>
  <c r="E75" i="16"/>
  <c r="D75" i="16"/>
  <c r="C75" i="16"/>
  <c r="B75" i="16"/>
  <c r="G74" i="16"/>
  <c r="F74" i="16"/>
  <c r="E74" i="16"/>
  <c r="D74" i="16"/>
  <c r="C74" i="16"/>
  <c r="B74" i="16"/>
  <c r="G73" i="16"/>
  <c r="F73" i="16"/>
  <c r="E73" i="16"/>
  <c r="D73" i="16"/>
  <c r="C73" i="16"/>
  <c r="B73" i="16"/>
  <c r="G72" i="16"/>
  <c r="F72" i="16"/>
  <c r="E72" i="16"/>
  <c r="D72" i="16"/>
  <c r="C72" i="16"/>
  <c r="B72" i="16"/>
  <c r="G71" i="16"/>
  <c r="F71" i="16"/>
  <c r="E71" i="16"/>
  <c r="D71" i="16"/>
  <c r="C71" i="16"/>
  <c r="B71" i="16"/>
  <c r="G70" i="16"/>
  <c r="F70" i="16"/>
  <c r="E70" i="16"/>
  <c r="D70" i="16"/>
  <c r="C70" i="16"/>
  <c r="B70" i="16"/>
  <c r="G69" i="16"/>
  <c r="F69" i="16"/>
  <c r="E69" i="16"/>
  <c r="D69" i="16"/>
  <c r="C69" i="16"/>
  <c r="B69" i="16"/>
  <c r="G68" i="16"/>
  <c r="F68" i="16"/>
  <c r="E68" i="16"/>
  <c r="D68" i="16"/>
  <c r="C68" i="16"/>
  <c r="B68" i="16"/>
  <c r="G67" i="16"/>
  <c r="F67" i="16"/>
  <c r="E67" i="16"/>
  <c r="D67" i="16"/>
  <c r="C67" i="16"/>
  <c r="B67" i="16"/>
  <c r="G66" i="16"/>
  <c r="F66" i="16"/>
  <c r="E66" i="16"/>
  <c r="D66" i="16"/>
  <c r="C66" i="16"/>
  <c r="B66" i="16"/>
  <c r="G49" i="16"/>
  <c r="F49" i="16"/>
  <c r="E49" i="16"/>
  <c r="D49" i="16"/>
  <c r="C49" i="16"/>
  <c r="B49" i="16"/>
  <c r="G48" i="16"/>
  <c r="F48" i="16"/>
  <c r="E48" i="16"/>
  <c r="D48" i="16"/>
  <c r="C48" i="16"/>
  <c r="B48" i="16"/>
  <c r="G47" i="16"/>
  <c r="F47" i="16"/>
  <c r="E47" i="16"/>
  <c r="D47" i="16"/>
  <c r="C47" i="16"/>
  <c r="B47" i="16"/>
  <c r="G46" i="16"/>
  <c r="F46" i="16"/>
  <c r="E46" i="16"/>
  <c r="D46" i="16"/>
  <c r="C46" i="16"/>
  <c r="B46" i="16"/>
  <c r="G43" i="16"/>
  <c r="F43" i="16"/>
  <c r="E43" i="16"/>
  <c r="D43" i="16"/>
  <c r="C43" i="16"/>
  <c r="B43" i="16"/>
  <c r="G42" i="16"/>
  <c r="F42" i="16"/>
  <c r="E42" i="16"/>
  <c r="D42" i="16"/>
  <c r="C42" i="16"/>
  <c r="B42" i="16"/>
  <c r="G41" i="16"/>
  <c r="F41" i="16"/>
  <c r="E41" i="16"/>
  <c r="D41" i="16"/>
  <c r="C41" i="16"/>
  <c r="B41" i="16"/>
  <c r="G40" i="16"/>
  <c r="F40" i="16"/>
  <c r="E40" i="16"/>
  <c r="D40" i="16"/>
  <c r="C40" i="16"/>
  <c r="B40" i="16"/>
  <c r="G39" i="16"/>
  <c r="F39" i="16"/>
  <c r="E39" i="16"/>
  <c r="D39" i="16"/>
  <c r="C39" i="16"/>
  <c r="B39" i="16"/>
  <c r="G38" i="16"/>
  <c r="F38" i="16"/>
  <c r="E38" i="16"/>
  <c r="D38" i="16"/>
  <c r="C38" i="16"/>
  <c r="B38" i="16"/>
  <c r="G37" i="16"/>
  <c r="F37" i="16"/>
  <c r="E37" i="16"/>
  <c r="D37" i="16"/>
  <c r="C37" i="16"/>
  <c r="B37" i="16"/>
  <c r="G36" i="16"/>
  <c r="F36" i="16"/>
  <c r="E36" i="16"/>
  <c r="D36" i="16"/>
  <c r="C36" i="16"/>
  <c r="B36" i="16"/>
  <c r="G33" i="16"/>
  <c r="F33" i="16"/>
  <c r="E33" i="16"/>
  <c r="D33" i="16"/>
  <c r="C33" i="16"/>
  <c r="B33" i="16"/>
  <c r="G32" i="16"/>
  <c r="F32" i="16"/>
  <c r="E32" i="16"/>
  <c r="D32" i="16"/>
  <c r="C32" i="16"/>
  <c r="B32" i="16"/>
  <c r="G31" i="16"/>
  <c r="F31" i="16"/>
  <c r="E31" i="16"/>
  <c r="D31" i="16"/>
  <c r="C31" i="16"/>
  <c r="B31" i="16"/>
  <c r="G30" i="16"/>
  <c r="F30" i="16"/>
  <c r="E30" i="16"/>
  <c r="D30" i="16"/>
  <c r="C30" i="16"/>
  <c r="B30" i="16"/>
  <c r="G29" i="16"/>
  <c r="F29" i="16"/>
  <c r="E29" i="16"/>
  <c r="D29" i="16"/>
  <c r="C29" i="16"/>
  <c r="B29" i="16"/>
  <c r="G28" i="16"/>
  <c r="F28" i="16"/>
  <c r="E28" i="16"/>
  <c r="D28" i="16"/>
  <c r="C28" i="16"/>
  <c r="B28" i="16"/>
  <c r="G27" i="16"/>
  <c r="F27" i="16"/>
  <c r="E27" i="16"/>
  <c r="D27" i="16"/>
  <c r="C27" i="16"/>
  <c r="B27" i="16"/>
  <c r="G26" i="16"/>
  <c r="F26" i="16"/>
  <c r="E26" i="16"/>
  <c r="D26" i="16"/>
  <c r="C26" i="16"/>
  <c r="B26" i="16"/>
  <c r="G25" i="16"/>
  <c r="F25" i="16"/>
  <c r="E25" i="16"/>
  <c r="D25" i="16"/>
  <c r="C25" i="16"/>
  <c r="B25" i="16"/>
  <c r="G22" i="16"/>
  <c r="F22" i="16"/>
  <c r="E22" i="16"/>
  <c r="D22" i="16"/>
  <c r="C22" i="16"/>
  <c r="B22" i="16"/>
  <c r="G21" i="16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8" i="16"/>
  <c r="F8" i="16"/>
  <c r="E8" i="16"/>
  <c r="D8" i="16"/>
  <c r="C8" i="16"/>
  <c r="B8" i="16"/>
  <c r="G103" i="15"/>
  <c r="F103" i="15"/>
  <c r="E103" i="15"/>
  <c r="D103" i="15"/>
  <c r="C103" i="15"/>
  <c r="B103" i="15"/>
  <c r="G102" i="15"/>
  <c r="F102" i="15"/>
  <c r="E102" i="15"/>
  <c r="D102" i="15"/>
  <c r="C102" i="15"/>
  <c r="B102" i="15"/>
  <c r="G101" i="15"/>
  <c r="F101" i="15"/>
  <c r="E101" i="15"/>
  <c r="D101" i="15"/>
  <c r="C101" i="15"/>
  <c r="B101" i="15"/>
  <c r="G100" i="15"/>
  <c r="F100" i="15"/>
  <c r="E100" i="15"/>
  <c r="D100" i="15"/>
  <c r="C100" i="15"/>
  <c r="B100" i="15"/>
  <c r="G99" i="15"/>
  <c r="F99" i="15"/>
  <c r="E99" i="15"/>
  <c r="D99" i="15"/>
  <c r="C99" i="15"/>
  <c r="B99" i="15"/>
  <c r="G98" i="15"/>
  <c r="F98" i="15"/>
  <c r="E98" i="15"/>
  <c r="D98" i="15"/>
  <c r="C98" i="15"/>
  <c r="B98" i="15"/>
  <c r="G97" i="15"/>
  <c r="F97" i="15"/>
  <c r="E97" i="15"/>
  <c r="D97" i="15"/>
  <c r="C97" i="15"/>
  <c r="B97" i="15"/>
  <c r="G96" i="15"/>
  <c r="F96" i="15"/>
  <c r="E96" i="15"/>
  <c r="D96" i="15"/>
  <c r="C96" i="15"/>
  <c r="B96" i="15"/>
  <c r="G95" i="15"/>
  <c r="F95" i="15"/>
  <c r="E95" i="15"/>
  <c r="D95" i="15"/>
  <c r="C95" i="15"/>
  <c r="B95" i="15"/>
  <c r="G94" i="15"/>
  <c r="F94" i="15"/>
  <c r="E94" i="15"/>
  <c r="D94" i="15"/>
  <c r="C94" i="15"/>
  <c r="B94" i="15"/>
  <c r="G93" i="15"/>
  <c r="F93" i="15"/>
  <c r="E93" i="15"/>
  <c r="D93" i="15"/>
  <c r="C93" i="15"/>
  <c r="B93" i="15"/>
  <c r="G92" i="15"/>
  <c r="F92" i="15"/>
  <c r="E92" i="15"/>
  <c r="D92" i="15"/>
  <c r="C92" i="15"/>
  <c r="B92" i="15"/>
  <c r="G89" i="15"/>
  <c r="F89" i="15"/>
  <c r="E89" i="15"/>
  <c r="D89" i="15"/>
  <c r="C89" i="15"/>
  <c r="B89" i="15"/>
  <c r="G88" i="15"/>
  <c r="F88" i="15"/>
  <c r="E88" i="15"/>
  <c r="D88" i="15"/>
  <c r="C88" i="15"/>
  <c r="B88" i="15"/>
  <c r="G87" i="15"/>
  <c r="F87" i="15"/>
  <c r="E87" i="15"/>
  <c r="D87" i="15"/>
  <c r="C87" i="15"/>
  <c r="B87" i="15"/>
  <c r="G86" i="15"/>
  <c r="F86" i="15"/>
  <c r="E86" i="15"/>
  <c r="D86" i="15"/>
  <c r="C86" i="15"/>
  <c r="B86" i="15"/>
  <c r="G85" i="15"/>
  <c r="F85" i="15"/>
  <c r="E85" i="15"/>
  <c r="D85" i="15"/>
  <c r="C85" i="15"/>
  <c r="B85" i="15"/>
  <c r="G84" i="15"/>
  <c r="F84" i="15"/>
  <c r="E84" i="15"/>
  <c r="D84" i="15"/>
  <c r="C84" i="15"/>
  <c r="B84" i="15"/>
  <c r="G83" i="15"/>
  <c r="F83" i="15"/>
  <c r="E83" i="15"/>
  <c r="D83" i="15"/>
  <c r="C83" i="15"/>
  <c r="B83" i="15"/>
  <c r="G82" i="15"/>
  <c r="F82" i="15"/>
  <c r="E82" i="15"/>
  <c r="D82" i="15"/>
  <c r="C82" i="15"/>
  <c r="B82" i="15"/>
  <c r="G81" i="15"/>
  <c r="F81" i="15"/>
  <c r="E81" i="15"/>
  <c r="D81" i="15"/>
  <c r="C81" i="15"/>
  <c r="B81" i="15"/>
  <c r="G80" i="15"/>
  <c r="F80" i="15"/>
  <c r="E80" i="15"/>
  <c r="D80" i="15"/>
  <c r="C80" i="15"/>
  <c r="B80" i="15"/>
  <c r="G79" i="15"/>
  <c r="F79" i="15"/>
  <c r="E79" i="15"/>
  <c r="D79" i="15"/>
  <c r="C79" i="15"/>
  <c r="B79" i="15"/>
  <c r="G78" i="15"/>
  <c r="F78" i="15"/>
  <c r="E78" i="15"/>
  <c r="D78" i="15"/>
  <c r="C78" i="15"/>
  <c r="B78" i="15"/>
  <c r="G77" i="15"/>
  <c r="F77" i="15"/>
  <c r="E77" i="15"/>
  <c r="D77" i="15"/>
  <c r="C77" i="15"/>
  <c r="B77" i="15"/>
  <c r="G76" i="15"/>
  <c r="F76" i="15"/>
  <c r="E76" i="15"/>
  <c r="D76" i="15"/>
  <c r="C76" i="15"/>
  <c r="B76" i="15"/>
  <c r="G75" i="15"/>
  <c r="F75" i="15"/>
  <c r="E75" i="15"/>
  <c r="D75" i="15"/>
  <c r="C75" i="15"/>
  <c r="B75" i="15"/>
  <c r="G74" i="15"/>
  <c r="F74" i="15"/>
  <c r="E74" i="15"/>
  <c r="D74" i="15"/>
  <c r="C74" i="15"/>
  <c r="B74" i="15"/>
  <c r="G73" i="15"/>
  <c r="F73" i="15"/>
  <c r="E73" i="15"/>
  <c r="D73" i="15"/>
  <c r="C73" i="15"/>
  <c r="B73" i="15"/>
  <c r="G72" i="15"/>
  <c r="F72" i="15"/>
  <c r="E72" i="15"/>
  <c r="D72" i="15"/>
  <c r="C72" i="15"/>
  <c r="B72" i="15"/>
  <c r="G71" i="15"/>
  <c r="F71" i="15"/>
  <c r="E71" i="15"/>
  <c r="D71" i="15"/>
  <c r="C71" i="15"/>
  <c r="B71" i="15"/>
  <c r="G70" i="15"/>
  <c r="F70" i="15"/>
  <c r="E70" i="15"/>
  <c r="D70" i="15"/>
  <c r="C70" i="15"/>
  <c r="B70" i="15"/>
  <c r="G69" i="15"/>
  <c r="F69" i="15"/>
  <c r="E69" i="15"/>
  <c r="D69" i="15"/>
  <c r="C69" i="15"/>
  <c r="B69" i="15"/>
  <c r="G68" i="15"/>
  <c r="F68" i="15"/>
  <c r="E68" i="15"/>
  <c r="D68" i="15"/>
  <c r="C68" i="15"/>
  <c r="B68" i="15"/>
  <c r="G67" i="15"/>
  <c r="F67" i="15"/>
  <c r="E67" i="15"/>
  <c r="D67" i="15"/>
  <c r="C67" i="15"/>
  <c r="B67" i="15"/>
  <c r="G50" i="15"/>
  <c r="F50" i="15"/>
  <c r="E50" i="15"/>
  <c r="D50" i="15"/>
  <c r="C50" i="15"/>
  <c r="B50" i="15"/>
  <c r="G49" i="15"/>
  <c r="F49" i="15"/>
  <c r="E49" i="15"/>
  <c r="D49" i="15"/>
  <c r="C49" i="15"/>
  <c r="B49" i="15"/>
  <c r="G48" i="15"/>
  <c r="F48" i="15"/>
  <c r="E48" i="15"/>
  <c r="D48" i="15"/>
  <c r="C48" i="15"/>
  <c r="B48" i="15"/>
  <c r="G47" i="15"/>
  <c r="F47" i="15"/>
  <c r="E47" i="15"/>
  <c r="D47" i="15"/>
  <c r="C47" i="15"/>
  <c r="B47" i="15"/>
  <c r="G44" i="15"/>
  <c r="F44" i="15"/>
  <c r="E44" i="15"/>
  <c r="D44" i="15"/>
  <c r="C44" i="15"/>
  <c r="B44" i="15"/>
  <c r="G43" i="15"/>
  <c r="F43" i="15"/>
  <c r="E43" i="15"/>
  <c r="D43" i="15"/>
  <c r="C43" i="15"/>
  <c r="B43" i="15"/>
  <c r="G42" i="15"/>
  <c r="F42" i="15"/>
  <c r="E42" i="15"/>
  <c r="D42" i="15"/>
  <c r="C42" i="15"/>
  <c r="B42" i="15"/>
  <c r="G41" i="15"/>
  <c r="F41" i="15"/>
  <c r="E41" i="15"/>
  <c r="D41" i="15"/>
  <c r="C41" i="15"/>
  <c r="B41" i="15"/>
  <c r="G40" i="15"/>
  <c r="F40" i="15"/>
  <c r="E40" i="15"/>
  <c r="D40" i="15"/>
  <c r="C40" i="15"/>
  <c r="B40" i="15"/>
  <c r="G39" i="15"/>
  <c r="F39" i="15"/>
  <c r="E39" i="15"/>
  <c r="D39" i="15"/>
  <c r="C39" i="15"/>
  <c r="B39" i="15"/>
  <c r="G38" i="15"/>
  <c r="F38" i="15"/>
  <c r="E38" i="15"/>
  <c r="D38" i="15"/>
  <c r="C38" i="15"/>
  <c r="B38" i="15"/>
  <c r="G37" i="15"/>
  <c r="F37" i="15"/>
  <c r="E37" i="15"/>
  <c r="D37" i="15"/>
  <c r="C37" i="15"/>
  <c r="B37" i="15"/>
  <c r="G34" i="15"/>
  <c r="F34" i="15"/>
  <c r="E34" i="15"/>
  <c r="D34" i="15"/>
  <c r="C34" i="15"/>
  <c r="B34" i="15"/>
  <c r="G33" i="15"/>
  <c r="F33" i="15"/>
  <c r="E33" i="15"/>
  <c r="D33" i="15"/>
  <c r="C33" i="15"/>
  <c r="B33" i="15"/>
  <c r="G32" i="15"/>
  <c r="F32" i="15"/>
  <c r="E32" i="15"/>
  <c r="D32" i="15"/>
  <c r="C32" i="15"/>
  <c r="B32" i="15"/>
  <c r="G31" i="15"/>
  <c r="F31" i="15"/>
  <c r="E31" i="15"/>
  <c r="D31" i="15"/>
  <c r="C31" i="15"/>
  <c r="B31" i="15"/>
  <c r="G30" i="15"/>
  <c r="F30" i="15"/>
  <c r="E30" i="15"/>
  <c r="D30" i="15"/>
  <c r="C30" i="15"/>
  <c r="B30" i="15"/>
  <c r="G29" i="15"/>
  <c r="F29" i="15"/>
  <c r="E29" i="15"/>
  <c r="D29" i="15"/>
  <c r="C29" i="15"/>
  <c r="B29" i="15"/>
  <c r="G28" i="15"/>
  <c r="F28" i="15"/>
  <c r="E28" i="15"/>
  <c r="D28" i="15"/>
  <c r="C28" i="15"/>
  <c r="B28" i="15"/>
  <c r="G27" i="15"/>
  <c r="F27" i="15"/>
  <c r="E27" i="15"/>
  <c r="D27" i="15"/>
  <c r="C27" i="15"/>
  <c r="B27" i="15"/>
  <c r="G26" i="15"/>
  <c r="F26" i="15"/>
  <c r="E26" i="15"/>
  <c r="D26" i="15"/>
  <c r="C26" i="15"/>
  <c r="B26" i="15"/>
  <c r="G23" i="15"/>
  <c r="F23" i="15"/>
  <c r="E23" i="15"/>
  <c r="D23" i="15"/>
  <c r="C23" i="15"/>
  <c r="B23" i="15"/>
  <c r="G22" i="15"/>
  <c r="F22" i="15"/>
  <c r="E22" i="15"/>
  <c r="D22" i="15"/>
  <c r="C22" i="15"/>
  <c r="B22" i="15"/>
  <c r="G21" i="15"/>
  <c r="F21" i="15"/>
  <c r="E21" i="15"/>
  <c r="D21" i="15"/>
  <c r="C21" i="15"/>
  <c r="B21" i="15"/>
  <c r="G20" i="15"/>
  <c r="F20" i="15"/>
  <c r="E20" i="15"/>
  <c r="D20" i="15"/>
  <c r="C20" i="15"/>
  <c r="B20" i="15"/>
  <c r="G19" i="15"/>
  <c r="F19" i="15"/>
  <c r="E19" i="15"/>
  <c r="D19" i="15"/>
  <c r="C19" i="15"/>
  <c r="B19" i="15"/>
  <c r="G16" i="15"/>
  <c r="F16" i="15"/>
  <c r="E16" i="15"/>
  <c r="D16" i="15"/>
  <c r="C16" i="15"/>
  <c r="B16" i="15"/>
  <c r="G15" i="15"/>
  <c r="F15" i="15"/>
  <c r="E15" i="15"/>
  <c r="D15" i="15"/>
  <c r="C15" i="15"/>
  <c r="B15" i="15"/>
  <c r="G14" i="15"/>
  <c r="F14" i="15"/>
  <c r="E14" i="15"/>
  <c r="D14" i="15"/>
  <c r="C14" i="15"/>
  <c r="B14" i="15"/>
  <c r="G13" i="15"/>
  <c r="F13" i="15"/>
  <c r="E13" i="15"/>
  <c r="D13" i="15"/>
  <c r="C13" i="15"/>
  <c r="B13" i="15"/>
  <c r="G12" i="15"/>
  <c r="F12" i="15"/>
  <c r="E12" i="15"/>
  <c r="D12" i="15"/>
  <c r="C12" i="15"/>
  <c r="B12" i="15"/>
  <c r="G9" i="15"/>
  <c r="F9" i="15"/>
  <c r="E9" i="15"/>
  <c r="D9" i="15"/>
  <c r="C9" i="15"/>
  <c r="B9" i="15"/>
  <c r="A52" i="30" l="1"/>
  <c r="P11" i="25" l="1"/>
  <c r="R11" i="25"/>
  <c r="M11" i="25"/>
  <c r="J11" i="25"/>
  <c r="G11" i="25"/>
  <c r="D11" i="25"/>
  <c r="R11" i="21"/>
  <c r="P11" i="21"/>
  <c r="M11" i="21"/>
  <c r="J11" i="21"/>
  <c r="G11" i="21"/>
  <c r="D11" i="21"/>
  <c r="G65" i="28" l="1"/>
  <c r="F65" i="28"/>
  <c r="E65" i="28"/>
  <c r="C65" i="28"/>
  <c r="D65" i="28"/>
  <c r="A42" i="21" l="1"/>
  <c r="H47" i="28"/>
  <c r="I47" i="28"/>
  <c r="A111" i="24" l="1"/>
  <c r="A51" i="29"/>
  <c r="A106" i="16" l="1"/>
  <c r="A43" i="25"/>
  <c r="A108" i="28" s="1"/>
  <c r="A42" i="25"/>
  <c r="A104" i="16"/>
  <c r="A105" i="16"/>
  <c r="A52" i="16"/>
  <c r="A53" i="16"/>
  <c r="A52" i="15"/>
  <c r="A105" i="15" s="1"/>
  <c r="A52" i="24"/>
  <c r="I103" i="28"/>
  <c r="H103" i="28"/>
  <c r="I102" i="28"/>
  <c r="H102" i="28"/>
  <c r="I101" i="28"/>
  <c r="H101" i="28"/>
  <c r="I100" i="28"/>
  <c r="H100" i="28"/>
  <c r="I99" i="28"/>
  <c r="H99" i="28"/>
  <c r="I98" i="28"/>
  <c r="H98" i="28"/>
  <c r="I97" i="28"/>
  <c r="H97" i="28"/>
  <c r="I96" i="28"/>
  <c r="H96" i="28"/>
  <c r="I95" i="28"/>
  <c r="H95" i="28"/>
  <c r="I94" i="28"/>
  <c r="H94" i="28"/>
  <c r="I93" i="28"/>
  <c r="H93" i="28"/>
  <c r="I77" i="28"/>
  <c r="H77" i="28"/>
  <c r="I76" i="28"/>
  <c r="H76" i="28"/>
  <c r="I75" i="28"/>
  <c r="H75" i="28"/>
  <c r="I74" i="28"/>
  <c r="H74" i="28"/>
  <c r="I73" i="28"/>
  <c r="H73" i="28"/>
  <c r="I72" i="28"/>
  <c r="H72" i="28"/>
  <c r="I71" i="28"/>
  <c r="H71" i="28"/>
  <c r="I70" i="28"/>
  <c r="H70" i="28"/>
  <c r="I69" i="28"/>
  <c r="H69" i="28"/>
  <c r="I68" i="28"/>
  <c r="H68" i="28"/>
  <c r="I67" i="28"/>
  <c r="H67" i="28"/>
  <c r="I50" i="28"/>
  <c r="H50" i="28"/>
  <c r="I49" i="28"/>
  <c r="H49" i="28"/>
  <c r="I48" i="28"/>
  <c r="H48" i="28"/>
  <c r="I44" i="28"/>
  <c r="H44" i="28"/>
  <c r="I43" i="28"/>
  <c r="H43" i="28"/>
  <c r="I42" i="28"/>
  <c r="H42" i="28"/>
  <c r="I41" i="28"/>
  <c r="H41" i="28"/>
  <c r="I40" i="28"/>
  <c r="H40" i="28"/>
  <c r="I39" i="28"/>
  <c r="H39" i="28"/>
  <c r="I38" i="28"/>
  <c r="H38" i="28"/>
  <c r="I36" i="28"/>
  <c r="H36" i="28"/>
  <c r="I33" i="28"/>
  <c r="H33" i="28"/>
  <c r="I32" i="28"/>
  <c r="H32" i="28"/>
  <c r="I31" i="28"/>
  <c r="H31" i="28"/>
  <c r="I30" i="28"/>
  <c r="H30" i="28"/>
  <c r="I29" i="28"/>
  <c r="H29" i="28"/>
  <c r="I28" i="28"/>
  <c r="H28" i="28"/>
  <c r="I27" i="28"/>
  <c r="H27" i="28"/>
  <c r="I26" i="28"/>
  <c r="H26" i="28"/>
  <c r="I25" i="28"/>
  <c r="H25" i="28"/>
  <c r="I22" i="28"/>
  <c r="H22" i="28"/>
  <c r="I21" i="28"/>
  <c r="H21" i="28"/>
  <c r="I20" i="28"/>
  <c r="H20" i="28"/>
  <c r="I19" i="28"/>
  <c r="H19" i="28"/>
  <c r="I18" i="28"/>
  <c r="H18" i="28"/>
  <c r="I15" i="28"/>
  <c r="H15" i="28"/>
  <c r="I14" i="28"/>
  <c r="H14" i="28"/>
  <c r="I13" i="28"/>
  <c r="H13" i="28"/>
  <c r="I12" i="28"/>
  <c r="H12" i="28"/>
  <c r="I10" i="28"/>
  <c r="H10" i="28"/>
  <c r="I8" i="28"/>
  <c r="I65" i="28" s="1"/>
  <c r="H8" i="28"/>
  <c r="H65" i="28" s="1"/>
  <c r="B65" i="28"/>
  <c r="G66" i="27"/>
  <c r="F66" i="27"/>
  <c r="E66" i="27"/>
  <c r="D66" i="27"/>
  <c r="B66" i="27"/>
  <c r="A109" i="26"/>
  <c r="D93" i="26"/>
  <c r="D68" i="26"/>
  <c r="A53" i="26"/>
  <c r="D45" i="26"/>
  <c r="D24" i="26"/>
  <c r="D17" i="26"/>
  <c r="I101" i="16"/>
  <c r="H101" i="16"/>
  <c r="I100" i="16"/>
  <c r="H100" i="16"/>
  <c r="I99" i="16"/>
  <c r="H99" i="16"/>
  <c r="I98" i="16"/>
  <c r="H98" i="16"/>
  <c r="I97" i="16"/>
  <c r="H97" i="16"/>
  <c r="I96" i="16"/>
  <c r="H96" i="16"/>
  <c r="I95" i="16"/>
  <c r="H95" i="16"/>
  <c r="I94" i="16"/>
  <c r="H94" i="16"/>
  <c r="I93" i="16"/>
  <c r="H93" i="16"/>
  <c r="I92" i="16"/>
  <c r="H92" i="16"/>
  <c r="I91" i="16"/>
  <c r="H91" i="16"/>
  <c r="I75" i="16"/>
  <c r="H75" i="16"/>
  <c r="I74" i="16"/>
  <c r="H74" i="16"/>
  <c r="I73" i="16"/>
  <c r="H73" i="16"/>
  <c r="I72" i="16"/>
  <c r="H72" i="16"/>
  <c r="I71" i="16"/>
  <c r="H71" i="16"/>
  <c r="I70" i="16"/>
  <c r="H70" i="16"/>
  <c r="I69" i="16"/>
  <c r="H69" i="16"/>
  <c r="I68" i="16"/>
  <c r="H68" i="16"/>
  <c r="I67" i="16"/>
  <c r="H67" i="16"/>
  <c r="I66" i="16"/>
  <c r="H66" i="16"/>
  <c r="I49" i="16"/>
  <c r="H49" i="16"/>
  <c r="I48" i="16"/>
  <c r="H48" i="16"/>
  <c r="I47" i="16"/>
  <c r="H47" i="16"/>
  <c r="I46" i="16"/>
  <c r="H46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2" i="16"/>
  <c r="H22" i="16"/>
  <c r="I21" i="16"/>
  <c r="H21" i="16"/>
  <c r="I20" i="16"/>
  <c r="H20" i="16"/>
  <c r="I19" i="16"/>
  <c r="H19" i="16"/>
  <c r="I18" i="16"/>
  <c r="H18" i="16"/>
  <c r="I15" i="16"/>
  <c r="H15" i="16"/>
  <c r="I14" i="16"/>
  <c r="H14" i="16"/>
  <c r="I13" i="16"/>
  <c r="H13" i="16"/>
  <c r="I12" i="16"/>
  <c r="H12" i="16"/>
  <c r="I10" i="16"/>
  <c r="H10" i="16"/>
  <c r="I8" i="16"/>
  <c r="I63" i="16" s="1"/>
  <c r="H8" i="16"/>
  <c r="H63" i="16" s="1"/>
  <c r="G63" i="16"/>
  <c r="F63" i="16"/>
  <c r="E63" i="16"/>
  <c r="D63" i="16"/>
  <c r="B63" i="16"/>
  <c r="G64" i="15"/>
  <c r="F64" i="15"/>
  <c r="E64" i="15"/>
  <c r="D64" i="15"/>
  <c r="B64" i="15"/>
  <c r="D69" i="24"/>
  <c r="D45" i="24"/>
  <c r="D35" i="24"/>
  <c r="D24" i="24"/>
  <c r="D17" i="24"/>
  <c r="A53" i="15"/>
  <c r="A106" i="15"/>
  <c r="A53" i="24"/>
  <c r="A112" i="24"/>
  <c r="A107" i="27"/>
  <c r="A55" i="27"/>
  <c r="A52" i="26" l="1"/>
  <c r="A106" i="27"/>
  <c r="A51" i="30"/>
  <c r="A54" i="27"/>
  <c r="H36" i="16"/>
  <c r="C64" i="15"/>
  <c r="H37" i="28"/>
  <c r="A53" i="28"/>
  <c r="I11" i="16"/>
  <c r="H11" i="16"/>
  <c r="I36" i="16"/>
  <c r="I37" i="28"/>
  <c r="A107" i="28"/>
  <c r="A108" i="26"/>
  <c r="C66" i="27"/>
  <c r="C63" i="16"/>
  <c r="A54" i="28"/>
  <c r="I11" i="28"/>
  <c r="H11" i="28"/>
  <c r="B9" i="24" l="1"/>
  <c r="B68" i="24" s="1"/>
  <c r="F9" i="24"/>
  <c r="H9" i="24"/>
  <c r="J9" i="24"/>
  <c r="L9" i="24"/>
  <c r="N9" i="24"/>
  <c r="B9" i="26"/>
  <c r="F9" i="26"/>
  <c r="H9" i="26"/>
  <c r="J9" i="26"/>
  <c r="L9" i="26"/>
  <c r="B13" i="24"/>
  <c r="F13" i="24"/>
  <c r="H13" i="24"/>
  <c r="J13" i="24"/>
  <c r="L13" i="24"/>
  <c r="N13" i="24"/>
  <c r="B13" i="26"/>
  <c r="F13" i="26"/>
  <c r="H13" i="26"/>
  <c r="J13" i="26"/>
  <c r="L13" i="26"/>
  <c r="N13" i="26"/>
  <c r="B14" i="24"/>
  <c r="F14" i="24"/>
  <c r="H14" i="24"/>
  <c r="J14" i="24"/>
  <c r="L14" i="24"/>
  <c r="N14" i="24"/>
  <c r="B14" i="26"/>
  <c r="F14" i="26"/>
  <c r="H14" i="26"/>
  <c r="J14" i="26"/>
  <c r="L14" i="26"/>
  <c r="N14" i="26"/>
  <c r="B15" i="24"/>
  <c r="F15" i="24"/>
  <c r="H15" i="24"/>
  <c r="J15" i="24"/>
  <c r="L15" i="24"/>
  <c r="N15" i="24"/>
  <c r="B15" i="26"/>
  <c r="F15" i="26"/>
  <c r="H15" i="26"/>
  <c r="J15" i="26"/>
  <c r="L15" i="26"/>
  <c r="N15" i="26"/>
  <c r="B16" i="24"/>
  <c r="F16" i="24"/>
  <c r="H16" i="24"/>
  <c r="J16" i="24"/>
  <c r="L16" i="24"/>
  <c r="N16" i="24"/>
  <c r="B16" i="26"/>
  <c r="F16" i="26"/>
  <c r="H16" i="26"/>
  <c r="I16" i="26" s="1"/>
  <c r="J16" i="26"/>
  <c r="L16" i="26"/>
  <c r="N16" i="26"/>
  <c r="B19" i="24"/>
  <c r="F19" i="24"/>
  <c r="H19" i="24"/>
  <c r="J19" i="24"/>
  <c r="L19" i="24"/>
  <c r="N19" i="24"/>
  <c r="B19" i="26"/>
  <c r="F19" i="26"/>
  <c r="H19" i="26"/>
  <c r="J19" i="26"/>
  <c r="L19" i="26"/>
  <c r="N19" i="26"/>
  <c r="B20" i="24"/>
  <c r="C20" i="24" s="1"/>
  <c r="F20" i="24"/>
  <c r="H20" i="24"/>
  <c r="J20" i="24"/>
  <c r="L20" i="24"/>
  <c r="N20" i="24"/>
  <c r="B20" i="26"/>
  <c r="F20" i="26"/>
  <c r="H20" i="26"/>
  <c r="I20" i="26" s="1"/>
  <c r="J20" i="26"/>
  <c r="L20" i="26"/>
  <c r="N20" i="26"/>
  <c r="B21" i="24"/>
  <c r="F21" i="24"/>
  <c r="H21" i="24"/>
  <c r="J21" i="24"/>
  <c r="L21" i="24"/>
  <c r="N21" i="24"/>
  <c r="B21" i="26"/>
  <c r="F21" i="26"/>
  <c r="H21" i="26"/>
  <c r="J21" i="26"/>
  <c r="L21" i="26"/>
  <c r="N21" i="26"/>
  <c r="B22" i="24"/>
  <c r="C22" i="24" s="1"/>
  <c r="F22" i="24"/>
  <c r="H22" i="24"/>
  <c r="J22" i="24"/>
  <c r="L22" i="24"/>
  <c r="N22" i="24"/>
  <c r="B22" i="26"/>
  <c r="F22" i="26"/>
  <c r="H22" i="26"/>
  <c r="I22" i="26" s="1"/>
  <c r="J22" i="26"/>
  <c r="L22" i="26"/>
  <c r="N22" i="26"/>
  <c r="B23" i="24"/>
  <c r="C23" i="24" s="1"/>
  <c r="F23" i="24"/>
  <c r="H23" i="24"/>
  <c r="J23" i="24"/>
  <c r="L23" i="24"/>
  <c r="N23" i="24"/>
  <c r="B23" i="26"/>
  <c r="F23" i="26"/>
  <c r="H23" i="26"/>
  <c r="J23" i="26"/>
  <c r="L23" i="26"/>
  <c r="N23" i="26"/>
  <c r="B26" i="24"/>
  <c r="C26" i="24" s="1"/>
  <c r="F26" i="24"/>
  <c r="H26" i="24"/>
  <c r="J26" i="24"/>
  <c r="L26" i="24"/>
  <c r="N26" i="24"/>
  <c r="B26" i="26"/>
  <c r="F26" i="26"/>
  <c r="H26" i="26"/>
  <c r="I26" i="26" s="1"/>
  <c r="J26" i="26"/>
  <c r="L26" i="26"/>
  <c r="N26" i="26"/>
  <c r="B27" i="24"/>
  <c r="C27" i="24" s="1"/>
  <c r="F27" i="24"/>
  <c r="H27" i="24"/>
  <c r="J27" i="24"/>
  <c r="L27" i="24"/>
  <c r="N27" i="24"/>
  <c r="B27" i="26"/>
  <c r="F27" i="26"/>
  <c r="H27" i="26"/>
  <c r="I27" i="26" s="1"/>
  <c r="J27" i="26"/>
  <c r="L27" i="26"/>
  <c r="N27" i="26"/>
  <c r="B28" i="24"/>
  <c r="C28" i="24" s="1"/>
  <c r="F28" i="24"/>
  <c r="H28" i="24"/>
  <c r="J28" i="24"/>
  <c r="L28" i="24"/>
  <c r="N28" i="24"/>
  <c r="B28" i="26"/>
  <c r="F28" i="26"/>
  <c r="H28" i="26"/>
  <c r="I28" i="26" s="1"/>
  <c r="J28" i="26"/>
  <c r="L28" i="26"/>
  <c r="N28" i="26"/>
  <c r="B29" i="24"/>
  <c r="C29" i="24" s="1"/>
  <c r="F29" i="24"/>
  <c r="H29" i="24"/>
  <c r="J29" i="24"/>
  <c r="L29" i="24"/>
  <c r="N29" i="24"/>
  <c r="B29" i="26"/>
  <c r="F29" i="26"/>
  <c r="H29" i="26"/>
  <c r="I29" i="26" s="1"/>
  <c r="J29" i="26"/>
  <c r="L29" i="26"/>
  <c r="N29" i="26"/>
  <c r="B30" i="24"/>
  <c r="C30" i="24" s="1"/>
  <c r="F30" i="24"/>
  <c r="H30" i="24"/>
  <c r="J30" i="24"/>
  <c r="L30" i="24"/>
  <c r="N30" i="24"/>
  <c r="B30" i="26"/>
  <c r="F30" i="26"/>
  <c r="H30" i="26"/>
  <c r="I30" i="26" s="1"/>
  <c r="J30" i="26"/>
  <c r="L30" i="26"/>
  <c r="N30" i="26"/>
  <c r="B31" i="24"/>
  <c r="C31" i="24" s="1"/>
  <c r="F31" i="24"/>
  <c r="H31" i="24"/>
  <c r="J31" i="24"/>
  <c r="L31" i="24"/>
  <c r="N31" i="24"/>
  <c r="B31" i="26"/>
  <c r="F31" i="26"/>
  <c r="H31" i="26"/>
  <c r="I31" i="26" s="1"/>
  <c r="J31" i="26"/>
  <c r="L31" i="26"/>
  <c r="N31" i="26"/>
  <c r="B32" i="24"/>
  <c r="C32" i="24" s="1"/>
  <c r="F32" i="24"/>
  <c r="H32" i="24"/>
  <c r="J32" i="24"/>
  <c r="L32" i="24"/>
  <c r="N32" i="24"/>
  <c r="B32" i="26"/>
  <c r="F32" i="26"/>
  <c r="H32" i="26"/>
  <c r="I32" i="26" s="1"/>
  <c r="J32" i="26"/>
  <c r="L32" i="26"/>
  <c r="N32" i="26"/>
  <c r="B33" i="24"/>
  <c r="C33" i="24" s="1"/>
  <c r="F33" i="24"/>
  <c r="H33" i="24"/>
  <c r="J33" i="24"/>
  <c r="L33" i="24"/>
  <c r="N33" i="24"/>
  <c r="B33" i="26"/>
  <c r="F33" i="26"/>
  <c r="H33" i="26"/>
  <c r="I33" i="26" s="1"/>
  <c r="J33" i="26"/>
  <c r="L33" i="26"/>
  <c r="N33" i="26"/>
  <c r="B34" i="24"/>
  <c r="C34" i="24" s="1"/>
  <c r="F34" i="24"/>
  <c r="H34" i="24"/>
  <c r="J34" i="24"/>
  <c r="L34" i="24"/>
  <c r="N34" i="24"/>
  <c r="B34" i="26"/>
  <c r="F34" i="26"/>
  <c r="H34" i="26"/>
  <c r="I34" i="26" s="1"/>
  <c r="J34" i="26"/>
  <c r="L34" i="26"/>
  <c r="N34" i="26"/>
  <c r="B36" i="24"/>
  <c r="C36" i="24" s="1"/>
  <c r="F36" i="24"/>
  <c r="H36" i="24"/>
  <c r="J36" i="24"/>
  <c r="L36" i="24"/>
  <c r="N36" i="24"/>
  <c r="B36" i="26"/>
  <c r="F36" i="26"/>
  <c r="H36" i="26"/>
  <c r="I36" i="26" s="1"/>
  <c r="J36" i="26"/>
  <c r="L36" i="26"/>
  <c r="N36" i="26"/>
  <c r="B38" i="24"/>
  <c r="F38" i="24"/>
  <c r="H38" i="24"/>
  <c r="J38" i="24"/>
  <c r="L38" i="24"/>
  <c r="N38" i="24"/>
  <c r="B38" i="26"/>
  <c r="F38" i="26"/>
  <c r="H38" i="26"/>
  <c r="J38" i="26"/>
  <c r="L38" i="26"/>
  <c r="N38" i="26"/>
  <c r="B39" i="24"/>
  <c r="C39" i="24" s="1"/>
  <c r="F39" i="24"/>
  <c r="H39" i="24"/>
  <c r="J39" i="24"/>
  <c r="L39" i="24"/>
  <c r="N39" i="24"/>
  <c r="B39" i="26"/>
  <c r="F39" i="26"/>
  <c r="H39" i="26"/>
  <c r="I39" i="26" s="1"/>
  <c r="J39" i="26"/>
  <c r="L39" i="26"/>
  <c r="N39" i="26"/>
  <c r="B40" i="24"/>
  <c r="C40" i="24" s="1"/>
  <c r="F40" i="24"/>
  <c r="H40" i="24"/>
  <c r="J40" i="24"/>
  <c r="L40" i="24"/>
  <c r="N40" i="24"/>
  <c r="B40" i="26"/>
  <c r="F40" i="26"/>
  <c r="H40" i="26"/>
  <c r="I40" i="26" s="1"/>
  <c r="J40" i="26"/>
  <c r="L40" i="26"/>
  <c r="N40" i="26"/>
  <c r="B41" i="24"/>
  <c r="C41" i="24" s="1"/>
  <c r="F41" i="24"/>
  <c r="H41" i="24"/>
  <c r="J41" i="24"/>
  <c r="L41" i="24"/>
  <c r="N41" i="24"/>
  <c r="B41" i="26"/>
  <c r="F41" i="26"/>
  <c r="H41" i="26"/>
  <c r="I41" i="26" s="1"/>
  <c r="J41" i="26"/>
  <c r="L41" i="26"/>
  <c r="N41" i="26"/>
  <c r="B42" i="24"/>
  <c r="C42" i="24" s="1"/>
  <c r="F42" i="24"/>
  <c r="H42" i="24"/>
  <c r="J42" i="24"/>
  <c r="L42" i="24"/>
  <c r="N42" i="24"/>
  <c r="B42" i="26"/>
  <c r="F42" i="26"/>
  <c r="H42" i="26"/>
  <c r="I42" i="26" s="1"/>
  <c r="J42" i="26"/>
  <c r="L42" i="26"/>
  <c r="N42" i="26"/>
  <c r="B43" i="24"/>
  <c r="C43" i="24" s="1"/>
  <c r="F43" i="24"/>
  <c r="H43" i="24"/>
  <c r="J43" i="24"/>
  <c r="L43" i="24"/>
  <c r="N43" i="24"/>
  <c r="B43" i="26"/>
  <c r="F43" i="26"/>
  <c r="H43" i="26"/>
  <c r="I43" i="26" s="1"/>
  <c r="J43" i="26"/>
  <c r="L43" i="26"/>
  <c r="N43" i="26"/>
  <c r="B44" i="24"/>
  <c r="C44" i="24" s="1"/>
  <c r="F44" i="24"/>
  <c r="H44" i="24"/>
  <c r="J44" i="24"/>
  <c r="L44" i="24"/>
  <c r="N44" i="24"/>
  <c r="B44" i="26"/>
  <c r="F44" i="26"/>
  <c r="H44" i="26"/>
  <c r="I44" i="26" s="1"/>
  <c r="J44" i="26"/>
  <c r="K44" i="26" s="1"/>
  <c r="L44" i="26"/>
  <c r="N44" i="26"/>
  <c r="B47" i="24"/>
  <c r="C47" i="24" s="1"/>
  <c r="F47" i="24"/>
  <c r="H47" i="24"/>
  <c r="J47" i="24"/>
  <c r="L47" i="24"/>
  <c r="N47" i="24"/>
  <c r="B47" i="26"/>
  <c r="F47" i="26"/>
  <c r="H47" i="26"/>
  <c r="I47" i="26" s="1"/>
  <c r="J47" i="26"/>
  <c r="L47" i="26"/>
  <c r="N47" i="26"/>
  <c r="B48" i="24"/>
  <c r="C48" i="24" s="1"/>
  <c r="F48" i="24"/>
  <c r="H48" i="24"/>
  <c r="J48" i="24"/>
  <c r="L48" i="24"/>
  <c r="N48" i="24"/>
  <c r="B48" i="26"/>
  <c r="F48" i="26"/>
  <c r="H48" i="26"/>
  <c r="I48" i="26" s="1"/>
  <c r="J48" i="26"/>
  <c r="K48" i="26" s="1"/>
  <c r="L48" i="26"/>
  <c r="N48" i="26"/>
  <c r="B49" i="24"/>
  <c r="C49" i="24" s="1"/>
  <c r="F49" i="24"/>
  <c r="H49" i="24"/>
  <c r="J49" i="24"/>
  <c r="L49" i="24"/>
  <c r="N49" i="24"/>
  <c r="B49" i="26"/>
  <c r="F49" i="26"/>
  <c r="H49" i="26"/>
  <c r="I49" i="26" s="1"/>
  <c r="J49" i="26"/>
  <c r="L49" i="26"/>
  <c r="N49" i="26"/>
  <c r="B50" i="24"/>
  <c r="C50" i="24" s="1"/>
  <c r="F50" i="24"/>
  <c r="H50" i="24"/>
  <c r="J50" i="24"/>
  <c r="L50" i="24"/>
  <c r="N50" i="24"/>
  <c r="B50" i="26"/>
  <c r="F50" i="26"/>
  <c r="H50" i="26"/>
  <c r="I50" i="26" s="1"/>
  <c r="J50" i="26"/>
  <c r="K50" i="26" s="1"/>
  <c r="L50" i="26"/>
  <c r="N50" i="26"/>
  <c r="B71" i="24"/>
  <c r="C71" i="24" s="1"/>
  <c r="F71" i="24"/>
  <c r="H71" i="24"/>
  <c r="J71" i="24"/>
  <c r="L71" i="24"/>
  <c r="N71" i="24"/>
  <c r="B70" i="26"/>
  <c r="F70" i="26"/>
  <c r="H70" i="26"/>
  <c r="I70" i="26" s="1"/>
  <c r="J70" i="26"/>
  <c r="L70" i="26"/>
  <c r="N70" i="26"/>
  <c r="B72" i="24"/>
  <c r="C72" i="24" s="1"/>
  <c r="F72" i="24"/>
  <c r="H72" i="24"/>
  <c r="J72" i="24"/>
  <c r="L72" i="24"/>
  <c r="N72" i="24"/>
  <c r="B71" i="26"/>
  <c r="F71" i="26"/>
  <c r="H71" i="26"/>
  <c r="I71" i="26" s="1"/>
  <c r="J71" i="26"/>
  <c r="K71" i="26" s="1"/>
  <c r="L71" i="26"/>
  <c r="N71" i="26"/>
  <c r="B73" i="24"/>
  <c r="C73" i="24" s="1"/>
  <c r="F73" i="24"/>
  <c r="H73" i="24"/>
  <c r="J73" i="24"/>
  <c r="L73" i="24"/>
  <c r="N73" i="24"/>
  <c r="B72" i="26"/>
  <c r="F72" i="26"/>
  <c r="H72" i="26"/>
  <c r="I72" i="26" s="1"/>
  <c r="J72" i="26"/>
  <c r="L72" i="26"/>
  <c r="N72" i="26"/>
  <c r="B74" i="24"/>
  <c r="C74" i="24" s="1"/>
  <c r="F74" i="24"/>
  <c r="H74" i="24"/>
  <c r="J74" i="24"/>
  <c r="L74" i="24"/>
  <c r="N74" i="24"/>
  <c r="B73" i="26"/>
  <c r="F73" i="26"/>
  <c r="H73" i="26"/>
  <c r="I73" i="26" s="1"/>
  <c r="J73" i="26"/>
  <c r="K73" i="26" s="1"/>
  <c r="L73" i="26"/>
  <c r="N73" i="26"/>
  <c r="B75" i="24"/>
  <c r="C75" i="24" s="1"/>
  <c r="F75" i="24"/>
  <c r="H75" i="24"/>
  <c r="J75" i="24"/>
  <c r="L75" i="24"/>
  <c r="N75" i="24"/>
  <c r="B74" i="26"/>
  <c r="F74" i="26"/>
  <c r="H74" i="26"/>
  <c r="I74" i="26" s="1"/>
  <c r="J74" i="26"/>
  <c r="L74" i="26"/>
  <c r="N74" i="26"/>
  <c r="B76" i="24"/>
  <c r="C76" i="24" s="1"/>
  <c r="F76" i="24"/>
  <c r="H76" i="24"/>
  <c r="J76" i="24"/>
  <c r="L76" i="24"/>
  <c r="N76" i="24"/>
  <c r="B75" i="26"/>
  <c r="F75" i="26"/>
  <c r="H75" i="26"/>
  <c r="I75" i="26" s="1"/>
  <c r="J75" i="26"/>
  <c r="K75" i="26" s="1"/>
  <c r="L75" i="26"/>
  <c r="N75" i="26"/>
  <c r="B77" i="24"/>
  <c r="C77" i="24" s="1"/>
  <c r="F77" i="24"/>
  <c r="H77" i="24"/>
  <c r="J77" i="24"/>
  <c r="L77" i="24"/>
  <c r="N77" i="24"/>
  <c r="B76" i="26"/>
  <c r="F76" i="26"/>
  <c r="H76" i="26"/>
  <c r="I76" i="26" s="1"/>
  <c r="J76" i="26"/>
  <c r="L76" i="26"/>
  <c r="N76" i="26"/>
  <c r="B78" i="24"/>
  <c r="C78" i="24" s="1"/>
  <c r="F78" i="24"/>
  <c r="H78" i="24"/>
  <c r="J78" i="24"/>
  <c r="L78" i="24"/>
  <c r="N78" i="24"/>
  <c r="B77" i="26"/>
  <c r="F77" i="26"/>
  <c r="H77" i="26"/>
  <c r="I77" i="26" s="1"/>
  <c r="J77" i="26"/>
  <c r="K77" i="26" s="1"/>
  <c r="L77" i="26"/>
  <c r="N77" i="26"/>
  <c r="B79" i="24"/>
  <c r="C79" i="24" s="1"/>
  <c r="F79" i="24"/>
  <c r="H79" i="24"/>
  <c r="J79" i="24"/>
  <c r="L79" i="24"/>
  <c r="N79" i="24"/>
  <c r="B78" i="26"/>
  <c r="F78" i="26"/>
  <c r="H78" i="26"/>
  <c r="I78" i="26" s="1"/>
  <c r="J78" i="26"/>
  <c r="K78" i="26" s="1"/>
  <c r="L78" i="26"/>
  <c r="N78" i="26"/>
  <c r="B80" i="24"/>
  <c r="C80" i="24" s="1"/>
  <c r="F80" i="24"/>
  <c r="H80" i="24"/>
  <c r="J80" i="24"/>
  <c r="L80" i="24"/>
  <c r="N80" i="24"/>
  <c r="B79" i="26"/>
  <c r="F79" i="26"/>
  <c r="H79" i="26"/>
  <c r="I79" i="26" s="1"/>
  <c r="J79" i="26"/>
  <c r="K79" i="26" s="1"/>
  <c r="L79" i="26"/>
  <c r="N79" i="26"/>
  <c r="B81" i="24"/>
  <c r="C81" i="24" s="1"/>
  <c r="F81" i="24"/>
  <c r="H81" i="24"/>
  <c r="J81" i="24"/>
  <c r="L81" i="24"/>
  <c r="N81" i="24"/>
  <c r="B80" i="26"/>
  <c r="F80" i="26"/>
  <c r="H80" i="26"/>
  <c r="I80" i="26" s="1"/>
  <c r="J80" i="26"/>
  <c r="K80" i="26" s="1"/>
  <c r="L80" i="26"/>
  <c r="N80" i="26"/>
  <c r="B82" i="24"/>
  <c r="C82" i="24" s="1"/>
  <c r="F82" i="24"/>
  <c r="H82" i="24"/>
  <c r="J82" i="24"/>
  <c r="L82" i="24"/>
  <c r="N82" i="24"/>
  <c r="B81" i="26"/>
  <c r="F81" i="26"/>
  <c r="H81" i="26"/>
  <c r="I81" i="26" s="1"/>
  <c r="J81" i="26"/>
  <c r="K81" i="26" s="1"/>
  <c r="L81" i="26"/>
  <c r="N81" i="26"/>
  <c r="B83" i="24"/>
  <c r="C83" i="24" s="1"/>
  <c r="F83" i="24"/>
  <c r="H83" i="24"/>
  <c r="J83" i="24"/>
  <c r="L83" i="24"/>
  <c r="N83" i="24"/>
  <c r="B82" i="26"/>
  <c r="F82" i="26"/>
  <c r="H82" i="26"/>
  <c r="I82" i="26" s="1"/>
  <c r="J82" i="26"/>
  <c r="K82" i="26" s="1"/>
  <c r="L82" i="26"/>
  <c r="N82" i="26"/>
  <c r="B84" i="24"/>
  <c r="C84" i="24" s="1"/>
  <c r="F84" i="24"/>
  <c r="H84" i="24"/>
  <c r="J84" i="24"/>
  <c r="L84" i="24"/>
  <c r="N84" i="24"/>
  <c r="B83" i="26"/>
  <c r="F83" i="26"/>
  <c r="H83" i="26"/>
  <c r="I83" i="26" s="1"/>
  <c r="J83" i="26"/>
  <c r="K83" i="26" s="1"/>
  <c r="L83" i="26"/>
  <c r="N83" i="26"/>
  <c r="B85" i="24"/>
  <c r="C85" i="24" s="1"/>
  <c r="F85" i="24"/>
  <c r="H85" i="24"/>
  <c r="J85" i="24"/>
  <c r="L85" i="24"/>
  <c r="N85" i="24"/>
  <c r="B84" i="26"/>
  <c r="F84" i="26"/>
  <c r="H84" i="26"/>
  <c r="I84" i="26" s="1"/>
  <c r="J84" i="26"/>
  <c r="K84" i="26" s="1"/>
  <c r="L84" i="26"/>
  <c r="N84" i="26"/>
  <c r="B86" i="24"/>
  <c r="C86" i="24" s="1"/>
  <c r="F86" i="24"/>
  <c r="H86" i="24"/>
  <c r="J86" i="24"/>
  <c r="L86" i="24"/>
  <c r="N86" i="24"/>
  <c r="B85" i="26"/>
  <c r="F85" i="26"/>
  <c r="H85" i="26"/>
  <c r="I85" i="26" s="1"/>
  <c r="J85" i="26"/>
  <c r="K85" i="26" s="1"/>
  <c r="L85" i="26"/>
  <c r="N85" i="26"/>
  <c r="B87" i="24"/>
  <c r="C87" i="24" s="1"/>
  <c r="F87" i="24"/>
  <c r="H87" i="24"/>
  <c r="J87" i="24"/>
  <c r="L87" i="24"/>
  <c r="N87" i="24"/>
  <c r="B86" i="26"/>
  <c r="F86" i="26"/>
  <c r="H86" i="26"/>
  <c r="I86" i="26" s="1"/>
  <c r="J86" i="26"/>
  <c r="K86" i="26" s="1"/>
  <c r="L86" i="26"/>
  <c r="N86" i="26"/>
  <c r="B88" i="24"/>
  <c r="C88" i="24" s="1"/>
  <c r="F88" i="24"/>
  <c r="H88" i="24"/>
  <c r="J88" i="24"/>
  <c r="L88" i="24"/>
  <c r="N88" i="24"/>
  <c r="B87" i="26"/>
  <c r="F87" i="26"/>
  <c r="H87" i="26"/>
  <c r="I87" i="26" s="1"/>
  <c r="J87" i="26"/>
  <c r="K87" i="26" s="1"/>
  <c r="L87" i="26"/>
  <c r="N87" i="26"/>
  <c r="B89" i="24"/>
  <c r="C89" i="24" s="1"/>
  <c r="F89" i="24"/>
  <c r="H89" i="24"/>
  <c r="J89" i="24"/>
  <c r="L89" i="24"/>
  <c r="N89" i="24"/>
  <c r="B88" i="26"/>
  <c r="F88" i="26"/>
  <c r="H88" i="26"/>
  <c r="I88" i="26" s="1"/>
  <c r="J88" i="26"/>
  <c r="K88" i="26" s="1"/>
  <c r="L88" i="26"/>
  <c r="N88" i="26"/>
  <c r="B90" i="24"/>
  <c r="C90" i="24" s="1"/>
  <c r="F90" i="24"/>
  <c r="H90" i="24"/>
  <c r="J90" i="24"/>
  <c r="L90" i="24"/>
  <c r="N90" i="24"/>
  <c r="B89" i="26"/>
  <c r="F89" i="26"/>
  <c r="H89" i="26"/>
  <c r="I89" i="26" s="1"/>
  <c r="J89" i="26"/>
  <c r="K89" i="26" s="1"/>
  <c r="L89" i="26"/>
  <c r="N89" i="26"/>
  <c r="B91" i="24"/>
  <c r="C91" i="24" s="1"/>
  <c r="F91" i="24"/>
  <c r="H91" i="24"/>
  <c r="J91" i="24"/>
  <c r="L91" i="24"/>
  <c r="N91" i="24"/>
  <c r="B90" i="26"/>
  <c r="F90" i="26"/>
  <c r="H90" i="26"/>
  <c r="I90" i="26" s="1"/>
  <c r="J90" i="26"/>
  <c r="K90" i="26" s="1"/>
  <c r="L90" i="26"/>
  <c r="N90" i="26"/>
  <c r="B92" i="24"/>
  <c r="C92" i="24" s="1"/>
  <c r="F92" i="24"/>
  <c r="H92" i="24"/>
  <c r="J92" i="24"/>
  <c r="L92" i="24"/>
  <c r="N92" i="24"/>
  <c r="B91" i="26"/>
  <c r="F91" i="26"/>
  <c r="H91" i="26"/>
  <c r="I91" i="26" s="1"/>
  <c r="J91" i="26"/>
  <c r="K91" i="26" s="1"/>
  <c r="L91" i="26"/>
  <c r="N91" i="26"/>
  <c r="B93" i="24"/>
  <c r="C93" i="24" s="1"/>
  <c r="F93" i="24"/>
  <c r="H93" i="24"/>
  <c r="J93" i="24"/>
  <c r="L93" i="24"/>
  <c r="N93" i="24"/>
  <c r="B92" i="26"/>
  <c r="F92" i="26"/>
  <c r="H92" i="26"/>
  <c r="I92" i="26" s="1"/>
  <c r="J92" i="26"/>
  <c r="K92" i="26" s="1"/>
  <c r="L92" i="26"/>
  <c r="N92" i="26"/>
  <c r="B96" i="24"/>
  <c r="C96" i="24" s="1"/>
  <c r="F96" i="24"/>
  <c r="H96" i="24"/>
  <c r="J96" i="24"/>
  <c r="L96" i="24"/>
  <c r="N96" i="24"/>
  <c r="B95" i="26"/>
  <c r="F95" i="26"/>
  <c r="H95" i="26"/>
  <c r="I95" i="26" s="1"/>
  <c r="J95" i="26"/>
  <c r="K95" i="26" s="1"/>
  <c r="L95" i="26"/>
  <c r="N95" i="26"/>
  <c r="B97" i="24"/>
  <c r="C97" i="24" s="1"/>
  <c r="F97" i="24"/>
  <c r="H97" i="24"/>
  <c r="J97" i="24"/>
  <c r="L97" i="24"/>
  <c r="N97" i="24"/>
  <c r="B96" i="26"/>
  <c r="F96" i="26"/>
  <c r="H96" i="26"/>
  <c r="I96" i="26" s="1"/>
  <c r="J96" i="26"/>
  <c r="K96" i="26" s="1"/>
  <c r="L96" i="26"/>
  <c r="N96" i="26"/>
  <c r="B98" i="24"/>
  <c r="C98" i="24" s="1"/>
  <c r="F98" i="24"/>
  <c r="H98" i="24"/>
  <c r="J98" i="24"/>
  <c r="L98" i="24"/>
  <c r="N98" i="24"/>
  <c r="B97" i="26"/>
  <c r="F97" i="26"/>
  <c r="H97" i="26"/>
  <c r="I97" i="26" s="1"/>
  <c r="J97" i="26"/>
  <c r="K97" i="26" s="1"/>
  <c r="L97" i="26"/>
  <c r="N97" i="26"/>
  <c r="B99" i="24"/>
  <c r="C99" i="24" s="1"/>
  <c r="F99" i="24"/>
  <c r="H99" i="24"/>
  <c r="J99" i="24"/>
  <c r="L99" i="24"/>
  <c r="N99" i="24"/>
  <c r="B98" i="26"/>
  <c r="F98" i="26"/>
  <c r="H98" i="26"/>
  <c r="I98" i="26" s="1"/>
  <c r="J98" i="26"/>
  <c r="K98" i="26" s="1"/>
  <c r="L98" i="26"/>
  <c r="N98" i="26"/>
  <c r="B100" i="24"/>
  <c r="C100" i="24" s="1"/>
  <c r="F100" i="24"/>
  <c r="H100" i="24"/>
  <c r="J100" i="24"/>
  <c r="L100" i="24"/>
  <c r="N100" i="24"/>
  <c r="B99" i="26"/>
  <c r="F99" i="26"/>
  <c r="H99" i="26"/>
  <c r="I99" i="26" s="1"/>
  <c r="J99" i="26"/>
  <c r="K99" i="26" s="1"/>
  <c r="L99" i="26"/>
  <c r="N99" i="26"/>
  <c r="B101" i="24"/>
  <c r="C101" i="24" s="1"/>
  <c r="F101" i="24"/>
  <c r="H101" i="24"/>
  <c r="J101" i="24"/>
  <c r="L101" i="24"/>
  <c r="N101" i="24"/>
  <c r="B100" i="26"/>
  <c r="F100" i="26"/>
  <c r="H100" i="26"/>
  <c r="I100" i="26" s="1"/>
  <c r="J100" i="26"/>
  <c r="K100" i="26" s="1"/>
  <c r="L100" i="26"/>
  <c r="N100" i="26"/>
  <c r="B102" i="24"/>
  <c r="C102" i="24" s="1"/>
  <c r="F102" i="24"/>
  <c r="H102" i="24"/>
  <c r="J102" i="24"/>
  <c r="L102" i="24"/>
  <c r="N102" i="24"/>
  <c r="B101" i="26"/>
  <c r="F101" i="26"/>
  <c r="H101" i="26"/>
  <c r="I101" i="26" s="1"/>
  <c r="J101" i="26"/>
  <c r="K101" i="26" s="1"/>
  <c r="L101" i="26"/>
  <c r="N101" i="26"/>
  <c r="B103" i="24"/>
  <c r="C103" i="24" s="1"/>
  <c r="F103" i="24"/>
  <c r="H103" i="24"/>
  <c r="J103" i="24"/>
  <c r="L103" i="24"/>
  <c r="N103" i="24"/>
  <c r="B102" i="26"/>
  <c r="F102" i="26"/>
  <c r="H102" i="26"/>
  <c r="I102" i="26" s="1"/>
  <c r="J102" i="26"/>
  <c r="K102" i="26" s="1"/>
  <c r="L102" i="26"/>
  <c r="N102" i="26"/>
  <c r="B104" i="24"/>
  <c r="C104" i="24" s="1"/>
  <c r="F104" i="24"/>
  <c r="H104" i="24"/>
  <c r="J104" i="24"/>
  <c r="L104" i="24"/>
  <c r="N104" i="24"/>
  <c r="B103" i="26"/>
  <c r="F103" i="26"/>
  <c r="H103" i="26"/>
  <c r="I103" i="26" s="1"/>
  <c r="J103" i="26"/>
  <c r="K103" i="26" s="1"/>
  <c r="L103" i="26"/>
  <c r="N103" i="26"/>
  <c r="B105" i="24"/>
  <c r="C105" i="24" s="1"/>
  <c r="F105" i="24"/>
  <c r="H105" i="24"/>
  <c r="J105" i="24"/>
  <c r="L105" i="24"/>
  <c r="N105" i="24"/>
  <c r="B104" i="26"/>
  <c r="F104" i="26"/>
  <c r="H104" i="26"/>
  <c r="I104" i="26" s="1"/>
  <c r="J104" i="26"/>
  <c r="K104" i="26" s="1"/>
  <c r="L104" i="26"/>
  <c r="N104" i="26"/>
  <c r="B106" i="24"/>
  <c r="C106" i="24" s="1"/>
  <c r="F106" i="24"/>
  <c r="H106" i="24"/>
  <c r="J106" i="24"/>
  <c r="L106" i="24"/>
  <c r="N106" i="24"/>
  <c r="B105" i="26"/>
  <c r="F105" i="26"/>
  <c r="H105" i="26"/>
  <c r="I105" i="26" s="1"/>
  <c r="J105" i="26"/>
  <c r="K105" i="26" s="1"/>
  <c r="L105" i="26"/>
  <c r="N105" i="26"/>
  <c r="B107" i="24"/>
  <c r="C107" i="24" s="1"/>
  <c r="F107" i="24"/>
  <c r="H107" i="24"/>
  <c r="J107" i="24"/>
  <c r="L107" i="24"/>
  <c r="N107" i="24"/>
  <c r="B106" i="26"/>
  <c r="F106" i="26"/>
  <c r="H106" i="26"/>
  <c r="I106" i="26" s="1"/>
  <c r="J106" i="26"/>
  <c r="L106" i="26"/>
  <c r="N106" i="26"/>
  <c r="C16" i="24" l="1"/>
  <c r="K76" i="26"/>
  <c r="K74" i="26"/>
  <c r="K72" i="26"/>
  <c r="K70" i="26"/>
  <c r="K49" i="26"/>
  <c r="K47" i="26"/>
  <c r="K43" i="26"/>
  <c r="K41" i="26"/>
  <c r="K39" i="26"/>
  <c r="K36" i="26"/>
  <c r="K33" i="26"/>
  <c r="K31" i="26"/>
  <c r="K29" i="26"/>
  <c r="K27" i="26"/>
  <c r="K23" i="26"/>
  <c r="I14" i="26"/>
  <c r="C14" i="24"/>
  <c r="K49" i="24"/>
  <c r="K47" i="24"/>
  <c r="K43" i="24"/>
  <c r="K41" i="24"/>
  <c r="K39" i="24"/>
  <c r="K50" i="24"/>
  <c r="K48" i="24"/>
  <c r="K44" i="24"/>
  <c r="K42" i="24"/>
  <c r="K40" i="24"/>
  <c r="K34" i="24"/>
  <c r="K32" i="24"/>
  <c r="K30" i="24"/>
  <c r="M101" i="26"/>
  <c r="K36" i="24"/>
  <c r="K33" i="24"/>
  <c r="K31" i="24"/>
  <c r="K29" i="24"/>
  <c r="K27" i="24"/>
  <c r="K23" i="24"/>
  <c r="K21" i="24"/>
  <c r="K19" i="24"/>
  <c r="M106" i="26"/>
  <c r="M104" i="26"/>
  <c r="M102" i="26"/>
  <c r="M100" i="26"/>
  <c r="M98" i="26"/>
  <c r="M96" i="26"/>
  <c r="M92" i="26"/>
  <c r="M90" i="26"/>
  <c r="M88" i="26"/>
  <c r="M86" i="26"/>
  <c r="M84" i="26"/>
  <c r="M82" i="26"/>
  <c r="M80" i="26"/>
  <c r="M78" i="26"/>
  <c r="M76" i="26"/>
  <c r="M74" i="26"/>
  <c r="M72" i="26"/>
  <c r="M70" i="26"/>
  <c r="M49" i="26"/>
  <c r="I49" i="24"/>
  <c r="M47" i="26"/>
  <c r="I47" i="24"/>
  <c r="M83" i="26"/>
  <c r="M71" i="26"/>
  <c r="M105" i="26"/>
  <c r="M103" i="26"/>
  <c r="M99" i="26"/>
  <c r="M97" i="26"/>
  <c r="M95" i="26"/>
  <c r="M91" i="26"/>
  <c r="M89" i="26"/>
  <c r="M87" i="26"/>
  <c r="M85" i="26"/>
  <c r="M81" i="26"/>
  <c r="M79" i="26"/>
  <c r="M77" i="26"/>
  <c r="M75" i="26"/>
  <c r="M73" i="26"/>
  <c r="K28" i="24"/>
  <c r="K26" i="24"/>
  <c r="K22" i="24"/>
  <c r="K20" i="24"/>
  <c r="K42" i="26"/>
  <c r="K40" i="26"/>
  <c r="K34" i="26"/>
  <c r="K32" i="26"/>
  <c r="K30" i="26"/>
  <c r="K28" i="26"/>
  <c r="K26" i="26"/>
  <c r="K22" i="26"/>
  <c r="K16" i="26"/>
  <c r="K14" i="26"/>
  <c r="C95" i="26"/>
  <c r="C89" i="26"/>
  <c r="M49" i="24"/>
  <c r="M47" i="24"/>
  <c r="M43" i="24"/>
  <c r="M41" i="24"/>
  <c r="M39" i="24"/>
  <c r="M36" i="24"/>
  <c r="M33" i="24"/>
  <c r="M31" i="24"/>
  <c r="M29" i="24"/>
  <c r="M27" i="24"/>
  <c r="M23" i="24"/>
  <c r="M21" i="24"/>
  <c r="M19" i="24"/>
  <c r="C105" i="26"/>
  <c r="C103" i="26"/>
  <c r="C101" i="26"/>
  <c r="C99" i="26"/>
  <c r="C97" i="26"/>
  <c r="C91" i="26"/>
  <c r="C87" i="26"/>
  <c r="C79" i="26"/>
  <c r="C77" i="26"/>
  <c r="C44" i="26"/>
  <c r="C42" i="26"/>
  <c r="C40" i="26"/>
  <c r="C22" i="26"/>
  <c r="C20" i="26"/>
  <c r="C14" i="26"/>
  <c r="C85" i="26"/>
  <c r="C83" i="26"/>
  <c r="C81" i="26"/>
  <c r="C75" i="26"/>
  <c r="C73" i="26"/>
  <c r="C71" i="26"/>
  <c r="C50" i="26"/>
  <c r="C48" i="26"/>
  <c r="C34" i="26"/>
  <c r="C32" i="26"/>
  <c r="C30" i="26"/>
  <c r="C28" i="26"/>
  <c r="C26" i="26"/>
  <c r="C16" i="26"/>
  <c r="C104" i="26"/>
  <c r="C102" i="26"/>
  <c r="C100" i="26"/>
  <c r="C98" i="26"/>
  <c r="C96" i="26"/>
  <c r="C92" i="26"/>
  <c r="C90" i="26"/>
  <c r="C88" i="26"/>
  <c r="C86" i="26"/>
  <c r="C84" i="26"/>
  <c r="C82" i="26"/>
  <c r="C80" i="26"/>
  <c r="C78" i="26"/>
  <c r="C76" i="26"/>
  <c r="C74" i="26"/>
  <c r="C72" i="26"/>
  <c r="C70" i="26"/>
  <c r="M50" i="26"/>
  <c r="I50" i="24"/>
  <c r="C49" i="26"/>
  <c r="M48" i="26"/>
  <c r="I48" i="24"/>
  <c r="C47" i="26"/>
  <c r="M44" i="26"/>
  <c r="I44" i="24"/>
  <c r="C43" i="26"/>
  <c r="M42" i="26"/>
  <c r="I42" i="24"/>
  <c r="C41" i="26"/>
  <c r="M40" i="26"/>
  <c r="I40" i="24"/>
  <c r="C39" i="26"/>
  <c r="C36" i="26"/>
  <c r="M34" i="26"/>
  <c r="I34" i="24"/>
  <c r="C33" i="26"/>
  <c r="M32" i="26"/>
  <c r="I32" i="24"/>
  <c r="C31" i="26"/>
  <c r="M30" i="26"/>
  <c r="I30" i="24"/>
  <c r="C29" i="26"/>
  <c r="M28" i="26"/>
  <c r="I28" i="24"/>
  <c r="C27" i="26"/>
  <c r="M26" i="26"/>
  <c r="I26" i="24"/>
  <c r="C23" i="26"/>
  <c r="M22" i="26"/>
  <c r="I22" i="24"/>
  <c r="C21" i="26"/>
  <c r="M20" i="26"/>
  <c r="C19" i="26"/>
  <c r="C15" i="26"/>
  <c r="M15" i="24"/>
  <c r="K15" i="24"/>
  <c r="O14" i="24"/>
  <c r="M50" i="24"/>
  <c r="M48" i="24"/>
  <c r="M44" i="24"/>
  <c r="M42" i="24"/>
  <c r="M40" i="24"/>
  <c r="M34" i="24"/>
  <c r="M32" i="24"/>
  <c r="M30" i="24"/>
  <c r="M28" i="24"/>
  <c r="M26" i="24"/>
  <c r="M22" i="24"/>
  <c r="M20" i="24"/>
  <c r="M14" i="24"/>
  <c r="O42" i="24"/>
  <c r="O40" i="24"/>
  <c r="O34" i="24"/>
  <c r="O30" i="24"/>
  <c r="O28" i="24"/>
  <c r="O50" i="24"/>
  <c r="O48" i="24"/>
  <c r="O44" i="24"/>
  <c r="O32" i="24"/>
  <c r="O26" i="24"/>
  <c r="O22" i="24"/>
  <c r="O20" i="24"/>
  <c r="O16" i="24"/>
  <c r="O49" i="24"/>
  <c r="O47" i="24"/>
  <c r="O43" i="24"/>
  <c r="O41" i="24"/>
  <c r="O39" i="24"/>
  <c r="O36" i="24"/>
  <c r="O33" i="24"/>
  <c r="O31" i="24"/>
  <c r="O29" i="24"/>
  <c r="O27" i="24"/>
  <c r="O23" i="24"/>
  <c r="O21" i="24"/>
  <c r="O19" i="24"/>
  <c r="O15" i="24"/>
  <c r="M43" i="26"/>
  <c r="I43" i="24"/>
  <c r="M41" i="26"/>
  <c r="I41" i="24"/>
  <c r="M39" i="26"/>
  <c r="I39" i="24"/>
  <c r="M36" i="26"/>
  <c r="I36" i="24"/>
  <c r="M33" i="26"/>
  <c r="I33" i="24"/>
  <c r="M31" i="26"/>
  <c r="I31" i="24"/>
  <c r="M29" i="26"/>
  <c r="I29" i="24"/>
  <c r="M27" i="26"/>
  <c r="I27" i="24"/>
  <c r="M23" i="26"/>
  <c r="I23" i="24"/>
  <c r="M21" i="26"/>
  <c r="I21" i="24"/>
  <c r="M19" i="26"/>
  <c r="M15" i="26"/>
  <c r="K21" i="26"/>
  <c r="I23" i="26"/>
  <c r="I21" i="26"/>
  <c r="C21" i="24"/>
  <c r="I19" i="26"/>
  <c r="C19" i="24"/>
  <c r="I15" i="26"/>
  <c r="C15" i="24"/>
  <c r="I16" i="24"/>
  <c r="I14" i="24"/>
  <c r="I38" i="26"/>
  <c r="H37" i="26"/>
  <c r="I37" i="26" s="1"/>
  <c r="H12" i="26"/>
  <c r="I12" i="26" s="1"/>
  <c r="I13" i="26"/>
  <c r="D107" i="24"/>
  <c r="D104" i="26"/>
  <c r="G104" i="26"/>
  <c r="D100" i="24"/>
  <c r="D96" i="26"/>
  <c r="G96" i="26"/>
  <c r="D92" i="24"/>
  <c r="D88" i="26"/>
  <c r="G88" i="26"/>
  <c r="D84" i="24"/>
  <c r="D80" i="26"/>
  <c r="G80" i="26"/>
  <c r="D76" i="24"/>
  <c r="D72" i="26"/>
  <c r="G72" i="26"/>
  <c r="G50" i="24"/>
  <c r="D50" i="24"/>
  <c r="D47" i="26"/>
  <c r="G47" i="26"/>
  <c r="G41" i="24"/>
  <c r="D41" i="24"/>
  <c r="F37" i="26"/>
  <c r="G38" i="26"/>
  <c r="D38" i="26"/>
  <c r="B37" i="24"/>
  <c r="C37" i="24" s="1"/>
  <c r="C38" i="24"/>
  <c r="D34" i="24"/>
  <c r="G34" i="24"/>
  <c r="G31" i="26"/>
  <c r="D31" i="26"/>
  <c r="G26" i="24"/>
  <c r="D26" i="24"/>
  <c r="G22" i="26"/>
  <c r="D22" i="26"/>
  <c r="K20" i="26"/>
  <c r="I20" i="24"/>
  <c r="G16" i="24"/>
  <c r="D16" i="24"/>
  <c r="M14" i="26"/>
  <c r="K14" i="24"/>
  <c r="G13" i="26"/>
  <c r="D13" i="26"/>
  <c r="F12" i="26"/>
  <c r="G12" i="26" s="1"/>
  <c r="B12" i="24"/>
  <c r="C12" i="24" s="1"/>
  <c r="C13" i="24"/>
  <c r="N68" i="24"/>
  <c r="O99" i="24" s="1"/>
  <c r="O9" i="24"/>
  <c r="O68" i="24" s="1"/>
  <c r="G47" i="24"/>
  <c r="D47" i="24"/>
  <c r="D103" i="24"/>
  <c r="D99" i="26"/>
  <c r="G99" i="26"/>
  <c r="D91" i="26"/>
  <c r="G91" i="26"/>
  <c r="D87" i="24"/>
  <c r="D83" i="26"/>
  <c r="G83" i="26"/>
  <c r="D79" i="24"/>
  <c r="D75" i="26"/>
  <c r="G75" i="26"/>
  <c r="D71" i="24"/>
  <c r="D50" i="26"/>
  <c r="G50" i="26"/>
  <c r="G44" i="24"/>
  <c r="D44" i="24"/>
  <c r="G41" i="26"/>
  <c r="D41" i="26"/>
  <c r="B37" i="26"/>
  <c r="C37" i="26" s="1"/>
  <c r="C38" i="26"/>
  <c r="D34" i="26"/>
  <c r="G34" i="26"/>
  <c r="D29" i="24"/>
  <c r="G29" i="24"/>
  <c r="G26" i="26"/>
  <c r="D26" i="26"/>
  <c r="D20" i="24"/>
  <c r="G20" i="24"/>
  <c r="G16" i="26"/>
  <c r="D16" i="26"/>
  <c r="B12" i="26"/>
  <c r="C12" i="26" s="1"/>
  <c r="C13" i="26"/>
  <c r="L68" i="24"/>
  <c r="M85" i="24" s="1"/>
  <c r="M9" i="24"/>
  <c r="M68" i="24" s="1"/>
  <c r="D92" i="26"/>
  <c r="G92" i="26"/>
  <c r="G43" i="26"/>
  <c r="D43" i="26"/>
  <c r="G38" i="24"/>
  <c r="D38" i="24"/>
  <c r="F37" i="24"/>
  <c r="D106" i="26"/>
  <c r="D98" i="24"/>
  <c r="D90" i="24"/>
  <c r="D86" i="26"/>
  <c r="G86" i="26"/>
  <c r="D82" i="24"/>
  <c r="D78" i="26"/>
  <c r="G78" i="26"/>
  <c r="D74" i="24"/>
  <c r="D70" i="26"/>
  <c r="G70" i="26"/>
  <c r="G48" i="24"/>
  <c r="D48" i="24"/>
  <c r="D44" i="26"/>
  <c r="G44" i="26"/>
  <c r="G39" i="24"/>
  <c r="D39" i="24"/>
  <c r="G32" i="24"/>
  <c r="D32" i="24"/>
  <c r="D29" i="26"/>
  <c r="G29" i="26"/>
  <c r="D23" i="24"/>
  <c r="G23" i="24"/>
  <c r="G20" i="26"/>
  <c r="D20" i="26"/>
  <c r="G14" i="24"/>
  <c r="D14" i="24"/>
  <c r="M9" i="26"/>
  <c r="M67" i="26" s="1"/>
  <c r="L67" i="26"/>
  <c r="K9" i="24"/>
  <c r="K68" i="24" s="1"/>
  <c r="J68" i="24"/>
  <c r="K106" i="24" s="1"/>
  <c r="D97" i="24"/>
  <c r="D106" i="24"/>
  <c r="D89" i="26"/>
  <c r="G89" i="26"/>
  <c r="D85" i="24"/>
  <c r="D81" i="26"/>
  <c r="G81" i="26"/>
  <c r="D77" i="24"/>
  <c r="D73" i="26"/>
  <c r="G73" i="26"/>
  <c r="G48" i="26"/>
  <c r="D48" i="26"/>
  <c r="G42" i="24"/>
  <c r="D42" i="24"/>
  <c r="G39" i="26"/>
  <c r="D39" i="26"/>
  <c r="N37" i="24"/>
  <c r="O37" i="24" s="1"/>
  <c r="O38" i="24"/>
  <c r="G32" i="26"/>
  <c r="D32" i="26"/>
  <c r="D27" i="24"/>
  <c r="G27" i="24"/>
  <c r="D23" i="26"/>
  <c r="G23" i="26"/>
  <c r="D14" i="26"/>
  <c r="G14" i="26"/>
  <c r="O13" i="24"/>
  <c r="N12" i="24"/>
  <c r="O12" i="24" s="1"/>
  <c r="K106" i="26"/>
  <c r="K9" i="26"/>
  <c r="K67" i="26" s="1"/>
  <c r="J67" i="26"/>
  <c r="H68" i="24"/>
  <c r="I77" i="24" s="1"/>
  <c r="I9" i="24"/>
  <c r="I68" i="24" s="1"/>
  <c r="D89" i="24"/>
  <c r="G19" i="26"/>
  <c r="D19" i="26"/>
  <c r="G13" i="24"/>
  <c r="D13" i="24"/>
  <c r="F12" i="24"/>
  <c r="G12" i="24" s="1"/>
  <c r="D104" i="24"/>
  <c r="D100" i="26"/>
  <c r="G100" i="26"/>
  <c r="D96" i="24"/>
  <c r="D88" i="24"/>
  <c r="D84" i="26"/>
  <c r="G84" i="26"/>
  <c r="D80" i="24"/>
  <c r="D76" i="26"/>
  <c r="G76" i="26"/>
  <c r="D72" i="24"/>
  <c r="D42" i="26"/>
  <c r="G42" i="26"/>
  <c r="N37" i="26"/>
  <c r="M38" i="24"/>
  <c r="L37" i="24"/>
  <c r="M37" i="24" s="1"/>
  <c r="G36" i="24"/>
  <c r="D36" i="24"/>
  <c r="G30" i="24"/>
  <c r="D30" i="24"/>
  <c r="G27" i="26"/>
  <c r="D27" i="26"/>
  <c r="G21" i="24"/>
  <c r="D21" i="24"/>
  <c r="K15" i="26"/>
  <c r="I15" i="24"/>
  <c r="N12" i="26"/>
  <c r="N9" i="26" s="1"/>
  <c r="O89" i="26" s="1"/>
  <c r="M13" i="24"/>
  <c r="L12" i="24"/>
  <c r="M12" i="24" s="1"/>
  <c r="I9" i="26"/>
  <c r="I67" i="26" s="1"/>
  <c r="H67" i="26"/>
  <c r="D9" i="24"/>
  <c r="F68" i="24"/>
  <c r="G71" i="24" s="1"/>
  <c r="G9" i="24"/>
  <c r="G68" i="24" s="1"/>
  <c r="D105" i="24"/>
  <c r="D77" i="26"/>
  <c r="G77" i="26"/>
  <c r="D73" i="24"/>
  <c r="D102" i="26"/>
  <c r="G102" i="26"/>
  <c r="D105" i="26"/>
  <c r="G105" i="26"/>
  <c r="D101" i="24"/>
  <c r="D103" i="26"/>
  <c r="G103" i="26"/>
  <c r="D99" i="24"/>
  <c r="D95" i="26"/>
  <c r="G95" i="26"/>
  <c r="D91" i="24"/>
  <c r="D87" i="26"/>
  <c r="G87" i="26"/>
  <c r="D83" i="24"/>
  <c r="D79" i="26"/>
  <c r="G79" i="26"/>
  <c r="D75" i="24"/>
  <c r="D71" i="26"/>
  <c r="G71" i="26"/>
  <c r="G49" i="24"/>
  <c r="D49" i="24"/>
  <c r="G40" i="24"/>
  <c r="D40" i="24"/>
  <c r="M38" i="26"/>
  <c r="L37" i="26"/>
  <c r="M37" i="26" s="1"/>
  <c r="K38" i="24"/>
  <c r="J37" i="24"/>
  <c r="K37" i="24" s="1"/>
  <c r="D36" i="26"/>
  <c r="G36" i="26"/>
  <c r="G33" i="24"/>
  <c r="D33" i="24"/>
  <c r="G30" i="26"/>
  <c r="D30" i="26"/>
  <c r="D21" i="26"/>
  <c r="G21" i="26"/>
  <c r="K19" i="26"/>
  <c r="I19" i="24"/>
  <c r="M16" i="24"/>
  <c r="G15" i="24"/>
  <c r="D15" i="24"/>
  <c r="M13" i="26"/>
  <c r="L12" i="26"/>
  <c r="M12" i="26" s="1"/>
  <c r="J12" i="24"/>
  <c r="K12" i="24" s="1"/>
  <c r="K13" i="24"/>
  <c r="G106" i="26"/>
  <c r="D9" i="26"/>
  <c r="F67" i="26"/>
  <c r="G9" i="26"/>
  <c r="G67" i="26" s="1"/>
  <c r="D101" i="26"/>
  <c r="G101" i="26"/>
  <c r="D85" i="26"/>
  <c r="G85" i="26"/>
  <c r="D81" i="24"/>
  <c r="D31" i="24"/>
  <c r="G31" i="24"/>
  <c r="G28" i="26"/>
  <c r="D28" i="26"/>
  <c r="D22" i="24"/>
  <c r="G22" i="24"/>
  <c r="D97" i="26"/>
  <c r="G97" i="26"/>
  <c r="D102" i="24"/>
  <c r="D98" i="26"/>
  <c r="G98" i="26"/>
  <c r="D93" i="24"/>
  <c r="D90" i="26"/>
  <c r="G90" i="26"/>
  <c r="D86" i="24"/>
  <c r="D82" i="26"/>
  <c r="G82" i="26"/>
  <c r="D78" i="24"/>
  <c r="D74" i="26"/>
  <c r="G74" i="26"/>
  <c r="N67" i="26"/>
  <c r="D49" i="26"/>
  <c r="G49" i="26"/>
  <c r="D43" i="24"/>
  <c r="G43" i="24"/>
  <c r="G40" i="26"/>
  <c r="D40" i="26"/>
  <c r="J37" i="26"/>
  <c r="K37" i="26" s="1"/>
  <c r="K38" i="26"/>
  <c r="H37" i="24"/>
  <c r="I37" i="24" s="1"/>
  <c r="I38" i="24"/>
  <c r="G33" i="26"/>
  <c r="D33" i="26"/>
  <c r="D28" i="24"/>
  <c r="G28" i="24"/>
  <c r="G19" i="24"/>
  <c r="D19" i="24"/>
  <c r="M16" i="26"/>
  <c r="K16" i="24"/>
  <c r="G15" i="26"/>
  <c r="D15" i="26"/>
  <c r="K13" i="26"/>
  <c r="J12" i="26"/>
  <c r="K12" i="26" s="1"/>
  <c r="I13" i="24"/>
  <c r="H12" i="24"/>
  <c r="I12" i="24" s="1"/>
  <c r="C106" i="26"/>
  <c r="B67" i="26"/>
  <c r="L49" i="30"/>
  <c r="J49" i="30"/>
  <c r="H49" i="30"/>
  <c r="G49" i="30"/>
  <c r="E49" i="30"/>
  <c r="D49" i="30"/>
  <c r="B49" i="30"/>
  <c r="L49" i="29"/>
  <c r="J49" i="29"/>
  <c r="H49" i="29"/>
  <c r="G49" i="29"/>
  <c r="E49" i="29"/>
  <c r="D49" i="29"/>
  <c r="B49" i="29"/>
  <c r="L48" i="30"/>
  <c r="J48" i="30"/>
  <c r="H48" i="30"/>
  <c r="G48" i="30"/>
  <c r="E48" i="30"/>
  <c r="D48" i="30"/>
  <c r="B48" i="30"/>
  <c r="L48" i="29"/>
  <c r="J48" i="29"/>
  <c r="H48" i="29"/>
  <c r="G48" i="29"/>
  <c r="E48" i="29"/>
  <c r="D48" i="29"/>
  <c r="B48" i="29"/>
  <c r="L47" i="30"/>
  <c r="J47" i="30"/>
  <c r="H47" i="30"/>
  <c r="G47" i="30"/>
  <c r="E47" i="30"/>
  <c r="D47" i="30"/>
  <c r="B47" i="30"/>
  <c r="L47" i="29"/>
  <c r="J47" i="29"/>
  <c r="H47" i="29"/>
  <c r="G47" i="29"/>
  <c r="E47" i="29"/>
  <c r="D47" i="29"/>
  <c r="B47" i="29"/>
  <c r="L46" i="30"/>
  <c r="J46" i="30"/>
  <c r="H46" i="30"/>
  <c r="G46" i="30"/>
  <c r="E46" i="30"/>
  <c r="D46" i="30"/>
  <c r="B46" i="30"/>
  <c r="L46" i="29"/>
  <c r="J46" i="29"/>
  <c r="H46" i="29"/>
  <c r="G46" i="29"/>
  <c r="E46" i="29"/>
  <c r="D46" i="29"/>
  <c r="B46" i="29"/>
  <c r="L45" i="30"/>
  <c r="J45" i="30"/>
  <c r="H45" i="30"/>
  <c r="G45" i="30"/>
  <c r="E45" i="30"/>
  <c r="D45" i="30"/>
  <c r="B45" i="30"/>
  <c r="L45" i="29"/>
  <c r="J45" i="29"/>
  <c r="H45" i="29"/>
  <c r="G45" i="29"/>
  <c r="E45" i="29"/>
  <c r="D45" i="29"/>
  <c r="B45" i="29"/>
  <c r="L44" i="30"/>
  <c r="J44" i="30"/>
  <c r="H44" i="30"/>
  <c r="G44" i="30"/>
  <c r="E44" i="30"/>
  <c r="D44" i="30"/>
  <c r="B44" i="30"/>
  <c r="L44" i="29"/>
  <c r="J44" i="29"/>
  <c r="H44" i="29"/>
  <c r="G44" i="29"/>
  <c r="E44" i="29"/>
  <c r="D44" i="29"/>
  <c r="B44" i="29"/>
  <c r="L43" i="30"/>
  <c r="J43" i="30"/>
  <c r="H43" i="30"/>
  <c r="G43" i="30"/>
  <c r="E43" i="30"/>
  <c r="D43" i="30"/>
  <c r="B43" i="30"/>
  <c r="L43" i="29"/>
  <c r="J43" i="29"/>
  <c r="H43" i="29"/>
  <c r="G43" i="29"/>
  <c r="E43" i="29"/>
  <c r="D43" i="29"/>
  <c r="B43" i="29"/>
  <c r="L42" i="30"/>
  <c r="J42" i="30"/>
  <c r="H42" i="30"/>
  <c r="G42" i="30"/>
  <c r="E42" i="30"/>
  <c r="D42" i="30"/>
  <c r="B42" i="30"/>
  <c r="L42" i="29"/>
  <c r="J42" i="29"/>
  <c r="H42" i="29"/>
  <c r="G42" i="29"/>
  <c r="E42" i="29"/>
  <c r="D42" i="29"/>
  <c r="B42" i="29"/>
  <c r="L41" i="30"/>
  <c r="J41" i="30"/>
  <c r="H41" i="30"/>
  <c r="G41" i="30"/>
  <c r="E41" i="30"/>
  <c r="D41" i="30"/>
  <c r="B41" i="30"/>
  <c r="L41" i="29"/>
  <c r="J41" i="29"/>
  <c r="H41" i="29"/>
  <c r="G41" i="29"/>
  <c r="E41" i="29"/>
  <c r="D41" i="29"/>
  <c r="B41" i="29"/>
  <c r="L40" i="30"/>
  <c r="J40" i="30"/>
  <c r="H40" i="30"/>
  <c r="G40" i="30"/>
  <c r="E40" i="30"/>
  <c r="D40" i="30"/>
  <c r="B40" i="30"/>
  <c r="L40" i="29"/>
  <c r="J40" i="29"/>
  <c r="H40" i="29"/>
  <c r="G40" i="29"/>
  <c r="E40" i="29"/>
  <c r="D40" i="29"/>
  <c r="B40" i="29"/>
  <c r="L39" i="30"/>
  <c r="J39" i="30"/>
  <c r="H39" i="30"/>
  <c r="G39" i="30"/>
  <c r="E39" i="30"/>
  <c r="D39" i="30"/>
  <c r="B39" i="30"/>
  <c r="L39" i="29"/>
  <c r="J39" i="29"/>
  <c r="H39" i="29"/>
  <c r="G39" i="29"/>
  <c r="E39" i="29"/>
  <c r="D39" i="29"/>
  <c r="B39" i="29"/>
  <c r="L38" i="30"/>
  <c r="J38" i="30"/>
  <c r="H38" i="30"/>
  <c r="G38" i="30"/>
  <c r="E38" i="30"/>
  <c r="D38" i="30"/>
  <c r="B38" i="30"/>
  <c r="L38" i="29"/>
  <c r="J38" i="29"/>
  <c r="H38" i="29"/>
  <c r="G38" i="29"/>
  <c r="E38" i="29"/>
  <c r="D38" i="29"/>
  <c r="B38" i="29"/>
  <c r="L37" i="30"/>
  <c r="J37" i="30"/>
  <c r="H37" i="30"/>
  <c r="G37" i="30"/>
  <c r="E37" i="30"/>
  <c r="D37" i="30"/>
  <c r="B37" i="30"/>
  <c r="L37" i="29"/>
  <c r="J37" i="29"/>
  <c r="H37" i="29"/>
  <c r="G37" i="29"/>
  <c r="E37" i="29"/>
  <c r="D37" i="29"/>
  <c r="B37" i="29"/>
  <c r="L34" i="30"/>
  <c r="J34" i="30"/>
  <c r="H34" i="30"/>
  <c r="G34" i="30"/>
  <c r="E34" i="30"/>
  <c r="D34" i="30"/>
  <c r="B34" i="30"/>
  <c r="L34" i="29"/>
  <c r="J34" i="29"/>
  <c r="H34" i="29"/>
  <c r="G34" i="29"/>
  <c r="E34" i="29"/>
  <c r="D34" i="29"/>
  <c r="B34" i="29"/>
  <c r="L33" i="30"/>
  <c r="J33" i="30"/>
  <c r="H33" i="30"/>
  <c r="G33" i="30"/>
  <c r="E33" i="30"/>
  <c r="D33" i="30"/>
  <c r="B33" i="30"/>
  <c r="L33" i="29"/>
  <c r="J33" i="29"/>
  <c r="H33" i="29"/>
  <c r="G33" i="29"/>
  <c r="E33" i="29"/>
  <c r="D33" i="29"/>
  <c r="B33" i="29"/>
  <c r="L32" i="30"/>
  <c r="J32" i="30"/>
  <c r="H32" i="30"/>
  <c r="G32" i="30"/>
  <c r="E32" i="30"/>
  <c r="D32" i="30"/>
  <c r="B32" i="30"/>
  <c r="L32" i="29"/>
  <c r="J32" i="29"/>
  <c r="H32" i="29"/>
  <c r="G32" i="29"/>
  <c r="E32" i="29"/>
  <c r="D32" i="29"/>
  <c r="B32" i="29"/>
  <c r="L31" i="30"/>
  <c r="J31" i="30"/>
  <c r="H31" i="30"/>
  <c r="G31" i="30"/>
  <c r="E31" i="30"/>
  <c r="D31" i="30"/>
  <c r="B31" i="30"/>
  <c r="L31" i="29"/>
  <c r="J31" i="29"/>
  <c r="H31" i="29"/>
  <c r="G31" i="29"/>
  <c r="E31" i="29"/>
  <c r="D31" i="29"/>
  <c r="B31" i="29"/>
  <c r="L30" i="30"/>
  <c r="J30" i="30"/>
  <c r="H30" i="30"/>
  <c r="G30" i="30"/>
  <c r="E30" i="30"/>
  <c r="D30" i="30"/>
  <c r="B30" i="30"/>
  <c r="L30" i="29"/>
  <c r="J30" i="29"/>
  <c r="H30" i="29"/>
  <c r="G30" i="29"/>
  <c r="E30" i="29"/>
  <c r="D30" i="29"/>
  <c r="B30" i="29"/>
  <c r="L29" i="30"/>
  <c r="J29" i="30"/>
  <c r="H29" i="30"/>
  <c r="G29" i="30"/>
  <c r="E29" i="30"/>
  <c r="D29" i="30"/>
  <c r="B29" i="30"/>
  <c r="L29" i="29"/>
  <c r="J29" i="29"/>
  <c r="H29" i="29"/>
  <c r="G29" i="29"/>
  <c r="E29" i="29"/>
  <c r="D29" i="29"/>
  <c r="B29" i="29"/>
  <c r="L28" i="30"/>
  <c r="J28" i="30"/>
  <c r="H28" i="30"/>
  <c r="G28" i="30"/>
  <c r="E28" i="30"/>
  <c r="D28" i="30"/>
  <c r="B28" i="30"/>
  <c r="L28" i="29"/>
  <c r="J28" i="29"/>
  <c r="H28" i="29"/>
  <c r="G28" i="29"/>
  <c r="E28" i="29"/>
  <c r="D28" i="29"/>
  <c r="B28" i="29"/>
  <c r="L27" i="30"/>
  <c r="J27" i="30"/>
  <c r="H27" i="30"/>
  <c r="G27" i="30"/>
  <c r="E27" i="30"/>
  <c r="D27" i="30"/>
  <c r="B27" i="30"/>
  <c r="L27" i="29"/>
  <c r="J27" i="29"/>
  <c r="H27" i="29"/>
  <c r="G27" i="29"/>
  <c r="E27" i="29"/>
  <c r="D27" i="29"/>
  <c r="B27" i="29"/>
  <c r="L26" i="30"/>
  <c r="J26" i="30"/>
  <c r="H26" i="30"/>
  <c r="G26" i="30"/>
  <c r="E26" i="30"/>
  <c r="D26" i="30"/>
  <c r="B26" i="30"/>
  <c r="L26" i="29"/>
  <c r="J26" i="29"/>
  <c r="H26" i="29"/>
  <c r="G26" i="29"/>
  <c r="E26" i="29"/>
  <c r="D26" i="29"/>
  <c r="B26" i="29"/>
  <c r="L25" i="30"/>
  <c r="J25" i="30"/>
  <c r="H25" i="30"/>
  <c r="G25" i="30"/>
  <c r="E25" i="30"/>
  <c r="D25" i="30"/>
  <c r="B25" i="30"/>
  <c r="L25" i="29"/>
  <c r="J25" i="29"/>
  <c r="H25" i="29"/>
  <c r="G25" i="29"/>
  <c r="E25" i="29"/>
  <c r="D25" i="29"/>
  <c r="B25" i="29"/>
  <c r="L24" i="30"/>
  <c r="J24" i="30"/>
  <c r="H24" i="30"/>
  <c r="G24" i="30"/>
  <c r="E24" i="30"/>
  <c r="D24" i="30"/>
  <c r="B24" i="30"/>
  <c r="L24" i="29"/>
  <c r="J24" i="29"/>
  <c r="H24" i="29"/>
  <c r="G24" i="29"/>
  <c r="E24" i="29"/>
  <c r="D24" i="29"/>
  <c r="B24" i="29"/>
  <c r="L23" i="30"/>
  <c r="J23" i="30"/>
  <c r="H23" i="30"/>
  <c r="G23" i="30"/>
  <c r="E23" i="30"/>
  <c r="D23" i="30"/>
  <c r="B23" i="30"/>
  <c r="L23" i="29"/>
  <c r="J23" i="29"/>
  <c r="H23" i="29"/>
  <c r="G23" i="29"/>
  <c r="E23" i="29"/>
  <c r="D23" i="29"/>
  <c r="B23" i="29"/>
  <c r="L22" i="30"/>
  <c r="J22" i="30"/>
  <c r="H22" i="30"/>
  <c r="G22" i="30"/>
  <c r="E22" i="30"/>
  <c r="D22" i="30"/>
  <c r="B22" i="30"/>
  <c r="L22" i="29"/>
  <c r="J22" i="29"/>
  <c r="H22" i="29"/>
  <c r="G22" i="29"/>
  <c r="E22" i="29"/>
  <c r="D22" i="29"/>
  <c r="B22" i="29"/>
  <c r="L21" i="30"/>
  <c r="J21" i="30"/>
  <c r="H21" i="30"/>
  <c r="G21" i="30"/>
  <c r="E21" i="30"/>
  <c r="D21" i="30"/>
  <c r="B21" i="30"/>
  <c r="L21" i="29"/>
  <c r="J21" i="29"/>
  <c r="H21" i="29"/>
  <c r="G21" i="29"/>
  <c r="E21" i="29"/>
  <c r="D21" i="29"/>
  <c r="B21" i="29"/>
  <c r="L20" i="30"/>
  <c r="J20" i="30"/>
  <c r="H20" i="30"/>
  <c r="G20" i="30"/>
  <c r="E20" i="30"/>
  <c r="D20" i="30"/>
  <c r="B20" i="30"/>
  <c r="L20" i="29"/>
  <c r="J20" i="29"/>
  <c r="H20" i="29"/>
  <c r="G20" i="29"/>
  <c r="E20" i="29"/>
  <c r="D20" i="29"/>
  <c r="B20" i="29"/>
  <c r="L19" i="30"/>
  <c r="J19" i="30"/>
  <c r="H19" i="30"/>
  <c r="G19" i="30"/>
  <c r="E19" i="30"/>
  <c r="D19" i="30"/>
  <c r="B19" i="30"/>
  <c r="L19" i="29"/>
  <c r="J19" i="29"/>
  <c r="H19" i="29"/>
  <c r="G19" i="29"/>
  <c r="E19" i="29"/>
  <c r="D19" i="29"/>
  <c r="B19" i="29"/>
  <c r="L18" i="30"/>
  <c r="J18" i="30"/>
  <c r="H18" i="30"/>
  <c r="G18" i="30"/>
  <c r="E18" i="30"/>
  <c r="D18" i="30"/>
  <c r="B18" i="30"/>
  <c r="L18" i="29"/>
  <c r="J18" i="29"/>
  <c r="H18" i="29"/>
  <c r="G18" i="29"/>
  <c r="E18" i="29"/>
  <c r="D18" i="29"/>
  <c r="B18" i="29"/>
  <c r="L17" i="30"/>
  <c r="J17" i="30"/>
  <c r="H17" i="30"/>
  <c r="G17" i="30"/>
  <c r="E17" i="30"/>
  <c r="D17" i="30"/>
  <c r="B17" i="30"/>
  <c r="L17" i="29"/>
  <c r="J17" i="29"/>
  <c r="H17" i="29"/>
  <c r="G17" i="29"/>
  <c r="E17" i="29"/>
  <c r="D17" i="29"/>
  <c r="B17" i="29"/>
  <c r="L16" i="30"/>
  <c r="J16" i="30"/>
  <c r="H16" i="30"/>
  <c r="G16" i="30"/>
  <c r="E16" i="30"/>
  <c r="D16" i="30"/>
  <c r="B16" i="30"/>
  <c r="L16" i="29"/>
  <c r="J16" i="29"/>
  <c r="H16" i="29"/>
  <c r="G16" i="29"/>
  <c r="E16" i="29"/>
  <c r="D16" i="29"/>
  <c r="B16" i="29"/>
  <c r="L15" i="30"/>
  <c r="J15" i="30"/>
  <c r="H15" i="30"/>
  <c r="G15" i="30"/>
  <c r="E15" i="30"/>
  <c r="D15" i="30"/>
  <c r="B15" i="30"/>
  <c r="L15" i="29"/>
  <c r="J15" i="29"/>
  <c r="H15" i="29"/>
  <c r="G15" i="29"/>
  <c r="E15" i="29"/>
  <c r="D15" i="29"/>
  <c r="B15" i="29"/>
  <c r="L14" i="30"/>
  <c r="J14" i="30"/>
  <c r="H14" i="30"/>
  <c r="G14" i="30"/>
  <c r="E14" i="30"/>
  <c r="D14" i="30"/>
  <c r="B14" i="30"/>
  <c r="L14" i="29"/>
  <c r="J14" i="29"/>
  <c r="H14" i="29"/>
  <c r="G14" i="29"/>
  <c r="E14" i="29"/>
  <c r="D14" i="29"/>
  <c r="B14" i="29"/>
  <c r="L13" i="30"/>
  <c r="J13" i="30"/>
  <c r="H13" i="30"/>
  <c r="G13" i="30"/>
  <c r="E13" i="30"/>
  <c r="D13" i="30"/>
  <c r="B13" i="30"/>
  <c r="L13" i="29"/>
  <c r="J13" i="29"/>
  <c r="H13" i="29"/>
  <c r="G13" i="29"/>
  <c r="E13" i="29"/>
  <c r="D13" i="29"/>
  <c r="B13" i="29"/>
  <c r="L12" i="30"/>
  <c r="J12" i="30"/>
  <c r="H12" i="30"/>
  <c r="G12" i="30"/>
  <c r="E12" i="30"/>
  <c r="D12" i="30"/>
  <c r="B12" i="30"/>
  <c r="L12" i="29"/>
  <c r="J12" i="29"/>
  <c r="H12" i="29"/>
  <c r="G12" i="29"/>
  <c r="E12" i="29"/>
  <c r="D12" i="29"/>
  <c r="B12" i="29"/>
  <c r="L11" i="30"/>
  <c r="J11" i="30"/>
  <c r="H11" i="30"/>
  <c r="G11" i="30"/>
  <c r="E11" i="30"/>
  <c r="D11" i="30"/>
  <c r="B11" i="30"/>
  <c r="L11" i="29"/>
  <c r="J11" i="29"/>
  <c r="H11" i="29"/>
  <c r="G11" i="29"/>
  <c r="E11" i="29"/>
  <c r="D11" i="29"/>
  <c r="B11" i="29"/>
  <c r="R40" i="25"/>
  <c r="P40" i="25"/>
  <c r="N40" i="25"/>
  <c r="M40" i="25"/>
  <c r="K40" i="25"/>
  <c r="J40" i="25"/>
  <c r="H40" i="25"/>
  <c r="G40" i="25"/>
  <c r="E40" i="25"/>
  <c r="D40" i="25"/>
  <c r="B40" i="25"/>
  <c r="R40" i="21"/>
  <c r="P40" i="21"/>
  <c r="N40" i="21"/>
  <c r="M40" i="21"/>
  <c r="K40" i="21"/>
  <c r="J40" i="21"/>
  <c r="H40" i="21"/>
  <c r="G40" i="21"/>
  <c r="E40" i="21"/>
  <c r="D40" i="21"/>
  <c r="B40" i="21"/>
  <c r="R39" i="25"/>
  <c r="P39" i="25"/>
  <c r="N39" i="25"/>
  <c r="M39" i="25"/>
  <c r="K39" i="25"/>
  <c r="J39" i="25"/>
  <c r="H39" i="25"/>
  <c r="G39" i="25"/>
  <c r="E39" i="25"/>
  <c r="D39" i="25"/>
  <c r="B39" i="25"/>
  <c r="R39" i="21"/>
  <c r="P39" i="21"/>
  <c r="N39" i="21"/>
  <c r="M39" i="21"/>
  <c r="K39" i="21"/>
  <c r="J39" i="21"/>
  <c r="H39" i="21"/>
  <c r="G39" i="21"/>
  <c r="E39" i="21"/>
  <c r="D39" i="21"/>
  <c r="B39" i="21"/>
  <c r="R38" i="25"/>
  <c r="P38" i="25"/>
  <c r="N38" i="25"/>
  <c r="M38" i="25"/>
  <c r="K38" i="25"/>
  <c r="J38" i="25"/>
  <c r="H38" i="25"/>
  <c r="G38" i="25"/>
  <c r="E38" i="25"/>
  <c r="D38" i="25"/>
  <c r="B38" i="25"/>
  <c r="R38" i="21"/>
  <c r="P38" i="21"/>
  <c r="N38" i="21"/>
  <c r="M38" i="21"/>
  <c r="K38" i="21"/>
  <c r="J38" i="21"/>
  <c r="H38" i="21"/>
  <c r="G38" i="21"/>
  <c r="E38" i="21"/>
  <c r="D38" i="21"/>
  <c r="B38" i="21"/>
  <c r="R37" i="25"/>
  <c r="P37" i="25"/>
  <c r="N37" i="25"/>
  <c r="M37" i="25"/>
  <c r="K37" i="25"/>
  <c r="J37" i="25"/>
  <c r="H37" i="25"/>
  <c r="G37" i="25"/>
  <c r="E37" i="25"/>
  <c r="D37" i="25"/>
  <c r="B37" i="25"/>
  <c r="R37" i="21"/>
  <c r="P37" i="21"/>
  <c r="N37" i="21"/>
  <c r="M37" i="21"/>
  <c r="K37" i="21"/>
  <c r="J37" i="21"/>
  <c r="H37" i="21"/>
  <c r="G37" i="21"/>
  <c r="E37" i="21"/>
  <c r="D37" i="21"/>
  <c r="B37" i="21"/>
  <c r="R36" i="25"/>
  <c r="P36" i="25"/>
  <c r="N36" i="25"/>
  <c r="M36" i="25"/>
  <c r="K36" i="25"/>
  <c r="J36" i="25"/>
  <c r="H36" i="25"/>
  <c r="G36" i="25"/>
  <c r="E36" i="25"/>
  <c r="D36" i="25"/>
  <c r="B36" i="25"/>
  <c r="R36" i="21"/>
  <c r="P36" i="21"/>
  <c r="N36" i="21"/>
  <c r="M36" i="21"/>
  <c r="K36" i="21"/>
  <c r="J36" i="21"/>
  <c r="H36" i="21"/>
  <c r="G36" i="21"/>
  <c r="E36" i="21"/>
  <c r="D36" i="21"/>
  <c r="B36" i="21"/>
  <c r="R33" i="25"/>
  <c r="P33" i="25"/>
  <c r="N33" i="25"/>
  <c r="M33" i="25"/>
  <c r="K33" i="25"/>
  <c r="J33" i="25"/>
  <c r="H33" i="25"/>
  <c r="G33" i="25"/>
  <c r="E33" i="25"/>
  <c r="D33" i="25"/>
  <c r="B33" i="25"/>
  <c r="R33" i="21"/>
  <c r="P33" i="21"/>
  <c r="N33" i="21"/>
  <c r="M33" i="21"/>
  <c r="K33" i="21"/>
  <c r="J33" i="21"/>
  <c r="H33" i="21"/>
  <c r="G33" i="21"/>
  <c r="E33" i="21"/>
  <c r="D33" i="21"/>
  <c r="B33" i="21"/>
  <c r="R32" i="25"/>
  <c r="P32" i="25"/>
  <c r="N32" i="25"/>
  <c r="M32" i="25"/>
  <c r="K32" i="25"/>
  <c r="J32" i="25"/>
  <c r="H32" i="25"/>
  <c r="G32" i="25"/>
  <c r="E32" i="25"/>
  <c r="D32" i="25"/>
  <c r="B32" i="25"/>
  <c r="R32" i="21"/>
  <c r="P32" i="21"/>
  <c r="N32" i="21"/>
  <c r="M32" i="21"/>
  <c r="K32" i="21"/>
  <c r="J32" i="21"/>
  <c r="H32" i="21"/>
  <c r="G32" i="21"/>
  <c r="E32" i="21"/>
  <c r="D32" i="21"/>
  <c r="B32" i="21"/>
  <c r="R31" i="25"/>
  <c r="P31" i="25"/>
  <c r="N31" i="25"/>
  <c r="M31" i="25"/>
  <c r="K31" i="25"/>
  <c r="J31" i="25"/>
  <c r="H31" i="25"/>
  <c r="G31" i="25"/>
  <c r="E31" i="25"/>
  <c r="D31" i="25"/>
  <c r="B31" i="25"/>
  <c r="R31" i="21"/>
  <c r="P31" i="21"/>
  <c r="N31" i="21"/>
  <c r="M31" i="21"/>
  <c r="K31" i="21"/>
  <c r="J31" i="21"/>
  <c r="H31" i="21"/>
  <c r="G31" i="21"/>
  <c r="E31" i="21"/>
  <c r="D31" i="21"/>
  <c r="B31" i="21"/>
  <c r="R30" i="25"/>
  <c r="P30" i="25"/>
  <c r="N30" i="25"/>
  <c r="M30" i="25"/>
  <c r="K30" i="25"/>
  <c r="J30" i="25"/>
  <c r="H30" i="25"/>
  <c r="G30" i="25"/>
  <c r="E30" i="25"/>
  <c r="D30" i="25"/>
  <c r="B30" i="25"/>
  <c r="R30" i="21"/>
  <c r="P30" i="21"/>
  <c r="N30" i="21"/>
  <c r="M30" i="21"/>
  <c r="K30" i="21"/>
  <c r="J30" i="21"/>
  <c r="H30" i="21"/>
  <c r="G30" i="21"/>
  <c r="E30" i="21"/>
  <c r="D30" i="21"/>
  <c r="B30" i="21"/>
  <c r="R29" i="25"/>
  <c r="P29" i="25"/>
  <c r="N29" i="25"/>
  <c r="M29" i="25"/>
  <c r="K29" i="25"/>
  <c r="J29" i="25"/>
  <c r="H29" i="25"/>
  <c r="G29" i="25"/>
  <c r="E29" i="25"/>
  <c r="D29" i="25"/>
  <c r="B29" i="25"/>
  <c r="R29" i="21"/>
  <c r="P29" i="21"/>
  <c r="N29" i="21"/>
  <c r="M29" i="21"/>
  <c r="K29" i="21"/>
  <c r="J29" i="21"/>
  <c r="H29" i="21"/>
  <c r="G29" i="21"/>
  <c r="E29" i="21"/>
  <c r="D29" i="21"/>
  <c r="B29" i="21"/>
  <c r="R28" i="25"/>
  <c r="P28" i="25"/>
  <c r="N28" i="25"/>
  <c r="M28" i="25"/>
  <c r="K28" i="25"/>
  <c r="J28" i="25"/>
  <c r="H28" i="25"/>
  <c r="G28" i="25"/>
  <c r="E28" i="25"/>
  <c r="D28" i="25"/>
  <c r="B28" i="25"/>
  <c r="R28" i="21"/>
  <c r="P28" i="21"/>
  <c r="N28" i="21"/>
  <c r="M28" i="21"/>
  <c r="K28" i="21"/>
  <c r="J28" i="21"/>
  <c r="H28" i="21"/>
  <c r="G28" i="21"/>
  <c r="E28" i="21"/>
  <c r="D28" i="21"/>
  <c r="B28" i="21"/>
  <c r="R27" i="25"/>
  <c r="P27" i="25"/>
  <c r="N27" i="25"/>
  <c r="M27" i="25"/>
  <c r="K27" i="25"/>
  <c r="J27" i="25"/>
  <c r="H27" i="25"/>
  <c r="G27" i="25"/>
  <c r="E27" i="25"/>
  <c r="D27" i="25"/>
  <c r="B27" i="25"/>
  <c r="R27" i="21"/>
  <c r="P27" i="21"/>
  <c r="N27" i="21"/>
  <c r="M27" i="21"/>
  <c r="K27" i="21"/>
  <c r="J27" i="21"/>
  <c r="H27" i="21"/>
  <c r="G27" i="21"/>
  <c r="E27" i="21"/>
  <c r="D27" i="21"/>
  <c r="B27" i="21"/>
  <c r="R26" i="25"/>
  <c r="P26" i="25"/>
  <c r="N26" i="25"/>
  <c r="M26" i="25"/>
  <c r="K26" i="25"/>
  <c r="J26" i="25"/>
  <c r="H26" i="25"/>
  <c r="G26" i="25"/>
  <c r="E26" i="25"/>
  <c r="D26" i="25"/>
  <c r="B26" i="25"/>
  <c r="R26" i="21"/>
  <c r="P26" i="21"/>
  <c r="N26" i="21"/>
  <c r="M26" i="21"/>
  <c r="K26" i="21"/>
  <c r="J26" i="21"/>
  <c r="H26" i="21"/>
  <c r="G26" i="21"/>
  <c r="E26" i="21"/>
  <c r="D26" i="21"/>
  <c r="B26" i="21"/>
  <c r="R25" i="25"/>
  <c r="P25" i="25"/>
  <c r="N25" i="25"/>
  <c r="M25" i="25"/>
  <c r="K25" i="25"/>
  <c r="J25" i="25"/>
  <c r="H25" i="25"/>
  <c r="G25" i="25"/>
  <c r="E25" i="25"/>
  <c r="D25" i="25"/>
  <c r="B25" i="25"/>
  <c r="R25" i="21"/>
  <c r="P25" i="21"/>
  <c r="N25" i="21"/>
  <c r="M25" i="21"/>
  <c r="K25" i="21"/>
  <c r="J25" i="21"/>
  <c r="H25" i="21"/>
  <c r="G25" i="21"/>
  <c r="E25" i="21"/>
  <c r="D25" i="21"/>
  <c r="B25" i="21"/>
  <c r="R22" i="25"/>
  <c r="P22" i="25"/>
  <c r="N22" i="25"/>
  <c r="M22" i="25"/>
  <c r="K22" i="25"/>
  <c r="J22" i="25"/>
  <c r="H22" i="25"/>
  <c r="G22" i="25"/>
  <c r="E22" i="25"/>
  <c r="D22" i="25"/>
  <c r="B22" i="25"/>
  <c r="R22" i="21"/>
  <c r="P22" i="21"/>
  <c r="N22" i="21"/>
  <c r="M22" i="21"/>
  <c r="K22" i="21"/>
  <c r="J22" i="21"/>
  <c r="H22" i="21"/>
  <c r="G22" i="21"/>
  <c r="E22" i="21"/>
  <c r="D22" i="21"/>
  <c r="B22" i="21"/>
  <c r="R21" i="25"/>
  <c r="P21" i="25"/>
  <c r="N21" i="25"/>
  <c r="M21" i="25"/>
  <c r="K21" i="25"/>
  <c r="J21" i="25"/>
  <c r="H21" i="25"/>
  <c r="G21" i="25"/>
  <c r="E21" i="25"/>
  <c r="D21" i="25"/>
  <c r="B21" i="25"/>
  <c r="R21" i="21"/>
  <c r="P21" i="21"/>
  <c r="N21" i="21"/>
  <c r="M21" i="21"/>
  <c r="K21" i="21"/>
  <c r="J21" i="21"/>
  <c r="H21" i="21"/>
  <c r="G21" i="21"/>
  <c r="E21" i="21"/>
  <c r="D21" i="21"/>
  <c r="B21" i="21"/>
  <c r="R20" i="25"/>
  <c r="P20" i="25"/>
  <c r="N20" i="25"/>
  <c r="M20" i="25"/>
  <c r="K20" i="25"/>
  <c r="J20" i="25"/>
  <c r="H20" i="25"/>
  <c r="G20" i="25"/>
  <c r="E20" i="25"/>
  <c r="D20" i="25"/>
  <c r="B20" i="25"/>
  <c r="R20" i="21"/>
  <c r="P20" i="21"/>
  <c r="N20" i="21"/>
  <c r="M20" i="21"/>
  <c r="K20" i="21"/>
  <c r="J20" i="21"/>
  <c r="H20" i="21"/>
  <c r="G20" i="21"/>
  <c r="E20" i="21"/>
  <c r="D20" i="21"/>
  <c r="B20" i="21"/>
  <c r="R19" i="25"/>
  <c r="P19" i="25"/>
  <c r="N19" i="25"/>
  <c r="M19" i="25"/>
  <c r="K19" i="25"/>
  <c r="J19" i="25"/>
  <c r="H19" i="25"/>
  <c r="G19" i="25"/>
  <c r="E19" i="25"/>
  <c r="D19" i="25"/>
  <c r="B19" i="25"/>
  <c r="R19" i="21"/>
  <c r="P19" i="21"/>
  <c r="N19" i="21"/>
  <c r="M19" i="21"/>
  <c r="K19" i="21"/>
  <c r="J19" i="21"/>
  <c r="H19" i="21"/>
  <c r="G19" i="21"/>
  <c r="E19" i="21"/>
  <c r="D19" i="21"/>
  <c r="B19" i="21"/>
  <c r="R18" i="25"/>
  <c r="P18" i="25"/>
  <c r="N18" i="25"/>
  <c r="M18" i="25"/>
  <c r="K18" i="25"/>
  <c r="J18" i="25"/>
  <c r="H18" i="25"/>
  <c r="G18" i="25"/>
  <c r="E18" i="25"/>
  <c r="D18" i="25"/>
  <c r="B18" i="25"/>
  <c r="R18" i="21"/>
  <c r="P18" i="21"/>
  <c r="N18" i="21"/>
  <c r="M18" i="21"/>
  <c r="K18" i="21"/>
  <c r="J18" i="21"/>
  <c r="H18" i="21"/>
  <c r="G18" i="21"/>
  <c r="E18" i="21"/>
  <c r="D18" i="21"/>
  <c r="B18" i="21"/>
  <c r="R15" i="25"/>
  <c r="P15" i="25"/>
  <c r="N15" i="25"/>
  <c r="M15" i="25"/>
  <c r="K15" i="25"/>
  <c r="J15" i="25"/>
  <c r="H15" i="25"/>
  <c r="G15" i="25"/>
  <c r="E15" i="25"/>
  <c r="D15" i="25"/>
  <c r="B15" i="25"/>
  <c r="R15" i="21"/>
  <c r="P15" i="21"/>
  <c r="N15" i="21"/>
  <c r="M15" i="21"/>
  <c r="K15" i="21"/>
  <c r="J15" i="21"/>
  <c r="H15" i="21"/>
  <c r="G15" i="21"/>
  <c r="E15" i="21"/>
  <c r="D15" i="21"/>
  <c r="B15" i="21"/>
  <c r="R14" i="25"/>
  <c r="P14" i="25"/>
  <c r="N14" i="25"/>
  <c r="M14" i="25"/>
  <c r="K14" i="25"/>
  <c r="J14" i="25"/>
  <c r="H14" i="25"/>
  <c r="G14" i="25"/>
  <c r="E14" i="25"/>
  <c r="D14" i="25"/>
  <c r="B14" i="25"/>
  <c r="R14" i="21"/>
  <c r="P14" i="21"/>
  <c r="N14" i="21"/>
  <c r="M14" i="21"/>
  <c r="K14" i="21"/>
  <c r="J14" i="21"/>
  <c r="H14" i="21"/>
  <c r="G14" i="21"/>
  <c r="E14" i="21"/>
  <c r="D14" i="21"/>
  <c r="B14" i="21"/>
  <c r="R13" i="25"/>
  <c r="P13" i="25"/>
  <c r="N13" i="25"/>
  <c r="M13" i="25"/>
  <c r="K13" i="25"/>
  <c r="J13" i="25"/>
  <c r="H13" i="25"/>
  <c r="G13" i="25"/>
  <c r="E13" i="25"/>
  <c r="D13" i="25"/>
  <c r="B13" i="25"/>
  <c r="R13" i="21"/>
  <c r="P13" i="21"/>
  <c r="N13" i="21"/>
  <c r="M13" i="21"/>
  <c r="K13" i="21"/>
  <c r="J13" i="21"/>
  <c r="H13" i="21"/>
  <c r="G13" i="21"/>
  <c r="E13" i="21"/>
  <c r="D13" i="21"/>
  <c r="B13" i="21"/>
  <c r="R12" i="25"/>
  <c r="P12" i="25"/>
  <c r="N12" i="25"/>
  <c r="M12" i="25"/>
  <c r="K12" i="25"/>
  <c r="J12" i="25"/>
  <c r="H12" i="25"/>
  <c r="G12" i="25"/>
  <c r="E12" i="25"/>
  <c r="D12" i="25"/>
  <c r="B12" i="25"/>
  <c r="R12" i="21"/>
  <c r="P12" i="21"/>
  <c r="N12" i="21"/>
  <c r="M12" i="21"/>
  <c r="K12" i="21"/>
  <c r="J12" i="21"/>
  <c r="H12" i="21"/>
  <c r="G12" i="21"/>
  <c r="E12" i="21"/>
  <c r="D12" i="21"/>
  <c r="B12" i="21"/>
  <c r="R8" i="25"/>
  <c r="L8" i="30" s="1"/>
  <c r="P8" i="25"/>
  <c r="J8" i="30" s="1"/>
  <c r="N8" i="25"/>
  <c r="M8" i="25"/>
  <c r="G8" i="30" s="1"/>
  <c r="K8" i="25"/>
  <c r="E8" i="30" s="1"/>
  <c r="J8" i="25"/>
  <c r="D8" i="30" s="1"/>
  <c r="H8" i="25"/>
  <c r="B8" i="30" s="1"/>
  <c r="G8" i="25"/>
  <c r="E8" i="25"/>
  <c r="D8" i="25"/>
  <c r="B8" i="25"/>
  <c r="R8" i="21"/>
  <c r="L8" i="29" s="1"/>
  <c r="P8" i="21"/>
  <c r="J8" i="29" s="1"/>
  <c r="N8" i="21"/>
  <c r="M8" i="21"/>
  <c r="G8" i="29" s="1"/>
  <c r="K8" i="21"/>
  <c r="E8" i="29" s="1"/>
  <c r="J8" i="21"/>
  <c r="D8" i="29" s="1"/>
  <c r="H8" i="21"/>
  <c r="B8" i="29" s="1"/>
  <c r="G8" i="21"/>
  <c r="E8" i="21"/>
  <c r="D8" i="21"/>
  <c r="B8" i="21"/>
  <c r="K97" i="24" l="1"/>
  <c r="K78" i="24"/>
  <c r="K79" i="24"/>
  <c r="G81" i="24"/>
  <c r="K92" i="24"/>
  <c r="K93" i="24"/>
  <c r="K84" i="24"/>
  <c r="K100" i="24"/>
  <c r="K89" i="24"/>
  <c r="K105" i="24"/>
  <c r="K86" i="24"/>
  <c r="O107" i="24"/>
  <c r="K91" i="24"/>
  <c r="K99" i="24"/>
  <c r="K75" i="24"/>
  <c r="K107" i="24"/>
  <c r="O79" i="24"/>
  <c r="O92" i="24"/>
  <c r="I97" i="24"/>
  <c r="E31" i="24"/>
  <c r="I86" i="24"/>
  <c r="O86" i="24"/>
  <c r="E19" i="24"/>
  <c r="O98" i="24"/>
  <c r="K71" i="24"/>
  <c r="E15" i="24"/>
  <c r="G75" i="24"/>
  <c r="O87" i="24"/>
  <c r="M105" i="24"/>
  <c r="E33" i="24"/>
  <c r="E40" i="24"/>
  <c r="I78" i="24"/>
  <c r="E14" i="24"/>
  <c r="E28" i="24"/>
  <c r="E22" i="24"/>
  <c r="E49" i="24"/>
  <c r="O29" i="26"/>
  <c r="K76" i="24"/>
  <c r="G102" i="24"/>
  <c r="O97" i="24"/>
  <c r="O84" i="24"/>
  <c r="E42" i="24"/>
  <c r="G83" i="24"/>
  <c r="I92" i="24"/>
  <c r="E43" i="24"/>
  <c r="G78" i="24"/>
  <c r="O106" i="24"/>
  <c r="G105" i="24"/>
  <c r="K102" i="24"/>
  <c r="K83" i="24"/>
  <c r="O74" i="24"/>
  <c r="M89" i="24"/>
  <c r="I100" i="24"/>
  <c r="O73" i="24"/>
  <c r="O75" i="24"/>
  <c r="O91" i="24"/>
  <c r="I89" i="24"/>
  <c r="O71" i="24"/>
  <c r="I102" i="24"/>
  <c r="I99" i="24"/>
  <c r="O89" i="24"/>
  <c r="M82" i="24"/>
  <c r="I82" i="24"/>
  <c r="O90" i="24"/>
  <c r="I104" i="24"/>
  <c r="O103" i="24"/>
  <c r="O76" i="24"/>
  <c r="O100" i="24"/>
  <c r="O85" i="24"/>
  <c r="O81" i="24"/>
  <c r="O102" i="24"/>
  <c r="K101" i="24"/>
  <c r="O78" i="26"/>
  <c r="O105" i="24"/>
  <c r="I76" i="24"/>
  <c r="K81" i="24"/>
  <c r="G88" i="24"/>
  <c r="K104" i="24"/>
  <c r="K87" i="24"/>
  <c r="O93" i="24"/>
  <c r="G103" i="24"/>
  <c r="E82" i="26"/>
  <c r="M100" i="24"/>
  <c r="I73" i="24"/>
  <c r="O82" i="24"/>
  <c r="O77" i="24"/>
  <c r="K73" i="24"/>
  <c r="K96" i="24"/>
  <c r="I81" i="24"/>
  <c r="O23" i="26"/>
  <c r="E101" i="26"/>
  <c r="I106" i="24"/>
  <c r="O31" i="26"/>
  <c r="I83" i="24"/>
  <c r="I91" i="24"/>
  <c r="M102" i="24"/>
  <c r="O77" i="26"/>
  <c r="I88" i="24"/>
  <c r="I107" i="24"/>
  <c r="K72" i="24"/>
  <c r="O84" i="26"/>
  <c r="M93" i="24"/>
  <c r="O72" i="26"/>
  <c r="G104" i="24"/>
  <c r="E32" i="26"/>
  <c r="I80" i="24"/>
  <c r="K77" i="24"/>
  <c r="I71" i="24"/>
  <c r="O85" i="26"/>
  <c r="E74" i="26"/>
  <c r="E90" i="26"/>
  <c r="E97" i="26"/>
  <c r="G73" i="24"/>
  <c r="I75" i="24"/>
  <c r="M75" i="24"/>
  <c r="O90" i="26"/>
  <c r="O20" i="26"/>
  <c r="M71" i="24"/>
  <c r="M103" i="24"/>
  <c r="O16" i="26"/>
  <c r="I96" i="24"/>
  <c r="O70" i="26"/>
  <c r="M99" i="24"/>
  <c r="O34" i="26"/>
  <c r="M92" i="24"/>
  <c r="O49" i="26"/>
  <c r="O102" i="26"/>
  <c r="M79" i="24"/>
  <c r="M87" i="24"/>
  <c r="I105" i="24"/>
  <c r="M74" i="24"/>
  <c r="M98" i="24"/>
  <c r="M76" i="24"/>
  <c r="M84" i="24"/>
  <c r="I93" i="24"/>
  <c r="O92" i="26"/>
  <c r="O21" i="26"/>
  <c r="O48" i="26"/>
  <c r="L12" i="25"/>
  <c r="K11" i="25"/>
  <c r="L11" i="25" s="1"/>
  <c r="L14" i="25"/>
  <c r="L15" i="25"/>
  <c r="L21" i="25"/>
  <c r="L27" i="25"/>
  <c r="L28" i="25"/>
  <c r="L29" i="25"/>
  <c r="L33" i="25"/>
  <c r="L36" i="25"/>
  <c r="L39" i="25"/>
  <c r="F13" i="30"/>
  <c r="F14" i="30"/>
  <c r="F15" i="30"/>
  <c r="F16" i="30"/>
  <c r="F17" i="30"/>
  <c r="F18" i="30"/>
  <c r="L13" i="25"/>
  <c r="L20" i="25"/>
  <c r="L22" i="25"/>
  <c r="L26" i="25"/>
  <c r="L30" i="25"/>
  <c r="L31" i="25"/>
  <c r="L32" i="25"/>
  <c r="L37" i="25"/>
  <c r="L38" i="25"/>
  <c r="L40" i="25"/>
  <c r="F11" i="30"/>
  <c r="F12" i="30"/>
  <c r="L18" i="25"/>
  <c r="L19" i="25"/>
  <c r="L25" i="25"/>
  <c r="H8" i="30"/>
  <c r="I14" i="30" s="1"/>
  <c r="Q8" i="25"/>
  <c r="K8" i="30" s="1"/>
  <c r="B11" i="25"/>
  <c r="C11" i="25" s="1"/>
  <c r="C12" i="25"/>
  <c r="Q12" i="25"/>
  <c r="N11" i="25"/>
  <c r="O12" i="25"/>
  <c r="C13" i="25"/>
  <c r="O13" i="25"/>
  <c r="Q13" i="25"/>
  <c r="C14" i="25"/>
  <c r="O14" i="25"/>
  <c r="Q14" i="25"/>
  <c r="C15" i="25"/>
  <c r="O15" i="25"/>
  <c r="Q15" i="25"/>
  <c r="C18" i="25"/>
  <c r="Q18" i="25"/>
  <c r="O18" i="25"/>
  <c r="C19" i="25"/>
  <c r="Q19" i="25"/>
  <c r="O19" i="25"/>
  <c r="C20" i="25"/>
  <c r="O20" i="25"/>
  <c r="Q20" i="25"/>
  <c r="C21" i="25"/>
  <c r="Q21" i="25"/>
  <c r="O21" i="25"/>
  <c r="C22" i="25"/>
  <c r="Q22" i="25"/>
  <c r="O22" i="25"/>
  <c r="C25" i="25"/>
  <c r="O25" i="25"/>
  <c r="Q25" i="25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E16" i="26"/>
  <c r="C26" i="25"/>
  <c r="O26" i="25"/>
  <c r="Q26" i="25"/>
  <c r="C27" i="25"/>
  <c r="Q27" i="25"/>
  <c r="O27" i="25"/>
  <c r="C28" i="25"/>
  <c r="O28" i="25"/>
  <c r="Q28" i="25"/>
  <c r="C29" i="25"/>
  <c r="O29" i="25"/>
  <c r="Q29" i="25"/>
  <c r="C30" i="25"/>
  <c r="Q30" i="25"/>
  <c r="O30" i="25"/>
  <c r="C31" i="25"/>
  <c r="Q31" i="25"/>
  <c r="O31" i="25"/>
  <c r="C32" i="25"/>
  <c r="O32" i="25"/>
  <c r="Q32" i="25"/>
  <c r="C33" i="25"/>
  <c r="Q33" i="25"/>
  <c r="O33" i="25"/>
  <c r="C36" i="25"/>
  <c r="O36" i="25"/>
  <c r="Q36" i="25"/>
  <c r="C37" i="25"/>
  <c r="O37" i="25"/>
  <c r="Q37" i="25"/>
  <c r="C38" i="25"/>
  <c r="O38" i="25"/>
  <c r="Q38" i="25"/>
  <c r="C39" i="25"/>
  <c r="Q39" i="25"/>
  <c r="O39" i="25"/>
  <c r="C40" i="25"/>
  <c r="Q40" i="25"/>
  <c r="O40" i="25"/>
  <c r="K11" i="30"/>
  <c r="I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E92" i="26"/>
  <c r="I18" i="21"/>
  <c r="I21" i="21"/>
  <c r="I29" i="21"/>
  <c r="I31" i="21"/>
  <c r="I33" i="21"/>
  <c r="I39" i="21"/>
  <c r="C11" i="29"/>
  <c r="C13" i="29"/>
  <c r="C15" i="29"/>
  <c r="C16" i="29"/>
  <c r="C17" i="29"/>
  <c r="C18" i="29"/>
  <c r="C19" i="29"/>
  <c r="C20" i="29"/>
  <c r="C21" i="29"/>
  <c r="C22" i="29"/>
  <c r="C23" i="29"/>
  <c r="C25" i="29"/>
  <c r="C26" i="29"/>
  <c r="C27" i="29"/>
  <c r="C28" i="29"/>
  <c r="C29" i="29"/>
  <c r="C30" i="29"/>
  <c r="C31" i="29"/>
  <c r="C32" i="29"/>
  <c r="C33" i="29"/>
  <c r="C34" i="29"/>
  <c r="C37" i="29"/>
  <c r="C38" i="29"/>
  <c r="C39" i="29"/>
  <c r="C40" i="29"/>
  <c r="C41" i="29"/>
  <c r="C42" i="29"/>
  <c r="C43" i="29"/>
  <c r="C44" i="29"/>
  <c r="C45" i="29"/>
  <c r="C46" i="29"/>
  <c r="C47" i="29"/>
  <c r="C48" i="29"/>
  <c r="C49" i="29"/>
  <c r="I22" i="21"/>
  <c r="I26" i="21"/>
  <c r="I30" i="21"/>
  <c r="I36" i="21"/>
  <c r="I37" i="21"/>
  <c r="I38" i="21"/>
  <c r="I40" i="21"/>
  <c r="C12" i="29"/>
  <c r="C14" i="29"/>
  <c r="I12" i="21"/>
  <c r="H11" i="21"/>
  <c r="I11" i="21" s="1"/>
  <c r="I13" i="21"/>
  <c r="I14" i="21"/>
  <c r="I19" i="21"/>
  <c r="I20" i="21"/>
  <c r="I27" i="21"/>
  <c r="F14" i="25"/>
  <c r="F15" i="25"/>
  <c r="F18" i="25"/>
  <c r="F19" i="25"/>
  <c r="F20" i="25"/>
  <c r="F21" i="25"/>
  <c r="F22" i="25"/>
  <c r="F27" i="25"/>
  <c r="F32" i="25"/>
  <c r="F36" i="25"/>
  <c r="F37" i="25"/>
  <c r="F38" i="25"/>
  <c r="F39" i="25"/>
  <c r="L12" i="21"/>
  <c r="K11" i="21"/>
  <c r="L11" i="21" s="1"/>
  <c r="E103" i="26"/>
  <c r="E27" i="26"/>
  <c r="I25" i="21"/>
  <c r="I28" i="21"/>
  <c r="I32" i="21"/>
  <c r="C24" i="29"/>
  <c r="F12" i="25"/>
  <c r="E11" i="25"/>
  <c r="F11" i="25" s="1"/>
  <c r="F13" i="25"/>
  <c r="F28" i="25"/>
  <c r="F29" i="25"/>
  <c r="F31" i="25"/>
  <c r="F33" i="25"/>
  <c r="F40" i="25"/>
  <c r="H11" i="25"/>
  <c r="I11" i="25" s="1"/>
  <c r="I12" i="25"/>
  <c r="I13" i="25"/>
  <c r="I14" i="25"/>
  <c r="E36" i="26"/>
  <c r="E77" i="26"/>
  <c r="I15" i="21"/>
  <c r="F25" i="25"/>
  <c r="F26" i="25"/>
  <c r="F30" i="25"/>
  <c r="H8" i="29"/>
  <c r="I13" i="29" s="1"/>
  <c r="Q8" i="21"/>
  <c r="K8" i="29" s="1"/>
  <c r="B11" i="21"/>
  <c r="C11" i="21" s="1"/>
  <c r="C12" i="21"/>
  <c r="N11" i="21"/>
  <c r="Q12" i="21"/>
  <c r="O12" i="21"/>
  <c r="C13" i="21"/>
  <c r="O13" i="21"/>
  <c r="Q13" i="21"/>
  <c r="C14" i="21"/>
  <c r="Q14" i="21"/>
  <c r="O14" i="21"/>
  <c r="C15" i="21"/>
  <c r="O15" i="21"/>
  <c r="Q15" i="21"/>
  <c r="C18" i="21"/>
  <c r="Q18" i="21"/>
  <c r="O18" i="21"/>
  <c r="C19" i="21"/>
  <c r="Q19" i="21"/>
  <c r="O19" i="21"/>
  <c r="C20" i="21"/>
  <c r="O20" i="21"/>
  <c r="Q20" i="21"/>
  <c r="C21" i="21"/>
  <c r="Q21" i="21"/>
  <c r="O21" i="21"/>
  <c r="C22" i="21"/>
  <c r="O22" i="21"/>
  <c r="Q22" i="21"/>
  <c r="C25" i="21"/>
  <c r="O25" i="21"/>
  <c r="Q25" i="21"/>
  <c r="C26" i="21"/>
  <c r="Q26" i="21"/>
  <c r="O26" i="21"/>
  <c r="C27" i="21"/>
  <c r="Q27" i="21"/>
  <c r="O27" i="21"/>
  <c r="C28" i="21"/>
  <c r="O28" i="21"/>
  <c r="Q28" i="21"/>
  <c r="C29" i="21"/>
  <c r="O29" i="21"/>
  <c r="Q29" i="21"/>
  <c r="C30" i="21"/>
  <c r="Q30" i="21"/>
  <c r="O30" i="21"/>
  <c r="C31" i="21"/>
  <c r="O31" i="21"/>
  <c r="Q31" i="21"/>
  <c r="C32" i="21"/>
  <c r="Q32" i="21"/>
  <c r="O32" i="21"/>
  <c r="C33" i="21"/>
  <c r="Q33" i="21"/>
  <c r="O33" i="21"/>
  <c r="C36" i="21"/>
  <c r="Q36" i="21"/>
  <c r="O36" i="21"/>
  <c r="C37" i="21"/>
  <c r="Q37" i="21"/>
  <c r="O37" i="21"/>
  <c r="C38" i="21"/>
  <c r="O38" i="21"/>
  <c r="Q38" i="21"/>
  <c r="C39" i="21"/>
  <c r="O39" i="21"/>
  <c r="Q39" i="21"/>
  <c r="C40" i="21"/>
  <c r="Q40" i="21"/>
  <c r="O40" i="21"/>
  <c r="K11" i="29"/>
  <c r="K12" i="29"/>
  <c r="K13" i="29"/>
  <c r="K14" i="29"/>
  <c r="K15" i="29"/>
  <c r="K16" i="29"/>
  <c r="K17" i="29"/>
  <c r="K18" i="29"/>
  <c r="K19" i="29"/>
  <c r="K20" i="29"/>
  <c r="K21" i="29"/>
  <c r="K22" i="29"/>
  <c r="K23" i="29"/>
  <c r="K24" i="29"/>
  <c r="K25" i="29"/>
  <c r="K26" i="29"/>
  <c r="K27" i="29"/>
  <c r="K28" i="29"/>
  <c r="K29" i="29"/>
  <c r="K30" i="29"/>
  <c r="K31" i="29"/>
  <c r="K32" i="29"/>
  <c r="K33" i="29"/>
  <c r="K34" i="29"/>
  <c r="K37" i="29"/>
  <c r="K38" i="29"/>
  <c r="K39" i="29"/>
  <c r="K40" i="29"/>
  <c r="K41" i="29"/>
  <c r="K42" i="29"/>
  <c r="K43" i="29"/>
  <c r="K44" i="29"/>
  <c r="K45" i="29"/>
  <c r="K46" i="29"/>
  <c r="K47" i="29"/>
  <c r="K48" i="29"/>
  <c r="K49" i="29"/>
  <c r="E9" i="26"/>
  <c r="E67" i="26" s="1"/>
  <c r="D67" i="26"/>
  <c r="F12" i="21"/>
  <c r="E11" i="21"/>
  <c r="F11" i="21" s="1"/>
  <c r="F13" i="21"/>
  <c r="F14" i="21"/>
  <c r="F15" i="21"/>
  <c r="F18" i="21"/>
  <c r="F19" i="21"/>
  <c r="F20" i="21"/>
  <c r="F21" i="21"/>
  <c r="F22" i="21"/>
  <c r="F25" i="21"/>
  <c r="F26" i="21"/>
  <c r="F27" i="21"/>
  <c r="F28" i="21"/>
  <c r="F29" i="21"/>
  <c r="F30" i="21"/>
  <c r="F31" i="21"/>
  <c r="F32" i="21"/>
  <c r="F33" i="21"/>
  <c r="F36" i="21"/>
  <c r="F37" i="21"/>
  <c r="F38" i="21"/>
  <c r="F39" i="21"/>
  <c r="F40" i="21"/>
  <c r="E15" i="26"/>
  <c r="E40" i="26"/>
  <c r="O44" i="26"/>
  <c r="O67" i="26"/>
  <c r="G86" i="24"/>
  <c r="G93" i="24"/>
  <c r="E98" i="26"/>
  <c r="O14" i="26"/>
  <c r="O32" i="26"/>
  <c r="E85" i="26"/>
  <c r="O26" i="26"/>
  <c r="O91" i="26"/>
  <c r="O99" i="26"/>
  <c r="O101" i="26"/>
  <c r="M81" i="24"/>
  <c r="E84" i="26"/>
  <c r="M97" i="24"/>
  <c r="E100" i="26"/>
  <c r="D12" i="24"/>
  <c r="E12" i="24" s="1"/>
  <c r="E13" i="24"/>
  <c r="O39" i="26"/>
  <c r="I72" i="24"/>
  <c r="E44" i="26"/>
  <c r="O78" i="24"/>
  <c r="I85" i="24"/>
  <c r="G98" i="24"/>
  <c r="G37" i="24"/>
  <c r="D37" i="24"/>
  <c r="E37" i="24" s="1"/>
  <c r="O101" i="24"/>
  <c r="E41" i="26"/>
  <c r="G79" i="24"/>
  <c r="O83" i="24"/>
  <c r="I90" i="24"/>
  <c r="M96" i="24"/>
  <c r="E99" i="26"/>
  <c r="E26" i="24"/>
  <c r="E41" i="24"/>
  <c r="I79" i="24"/>
  <c r="K90" i="24"/>
  <c r="O96" i="24"/>
  <c r="I103" i="24"/>
  <c r="O73" i="26"/>
  <c r="E71" i="26"/>
  <c r="E42" i="26"/>
  <c r="O80" i="26"/>
  <c r="O96" i="26"/>
  <c r="O19" i="26"/>
  <c r="E39" i="26"/>
  <c r="O43" i="26"/>
  <c r="G97" i="24"/>
  <c r="O15" i="26"/>
  <c r="E23" i="24"/>
  <c r="E70" i="26"/>
  <c r="G74" i="24"/>
  <c r="G82" i="24"/>
  <c r="E38" i="24"/>
  <c r="E29" i="24"/>
  <c r="M72" i="24"/>
  <c r="E75" i="26"/>
  <c r="G87" i="24"/>
  <c r="O95" i="26"/>
  <c r="E38" i="26"/>
  <c r="O72" i="24"/>
  <c r="G100" i="24"/>
  <c r="G107" i="24"/>
  <c r="I84" i="24"/>
  <c r="O13" i="26"/>
  <c r="E19" i="26"/>
  <c r="E48" i="26"/>
  <c r="G106" i="24"/>
  <c r="E20" i="26"/>
  <c r="E32" i="24"/>
  <c r="E39" i="24"/>
  <c r="E78" i="26"/>
  <c r="O98" i="26"/>
  <c r="E26" i="26"/>
  <c r="O30" i="26"/>
  <c r="O71" i="26"/>
  <c r="E83" i="26"/>
  <c r="M104" i="24"/>
  <c r="O27" i="26"/>
  <c r="O42" i="26"/>
  <c r="G76" i="24"/>
  <c r="O80" i="24"/>
  <c r="I87" i="24"/>
  <c r="E96" i="26"/>
  <c r="O104" i="24"/>
  <c r="E30" i="26"/>
  <c r="E79" i="26"/>
  <c r="E105" i="26"/>
  <c r="E9" i="24"/>
  <c r="D68" i="24"/>
  <c r="E86" i="24" s="1"/>
  <c r="O12" i="26"/>
  <c r="O9" i="26"/>
  <c r="G72" i="24"/>
  <c r="O88" i="26"/>
  <c r="O104" i="26"/>
  <c r="E27" i="24"/>
  <c r="G85" i="24"/>
  <c r="G90" i="24"/>
  <c r="E106" i="26"/>
  <c r="E43" i="26"/>
  <c r="O36" i="26"/>
  <c r="E50" i="26"/>
  <c r="M80" i="24"/>
  <c r="O103" i="26"/>
  <c r="O97" i="26"/>
  <c r="G37" i="26"/>
  <c r="D37" i="26"/>
  <c r="E37" i="26" s="1"/>
  <c r="E50" i="24"/>
  <c r="E72" i="26"/>
  <c r="G84" i="24"/>
  <c r="L13" i="21"/>
  <c r="L14" i="21"/>
  <c r="L15" i="21"/>
  <c r="L18" i="21"/>
  <c r="L19" i="21"/>
  <c r="L20" i="21"/>
  <c r="L21" i="21"/>
  <c r="L22" i="21"/>
  <c r="L25" i="21"/>
  <c r="L26" i="21"/>
  <c r="L27" i="21"/>
  <c r="L28" i="21"/>
  <c r="L29" i="21"/>
  <c r="L30" i="21"/>
  <c r="L31" i="21"/>
  <c r="L32" i="21"/>
  <c r="L33" i="21"/>
  <c r="L36" i="21"/>
  <c r="L37" i="21"/>
  <c r="L38" i="21"/>
  <c r="L39" i="21"/>
  <c r="L40" i="21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E49" i="26"/>
  <c r="O86" i="26"/>
  <c r="E28" i="26"/>
  <c r="O41" i="26"/>
  <c r="O75" i="26"/>
  <c r="G91" i="24"/>
  <c r="G99" i="24"/>
  <c r="E21" i="24"/>
  <c r="O38" i="26"/>
  <c r="O47" i="26"/>
  <c r="G89" i="24"/>
  <c r="O28" i="26"/>
  <c r="E73" i="26"/>
  <c r="G77" i="24"/>
  <c r="E89" i="26"/>
  <c r="O81" i="26"/>
  <c r="O33" i="26"/>
  <c r="O40" i="26"/>
  <c r="O74" i="26"/>
  <c r="K80" i="24"/>
  <c r="M83" i="24"/>
  <c r="E86" i="26"/>
  <c r="O79" i="26"/>
  <c r="K85" i="24"/>
  <c r="M88" i="24"/>
  <c r="E91" i="26"/>
  <c r="I98" i="24"/>
  <c r="O105" i="26"/>
  <c r="E22" i="26"/>
  <c r="E34" i="24"/>
  <c r="M77" i="24"/>
  <c r="E80" i="26"/>
  <c r="O88" i="24"/>
  <c r="K98" i="24"/>
  <c r="M101" i="24"/>
  <c r="E104" i="26"/>
  <c r="I15" i="25"/>
  <c r="I18" i="25"/>
  <c r="I19" i="25"/>
  <c r="I20" i="25"/>
  <c r="I21" i="25"/>
  <c r="I22" i="25"/>
  <c r="I25" i="25"/>
  <c r="I26" i="25"/>
  <c r="I27" i="25"/>
  <c r="I28" i="25"/>
  <c r="I29" i="25"/>
  <c r="I30" i="25"/>
  <c r="I31" i="25"/>
  <c r="I32" i="25"/>
  <c r="I33" i="25"/>
  <c r="I36" i="25"/>
  <c r="I37" i="25"/>
  <c r="I38" i="25"/>
  <c r="I39" i="25"/>
  <c r="I40" i="25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E33" i="26"/>
  <c r="E21" i="26"/>
  <c r="O50" i="26"/>
  <c r="E87" i="26"/>
  <c r="E95" i="26"/>
  <c r="M107" i="24"/>
  <c r="G101" i="24"/>
  <c r="E102" i="26"/>
  <c r="E30" i="24"/>
  <c r="O37" i="26"/>
  <c r="E23" i="26"/>
  <c r="E29" i="26"/>
  <c r="E48" i="24"/>
  <c r="O82" i="26"/>
  <c r="I101" i="24"/>
  <c r="I74" i="24"/>
  <c r="O87" i="26"/>
  <c r="E13" i="26"/>
  <c r="D12" i="26"/>
  <c r="E12" i="26" s="1"/>
  <c r="E31" i="26"/>
  <c r="K74" i="24"/>
  <c r="O76" i="26"/>
  <c r="G92" i="24"/>
  <c r="O100" i="26"/>
  <c r="K103" i="24"/>
  <c r="O83" i="26"/>
  <c r="O106" i="26"/>
  <c r="O22" i="26"/>
  <c r="E36" i="24"/>
  <c r="M73" i="24"/>
  <c r="E76" i="26"/>
  <c r="G80" i="24"/>
  <c r="G96" i="24"/>
  <c r="M90" i="24"/>
  <c r="E14" i="26"/>
  <c r="M78" i="24"/>
  <c r="E81" i="26"/>
  <c r="M86" i="24"/>
  <c r="M106" i="24"/>
  <c r="K88" i="24"/>
  <c r="M91" i="24"/>
  <c r="E20" i="24"/>
  <c r="E34" i="26"/>
  <c r="E44" i="24"/>
  <c r="E47" i="24"/>
  <c r="E16" i="24"/>
  <c r="E47" i="26"/>
  <c r="K82" i="24"/>
  <c r="E88" i="26"/>
  <c r="I26" i="29" l="1"/>
  <c r="I19" i="30"/>
  <c r="I31" i="30"/>
  <c r="I44" i="29"/>
  <c r="I45" i="30"/>
  <c r="I34" i="29"/>
  <c r="I41" i="30"/>
  <c r="I23" i="30"/>
  <c r="I37" i="30"/>
  <c r="I49" i="30"/>
  <c r="I15" i="30"/>
  <c r="I27" i="30"/>
  <c r="I30" i="29"/>
  <c r="I22" i="29"/>
  <c r="I48" i="29"/>
  <c r="I14" i="29"/>
  <c r="I40" i="29"/>
  <c r="I18" i="29"/>
  <c r="E97" i="24"/>
  <c r="E92" i="24"/>
  <c r="E90" i="24"/>
  <c r="I42" i="29"/>
  <c r="I28" i="29"/>
  <c r="I16" i="29"/>
  <c r="E89" i="24"/>
  <c r="E99" i="24"/>
  <c r="E85" i="24"/>
  <c r="E107" i="24"/>
  <c r="E103" i="24"/>
  <c r="E78" i="24"/>
  <c r="I47" i="30"/>
  <c r="I43" i="30"/>
  <c r="I39" i="30"/>
  <c r="I33" i="30"/>
  <c r="I29" i="30"/>
  <c r="I25" i="30"/>
  <c r="I21" i="30"/>
  <c r="I17" i="30"/>
  <c r="I13" i="30"/>
  <c r="E98" i="24"/>
  <c r="I46" i="29"/>
  <c r="I32" i="29"/>
  <c r="I20" i="29"/>
  <c r="E96" i="24"/>
  <c r="E105" i="24"/>
  <c r="C9" i="26"/>
  <c r="C67" i="26" s="1"/>
  <c r="I49" i="29"/>
  <c r="I45" i="29"/>
  <c r="I41" i="29"/>
  <c r="I37" i="29"/>
  <c r="I31" i="29"/>
  <c r="I27" i="29"/>
  <c r="I23" i="29"/>
  <c r="I19" i="29"/>
  <c r="I15" i="29"/>
  <c r="I11" i="29"/>
  <c r="E84" i="24"/>
  <c r="I38" i="29"/>
  <c r="I24" i="29"/>
  <c r="I12" i="29"/>
  <c r="E80" i="24"/>
  <c r="E91" i="24"/>
  <c r="E106" i="24"/>
  <c r="E104" i="24"/>
  <c r="E75" i="24"/>
  <c r="I46" i="30"/>
  <c r="I42" i="30"/>
  <c r="I38" i="30"/>
  <c r="I32" i="30"/>
  <c r="I28" i="30"/>
  <c r="I24" i="30"/>
  <c r="I20" i="30"/>
  <c r="I16" i="30"/>
  <c r="I12" i="30"/>
  <c r="C8" i="25"/>
  <c r="E77" i="24"/>
  <c r="E72" i="24"/>
  <c r="E76" i="24"/>
  <c r="I47" i="29"/>
  <c r="I43" i="29"/>
  <c r="I39" i="29"/>
  <c r="I33" i="29"/>
  <c r="I29" i="29"/>
  <c r="I25" i="29"/>
  <c r="I21" i="29"/>
  <c r="I17" i="29"/>
  <c r="E101" i="24"/>
  <c r="E82" i="24"/>
  <c r="I48" i="30"/>
  <c r="I44" i="30"/>
  <c r="I40" i="30"/>
  <c r="I34" i="30"/>
  <c r="I30" i="30"/>
  <c r="I26" i="30"/>
  <c r="I22" i="30"/>
  <c r="I18" i="30"/>
  <c r="Q11" i="25"/>
  <c r="O11" i="25"/>
  <c r="O8" i="25" s="1"/>
  <c r="I8" i="30" s="1"/>
  <c r="E83" i="24"/>
  <c r="E74" i="24"/>
  <c r="E93" i="24"/>
  <c r="E100" i="24"/>
  <c r="E73" i="24"/>
  <c r="O11" i="21"/>
  <c r="O8" i="21" s="1"/>
  <c r="I8" i="29" s="1"/>
  <c r="Q11" i="21"/>
  <c r="I8" i="25"/>
  <c r="C8" i="30" s="1"/>
  <c r="F8" i="25"/>
  <c r="I8" i="21"/>
  <c r="C8" i="29" s="1"/>
  <c r="L8" i="25"/>
  <c r="F8" i="30" s="1"/>
  <c r="E68" i="24"/>
  <c r="C9" i="24"/>
  <c r="C68" i="24" s="1"/>
  <c r="E87" i="24"/>
  <c r="E71" i="24"/>
  <c r="L8" i="21"/>
  <c r="F8" i="29" s="1"/>
  <c r="E81" i="24"/>
  <c r="E79" i="24"/>
  <c r="E88" i="24"/>
  <c r="E102" i="24"/>
  <c r="F8" i="21"/>
  <c r="C8" i="21"/>
</calcChain>
</file>

<file path=xl/sharedStrings.xml><?xml version="1.0" encoding="utf-8"?>
<sst xmlns="http://schemas.openxmlformats.org/spreadsheetml/2006/main" count="937" uniqueCount="142">
  <si>
    <t>Total</t>
  </si>
  <si>
    <t>Cuenta propia</t>
  </si>
  <si>
    <t>Trab. fam. no remu.</t>
  </si>
  <si>
    <t>Total Asalariados</t>
  </si>
  <si>
    <t>No.</t>
  </si>
  <si>
    <t>Total Ocupados</t>
  </si>
  <si>
    <t>Asalariados</t>
  </si>
  <si>
    <t xml:space="preserve">No. </t>
  </si>
  <si>
    <t xml:space="preserve">Total </t>
  </si>
  <si>
    <t>Privado</t>
  </si>
  <si>
    <t>Dominios</t>
  </si>
  <si>
    <t>Nivel Educativo</t>
  </si>
  <si>
    <t>Rama de Actividad</t>
  </si>
  <si>
    <t>Rama de Actividad (1 dig.)</t>
  </si>
  <si>
    <t>Ocupación a (1 Dig.)</t>
  </si>
  <si>
    <t>Ocupación (1 Dig.)</t>
  </si>
  <si>
    <t>Rango de Edad</t>
  </si>
  <si>
    <t>....... Continuación</t>
  </si>
  <si>
    <t>Rama de Actividad (1 Dig.)</t>
  </si>
  <si>
    <t>Población en Edad de Trabajar (PET)</t>
  </si>
  <si>
    <t>Población Total</t>
  </si>
  <si>
    <t>TDA</t>
  </si>
  <si>
    <t>MBT</t>
  </si>
  <si>
    <t>Ocupados</t>
  </si>
  <si>
    <t>Desocupados</t>
  </si>
  <si>
    <t>AEP</t>
  </si>
  <si>
    <t>Ingreso Promedio</t>
  </si>
  <si>
    <t>Declaran Ingresos</t>
  </si>
  <si>
    <t>Cuenta Propia</t>
  </si>
  <si>
    <t>No Declaran.</t>
  </si>
  <si>
    <t>Media</t>
  </si>
  <si>
    <t>Categorías</t>
  </si>
  <si>
    <t>Población Económicamente Activa (PEA)</t>
  </si>
  <si>
    <t>Ocupación Principal</t>
  </si>
  <si>
    <t>Nivel  Educativo</t>
  </si>
  <si>
    <t>Dominio</t>
  </si>
  <si>
    <t>Trab. Fam. no Remu.</t>
  </si>
  <si>
    <t>Sin Nivel</t>
  </si>
  <si>
    <t>Primaria</t>
  </si>
  <si>
    <t>Secundaria</t>
  </si>
  <si>
    <t>Superior</t>
  </si>
  <si>
    <t>De 10 a 11 años</t>
  </si>
  <si>
    <t>De 12 a 14 años</t>
  </si>
  <si>
    <t>De 15 a 18 años</t>
  </si>
  <si>
    <t>De 19 a 24 años</t>
  </si>
  <si>
    <t>De 25 a 29 años</t>
  </si>
  <si>
    <t>No sabe, no responde</t>
  </si>
  <si>
    <t>De 30 a 35 años</t>
  </si>
  <si>
    <t>De 36 a 44 años</t>
  </si>
  <si>
    <t>De 45 a 59 años</t>
  </si>
  <si>
    <t>Terciaria</t>
  </si>
  <si>
    <t>Distrito Central</t>
  </si>
  <si>
    <t>San Pedro Sula</t>
  </si>
  <si>
    <t>Rural</t>
  </si>
  <si>
    <t>Industria manufacturera</t>
  </si>
  <si>
    <t xml:space="preserve"> Urbano</t>
  </si>
  <si>
    <t>Urbano</t>
  </si>
  <si>
    <t>Nivel educativo /2</t>
  </si>
  <si>
    <t>Total Nacional</t>
  </si>
  <si>
    <t xml:space="preserve">Total Nacional </t>
  </si>
  <si>
    <t>AEP= Años de Estudio Promedio</t>
  </si>
  <si>
    <t>TDA= Tasa de Desempleo Abierto</t>
  </si>
  <si>
    <t>MBT= Meses promedio en Busca de Trabajo</t>
  </si>
  <si>
    <t>nivel educativo, rango de edad, sexo, número de salarios mínimos, rama de actividad y ocupación</t>
  </si>
  <si>
    <t xml:space="preserve">número de salarios mínimos, rama de actividad y ocupación </t>
  </si>
  <si>
    <t>Ocupación Principal, Lps/Mes/Persona</t>
  </si>
  <si>
    <t>% 1/</t>
  </si>
  <si>
    <t>1/ Porcentaje por columna</t>
  </si>
  <si>
    <t>2/ El nivel educativo incluye la población menor de cinco años</t>
  </si>
  <si>
    <t>1/ Porcentaje por columnas</t>
  </si>
  <si>
    <t>2/ Porcentaje  por filas</t>
  </si>
  <si>
    <t>Resto urbano</t>
  </si>
  <si>
    <t>De 60 años y más</t>
  </si>
  <si>
    <t>Busca trabajo por primera vez</t>
  </si>
  <si>
    <t>3/ No. de salarios mínimos (personas que declaran ingresos) y trabajan 36 Hrs. o mas</t>
  </si>
  <si>
    <t>Menos de un salario</t>
  </si>
  <si>
    <t>De 1 a 2 salarios</t>
  </si>
  <si>
    <t>De 2 a 3 salarios</t>
  </si>
  <si>
    <t>De 3 a 4 salarios</t>
  </si>
  <si>
    <t>De 4 salarios y más</t>
  </si>
  <si>
    <t>No. de Salarios Mínimos 3/</t>
  </si>
  <si>
    <t>Total  Nacional 2/</t>
  </si>
  <si>
    <t>No. de Salarios Mínimos 1/</t>
  </si>
  <si>
    <t>1/ No. de salarios mínimos (personas que declaran ingresos) y trabajan 36 Hrs. o mas</t>
  </si>
  <si>
    <t>Menos de 1 salario y trab &lt;36 horas</t>
  </si>
  <si>
    <t>Menos de 1 salario y trab &gt;=36 horas</t>
  </si>
  <si>
    <t>Menos de 1 salario y no decl. horas</t>
  </si>
  <si>
    <t>Público</t>
  </si>
  <si>
    <t>Doméstico</t>
  </si>
  <si>
    <t>Hombres</t>
  </si>
  <si>
    <t>Mujeres</t>
  </si>
  <si>
    <t>Nivel educativo</t>
  </si>
  <si>
    <t>Cuadro No. 1. Tasa de Desempleo Abierto (TDA) de la Población en Edad de Trabajar (PET) y Población Económicamente Activa (PEA),</t>
  </si>
  <si>
    <t>Total Nacional 2/</t>
  </si>
  <si>
    <t>(Promedio de salarios mínimos por rama)</t>
  </si>
  <si>
    <t>según dominio,  nivel educativo, rango de edad, rama de actividad y ocupación</t>
  </si>
  <si>
    <t>Cuadro No. 2. Personas ocupadas por categoría ocupacional, según dominio, nivel educativo, rango de edad, sexo,</t>
  </si>
  <si>
    <t xml:space="preserve">Cuadro No. 2. Personas ocupadas por categoría ocupacional, según dominio, nivel educativo, rango de edad, </t>
  </si>
  <si>
    <t>Cuadro No. 3. Ingreso promedio de las personas ocupadas por categoría  ocupacional, según dominio,</t>
  </si>
  <si>
    <t>nivel educativo, rango de edad, número de salarios mínimos, rama de actividad y ocupación</t>
  </si>
  <si>
    <t>Cuadro No. 4. Años de estudio promedio de las personas ocupadas por categoría ocupacional, según dominio, nivel educativo,</t>
  </si>
  <si>
    <t>rangos de edad, número de salarios mínimos devengados, rama de actividad y ocupación</t>
  </si>
  <si>
    <t>Cuadro No. 5. Tasa de Desempleo Abierto (TDA) de la Población en Edad de Trabajar (PET) y Población Económicamente Activa (PEA),</t>
  </si>
  <si>
    <t xml:space="preserve">Cuadro No. 6. Personas ocupadas por categoría ocupacional, según dominio, nivel educativo, rango de edad,  </t>
  </si>
  <si>
    <t>Cuadro No. 6. Personas ocupadas por categoría ocupacional, según dominio, nivel educativo, rango de edad,</t>
  </si>
  <si>
    <t>Cuadro No. 7. Ingreso promedio de las personas ocupadas por categoría  ocupacional, según dominio,</t>
  </si>
  <si>
    <t>Cuadro No. 8. Años de estudio promedio de las personas ocupadas por categoría ocupacional, según dominio, nivel educativo,</t>
  </si>
  <si>
    <t xml:space="preserve">Rama de Actividad </t>
  </si>
  <si>
    <t>Agricultura, ganaderia, silvicultura y pesca</t>
  </si>
  <si>
    <t>Explotacion de minas y canteras</t>
  </si>
  <si>
    <t>Suministro de electricidad, gas, vapor y aire acondicionado</t>
  </si>
  <si>
    <t>Suministro de agua, evacuacion de aguas residuales, gestion de desechos y descontaminacion</t>
  </si>
  <si>
    <t>Construccion</t>
  </si>
  <si>
    <t>Comercio al por mayor y al por menor, reparacion de vehiculos automotores y motocicletas</t>
  </si>
  <si>
    <t>Transporte y almacenamiento</t>
  </si>
  <si>
    <t>Actividades de alojamiento y de servicios de comida</t>
  </si>
  <si>
    <t>Informacion y comunicaciones</t>
  </si>
  <si>
    <t>Actividades finacieras y de seguros</t>
  </si>
  <si>
    <t>Actividades inmobiliarias</t>
  </si>
  <si>
    <t>Actividades profesionales, cientificas y tecnicas</t>
  </si>
  <si>
    <t>Actividades de servicios administrativos y de apoyo</t>
  </si>
  <si>
    <t>Aministracion publica y defensa, planes de seguridad social de afiliacion obligatoria</t>
  </si>
  <si>
    <t>Enseñanza</t>
  </si>
  <si>
    <t>Actividades de atencion de la salud humana y de asistencia social</t>
  </si>
  <si>
    <t>Actividades artisticas, de entretenimiento y recreativas</t>
  </si>
  <si>
    <t>Otras actividades de servicios</t>
  </si>
  <si>
    <t>Actividades de los hogares como empleadores y actividades no diferenciadas de los hogares como productores de bienes y s</t>
  </si>
  <si>
    <t>Actividades de organizaciones y organos extraterritoriales</t>
  </si>
  <si>
    <t>Ocupaciones NO especificadas</t>
  </si>
  <si>
    <t>NS/NR</t>
  </si>
  <si>
    <t xml:space="preserve">Ocupación </t>
  </si>
  <si>
    <t>Directores y gerentes</t>
  </si>
  <si>
    <t>Profesionales cientificos e intelectuales</t>
  </si>
  <si>
    <t>Tecnicos y profesionales de nivel medio</t>
  </si>
  <si>
    <t>Personal de apoyo administrativo</t>
  </si>
  <si>
    <t>Trabajadores de los servicios y vendedores de comercios y mercados</t>
  </si>
  <si>
    <t>Agricultores y trabajadores calificados agropecuarios forestales y pesqueros</t>
  </si>
  <si>
    <t>Oficiales, operarios y artesanos de artes mecanicas y de otros oficios</t>
  </si>
  <si>
    <t>Operadores de instalaciones y maquinas y ensambladores</t>
  </si>
  <si>
    <t>Ocupaciones elementales</t>
  </si>
  <si>
    <t>Ocupaciones militares</t>
  </si>
  <si>
    <t>Rama de actividad NO especificadas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</si>
</sst>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(* #,##0.00_);_(* \(#,##0.00\);_(* &quot;-&quot;??_);_(@_)"/>
    <numFmt numFmtId="165" formatCode="_-* #,##0_-;\-* #,##0_-;_-* &quot;-&quot;_-;_-@_-"/>
    <numFmt numFmtId="166" formatCode="_-* #,##0.00_-;\-* #,##0.00_-;_-* &quot;-&quot;??_-;_-@_-"/>
    <numFmt numFmtId="167" formatCode="_-* #,##0.0_-;\-* #,##0.0_-;_-* &quot;-&quot;??_-;_-@_-"/>
    <numFmt numFmtId="168" formatCode="_-* #,##0_-;\-* #,##0_-;_-* &quot;-&quot;??_-;_-@_-"/>
    <numFmt numFmtId="169" formatCode="_-* #,##0.0_-;\-* #,##0.0_-;_-* &quot;-&quot;?_-;_-@_-"/>
    <numFmt numFmtId="170" formatCode="0.0"/>
    <numFmt numFmtId="171" formatCode="_-[$€]* #,##0.00_-;\-[$€]* #,##0.00_-;_-[$€]* &quot;-&quot;??_-;_-@_-"/>
  </numFmts>
  <fonts count="13" x14ac:knownFonts="1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u val="singleAccounting"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color indexed="23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171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5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0" fillId="0" borderId="0"/>
    <xf numFmtId="0" fontId="1" fillId="0" borderId="0"/>
    <xf numFmtId="0" fontId="11" fillId="0" borderId="0"/>
    <xf numFmtId="0" fontId="1" fillId="0" borderId="0"/>
    <xf numFmtId="0" fontId="11" fillId="0" borderId="0"/>
    <xf numFmtId="0" fontId="1" fillId="0" borderId="0"/>
    <xf numFmtId="166" fontId="1" fillId="0" borderId="0" applyFont="0" applyFill="0" applyBorder="0" applyAlignment="0" applyProtection="0"/>
  </cellStyleXfs>
  <cellXfs count="384">
    <xf numFmtId="0" fontId="0" fillId="0" borderId="0" xfId="0"/>
    <xf numFmtId="168" fontId="0" fillId="0" borderId="0" xfId="2" applyNumberFormat="1" applyFont="1"/>
    <xf numFmtId="0" fontId="3" fillId="0" borderId="0" xfId="0" applyFont="1" applyFill="1" applyBorder="1" applyAlignment="1">
      <alignment horizontal="left" indent="1"/>
    </xf>
    <xf numFmtId="0" fontId="2" fillId="0" borderId="0" xfId="0" applyFont="1" applyAlignment="1">
      <alignment horizontal="center"/>
    </xf>
    <xf numFmtId="168" fontId="2" fillId="0" borderId="0" xfId="2" applyNumberFormat="1" applyFont="1" applyBorder="1"/>
    <xf numFmtId="0" fontId="3" fillId="0" borderId="0" xfId="0" applyFont="1"/>
    <xf numFmtId="168" fontId="2" fillId="0" borderId="0" xfId="2" applyNumberFormat="1" applyFont="1" applyBorder="1" applyAlignment="1">
      <alignment horizontal="center"/>
    </xf>
    <xf numFmtId="168" fontId="2" fillId="0" borderId="0" xfId="2" applyNumberFormat="1" applyFont="1" applyBorder="1" applyAlignment="1">
      <alignment horizontal="center" vertical="center" wrapText="1"/>
    </xf>
    <xf numFmtId="168" fontId="0" fillId="0" borderId="0" xfId="2" applyNumberFormat="1" applyFont="1" applyFill="1"/>
    <xf numFmtId="168" fontId="0" fillId="0" borderId="0" xfId="0" applyNumberFormat="1"/>
    <xf numFmtId="168" fontId="0" fillId="0" borderId="0" xfId="2" applyNumberFormat="1" applyFont="1" applyBorder="1" applyAlignment="1">
      <alignment horizontal="left" indent="1"/>
    </xf>
    <xf numFmtId="167" fontId="2" fillId="0" borderId="1" xfId="2" applyNumberFormat="1" applyFont="1" applyBorder="1" applyAlignment="1">
      <alignment horizontal="center"/>
    </xf>
    <xf numFmtId="167" fontId="0" fillId="0" borderId="2" xfId="2" applyNumberFormat="1" applyFont="1" applyBorder="1"/>
    <xf numFmtId="0" fontId="2" fillId="0" borderId="0" xfId="14" applyFont="1" applyAlignment="1">
      <alignment horizontal="center"/>
    </xf>
    <xf numFmtId="0" fontId="5" fillId="0" borderId="0" xfId="14" applyFont="1" applyAlignment="1">
      <alignment horizontal="center"/>
    </xf>
    <xf numFmtId="0" fontId="3" fillId="0" borderId="0" xfId="14" applyFont="1" applyFill="1" applyBorder="1" applyAlignment="1">
      <alignment horizontal="left" indent="1"/>
    </xf>
    <xf numFmtId="167" fontId="2" fillId="0" borderId="2" xfId="2" applyNumberFormat="1" applyFont="1" applyBorder="1" applyAlignment="1">
      <alignment horizontal="center" vertical="center" wrapText="1"/>
    </xf>
    <xf numFmtId="0" fontId="2" fillId="0" borderId="0" xfId="14" applyFont="1" applyBorder="1"/>
    <xf numFmtId="0" fontId="2" fillId="0" borderId="0" xfId="0" applyFont="1" applyBorder="1" applyAlignment="1">
      <alignment horizontal="left" vertical="center" wrapText="1" indent="1"/>
    </xf>
    <xf numFmtId="0" fontId="2" fillId="0" borderId="0" xfId="0" applyFont="1" applyBorder="1" applyAlignment="1">
      <alignment horizontal="left" indent="1"/>
    </xf>
    <xf numFmtId="169" fontId="0" fillId="0" borderId="0" xfId="0" applyNumberFormat="1"/>
    <xf numFmtId="169" fontId="0" fillId="0" borderId="2" xfId="2" applyNumberFormat="1" applyFont="1" applyBorder="1"/>
    <xf numFmtId="169" fontId="0" fillId="0" borderId="0" xfId="2" applyNumberFormat="1" applyFont="1" applyBorder="1"/>
    <xf numFmtId="169" fontId="2" fillId="0" borderId="1" xfId="2" applyNumberFormat="1" applyFont="1" applyBorder="1" applyAlignment="1">
      <alignment horizontal="center"/>
    </xf>
    <xf numFmtId="168" fontId="2" fillId="0" borderId="0" xfId="2" applyNumberFormat="1" applyFont="1" applyFill="1" applyBorder="1"/>
    <xf numFmtId="0" fontId="0" fillId="0" borderId="0" xfId="0" applyFill="1"/>
    <xf numFmtId="168" fontId="0" fillId="0" borderId="0" xfId="2" applyNumberFormat="1" applyFont="1" applyFill="1" applyBorder="1"/>
    <xf numFmtId="169" fontId="2" fillId="0" borderId="0" xfId="2" applyNumberFormat="1" applyFont="1" applyFill="1" applyBorder="1" applyAlignment="1">
      <alignment horizontal="center"/>
    </xf>
    <xf numFmtId="168" fontId="2" fillId="0" borderId="1" xfId="2" applyNumberFormat="1" applyFont="1" applyBorder="1" applyAlignment="1">
      <alignment horizontal="center" vertical="center" wrapText="1"/>
    </xf>
    <xf numFmtId="168" fontId="2" fillId="0" borderId="0" xfId="7" applyNumberFormat="1" applyFont="1" applyFill="1" applyBorder="1"/>
    <xf numFmtId="0" fontId="3" fillId="0" borderId="0" xfId="12" applyFont="1" applyFill="1" applyBorder="1" applyAlignment="1">
      <alignment horizontal="left" indent="1"/>
    </xf>
    <xf numFmtId="168" fontId="2" fillId="0" borderId="0" xfId="2" applyNumberFormat="1" applyFont="1" applyBorder="1" applyAlignment="1">
      <alignment horizontal="left" vertical="justify"/>
    </xf>
    <xf numFmtId="167" fontId="0" fillId="0" borderId="0" xfId="2" applyNumberFormat="1" applyFont="1" applyFill="1" applyBorder="1"/>
    <xf numFmtId="170" fontId="2" fillId="0" borderId="0" xfId="14" applyNumberFormat="1" applyFont="1" applyBorder="1"/>
    <xf numFmtId="170" fontId="2" fillId="0" borderId="0" xfId="0" applyNumberFormat="1" applyFont="1" applyBorder="1" applyAlignment="1">
      <alignment horizontal="left" indent="1"/>
    </xf>
    <xf numFmtId="170" fontId="4" fillId="0" borderId="0" xfId="7" applyNumberFormat="1" applyFont="1" applyBorder="1" applyAlignment="1">
      <alignment horizontal="left" indent="2"/>
    </xf>
    <xf numFmtId="170" fontId="4" fillId="0" borderId="0" xfId="7" applyNumberFormat="1" applyFont="1" applyBorder="1" applyAlignment="1">
      <alignment horizontal="left" indent="3"/>
    </xf>
    <xf numFmtId="170" fontId="3" fillId="0" borderId="0" xfId="14" applyNumberFormat="1" applyFont="1" applyFill="1" applyBorder="1" applyAlignment="1">
      <alignment horizontal="left" inden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2" fillId="0" borderId="1" xfId="2" applyNumberFormat="1" applyFont="1" applyBorder="1" applyAlignment="1">
      <alignment horizontal="center"/>
    </xf>
    <xf numFmtId="170" fontId="2" fillId="0" borderId="2" xfId="2" applyNumberFormat="1" applyFont="1" applyBorder="1" applyAlignment="1">
      <alignment horizontal="center"/>
    </xf>
    <xf numFmtId="170" fontId="2" fillId="0" borderId="0" xfId="2" applyNumberFormat="1" applyFont="1" applyBorder="1"/>
    <xf numFmtId="170" fontId="2" fillId="0" borderId="0" xfId="2" applyNumberFormat="1" applyFont="1" applyBorder="1" applyAlignment="1">
      <alignment horizontal="left" indent="1"/>
    </xf>
    <xf numFmtId="169" fontId="0" fillId="0" borderId="0" xfId="0" applyNumberFormat="1" applyFill="1"/>
    <xf numFmtId="0" fontId="2" fillId="0" borderId="0" xfId="0" applyFont="1" applyFill="1" applyBorder="1" applyAlignment="1"/>
    <xf numFmtId="0" fontId="2" fillId="0" borderId="0" xfId="0" applyFont="1" applyFill="1"/>
    <xf numFmtId="170" fontId="0" fillId="0" borderId="0" xfId="0" applyNumberFormat="1" applyFill="1" applyBorder="1"/>
    <xf numFmtId="0" fontId="2" fillId="0" borderId="0" xfId="0" applyFont="1" applyFill="1" applyBorder="1" applyAlignment="1">
      <alignment horizontal="left" indent="1"/>
    </xf>
    <xf numFmtId="168" fontId="0" fillId="0" borderId="0" xfId="2" applyNumberFormat="1" applyFont="1" applyFill="1" applyBorder="1" applyAlignment="1">
      <alignment horizontal="left" indent="2"/>
    </xf>
    <xf numFmtId="168" fontId="0" fillId="0" borderId="0" xfId="2" applyNumberFormat="1" applyFont="1" applyFill="1" applyBorder="1" applyAlignment="1">
      <alignment horizontal="left" indent="1"/>
    </xf>
    <xf numFmtId="169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Border="1" applyAlignment="1">
      <alignment horizontal="left" indent="3"/>
    </xf>
    <xf numFmtId="0" fontId="0" fillId="0" borderId="0" xfId="0" applyFill="1" applyBorder="1"/>
    <xf numFmtId="168" fontId="4" fillId="0" borderId="0" xfId="7" applyNumberFormat="1" applyFont="1" applyFill="1" applyBorder="1" applyAlignment="1">
      <alignment horizontal="left" indent="2"/>
    </xf>
    <xf numFmtId="168" fontId="4" fillId="0" borderId="0" xfId="7" applyNumberFormat="1" applyFont="1" applyFill="1" applyBorder="1" applyAlignment="1">
      <alignment horizontal="left" indent="3"/>
    </xf>
    <xf numFmtId="0" fontId="2" fillId="0" borderId="0" xfId="0" applyFont="1" applyFill="1" applyBorder="1" applyAlignment="1">
      <alignment horizontal="left" vertical="center" wrapText="1" indent="1"/>
    </xf>
    <xf numFmtId="167" fontId="2" fillId="0" borderId="0" xfId="2" applyNumberFormat="1" applyFont="1" applyFill="1" applyBorder="1"/>
    <xf numFmtId="0" fontId="2" fillId="0" borderId="0" xfId="0" applyFont="1" applyBorder="1" applyAlignment="1">
      <alignment vertical="center" wrapText="1"/>
    </xf>
    <xf numFmtId="168" fontId="4" fillId="0" borderId="0" xfId="2" applyNumberFormat="1" applyFont="1" applyFill="1" applyBorder="1"/>
    <xf numFmtId="167" fontId="4" fillId="0" borderId="0" xfId="2" applyNumberFormat="1" applyFont="1" applyFill="1" applyBorder="1"/>
    <xf numFmtId="0" fontId="1" fillId="0" borderId="0" xfId="12" applyFill="1"/>
    <xf numFmtId="0" fontId="2" fillId="0" borderId="1" xfId="12" applyFont="1" applyFill="1" applyBorder="1" applyAlignment="1">
      <alignment horizontal="center" vertical="justify"/>
    </xf>
    <xf numFmtId="169" fontId="2" fillId="0" borderId="1" xfId="12" applyNumberFormat="1" applyFont="1" applyFill="1" applyBorder="1" applyAlignment="1">
      <alignment horizontal="center" vertical="justify"/>
    </xf>
    <xf numFmtId="168" fontId="2" fillId="0" borderId="0" xfId="7" applyNumberFormat="1" applyFont="1" applyFill="1" applyBorder="1" applyAlignment="1">
      <alignment horizontal="left"/>
    </xf>
    <xf numFmtId="168" fontId="2" fillId="0" borderId="0" xfId="7" applyNumberFormat="1" applyFont="1" applyFill="1" applyBorder="1" applyAlignment="1">
      <alignment horizontal="left" indent="1"/>
    </xf>
    <xf numFmtId="0" fontId="2" fillId="0" borderId="0" xfId="12" applyFont="1" applyFill="1"/>
    <xf numFmtId="169" fontId="1" fillId="0" borderId="0" xfId="12" applyNumberFormat="1" applyFill="1"/>
    <xf numFmtId="168" fontId="2" fillId="0" borderId="0" xfId="10" applyNumberFormat="1" applyFont="1" applyFill="1" applyBorder="1"/>
    <xf numFmtId="168" fontId="1" fillId="0" borderId="0" xfId="7" applyNumberFormat="1" applyFill="1"/>
    <xf numFmtId="169" fontId="1" fillId="0" borderId="0" xfId="7" applyNumberFormat="1" applyFill="1"/>
    <xf numFmtId="167" fontId="1" fillId="0" borderId="0" xfId="7" applyNumberFormat="1" applyFill="1"/>
    <xf numFmtId="168" fontId="2" fillId="0" borderId="0" xfId="7" applyNumberFormat="1" applyFont="1" applyFill="1" applyAlignment="1">
      <alignment horizontal="center"/>
    </xf>
    <xf numFmtId="167" fontId="1" fillId="0" borderId="0" xfId="12" applyNumberFormat="1" applyFill="1"/>
    <xf numFmtId="0" fontId="2" fillId="0" borderId="0" xfId="12" applyFont="1" applyFill="1" applyAlignment="1">
      <alignment horizontal="center"/>
    </xf>
    <xf numFmtId="168" fontId="2" fillId="0" borderId="0" xfId="0" applyNumberFormat="1" applyFont="1" applyFill="1" applyBorder="1"/>
    <xf numFmtId="169" fontId="2" fillId="0" borderId="1" xfId="2" applyNumberFormat="1" applyFont="1" applyFill="1" applyBorder="1" applyAlignment="1">
      <alignment horizontal="center"/>
    </xf>
    <xf numFmtId="168" fontId="0" fillId="0" borderId="0" xfId="0" applyNumberFormat="1" applyFill="1"/>
    <xf numFmtId="167" fontId="2" fillId="0" borderId="1" xfId="2" applyNumberFormat="1" applyFont="1" applyFill="1" applyBorder="1" applyAlignment="1">
      <alignment horizontal="center"/>
    </xf>
    <xf numFmtId="169" fontId="0" fillId="0" borderId="2" xfId="2" applyNumberFormat="1" applyFont="1" applyFill="1" applyBorder="1"/>
    <xf numFmtId="167" fontId="2" fillId="0" borderId="0" xfId="2" applyNumberFormat="1" applyFont="1" applyFill="1" applyBorder="1" applyAlignment="1">
      <alignment horizontal="right"/>
    </xf>
    <xf numFmtId="168" fontId="2" fillId="0" borderId="0" xfId="2" applyNumberFormat="1" applyFont="1" applyFill="1" applyBorder="1" applyAlignment="1">
      <alignment horizontal="right"/>
    </xf>
    <xf numFmtId="167" fontId="0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8" fontId="2" fillId="0" borderId="0" xfId="2" applyNumberFormat="1" applyFont="1" applyBorder="1" applyAlignment="1">
      <alignment horizontal="right" vertical="justify"/>
    </xf>
    <xf numFmtId="168" fontId="2" fillId="0" borderId="0" xfId="2" applyNumberFormat="1" applyFont="1" applyBorder="1" applyAlignment="1">
      <alignment horizontal="right"/>
    </xf>
    <xf numFmtId="167" fontId="0" fillId="0" borderId="0" xfId="2" applyNumberFormat="1" applyFont="1" applyFill="1" applyAlignment="1">
      <alignment horizontal="right"/>
    </xf>
    <xf numFmtId="167" fontId="2" fillId="0" borderId="0" xfId="2" applyNumberFormat="1" applyFont="1" applyBorder="1" applyAlignment="1">
      <alignment horizontal="right"/>
    </xf>
    <xf numFmtId="167" fontId="4" fillId="0" borderId="0" xfId="2" applyNumberFormat="1" applyFont="1" applyBorder="1" applyAlignment="1">
      <alignment horizontal="right"/>
    </xf>
    <xf numFmtId="167" fontId="0" fillId="0" borderId="0" xfId="2" applyNumberFormat="1" applyFont="1" applyFill="1"/>
    <xf numFmtId="168" fontId="2" fillId="0" borderId="0" xfId="2" applyNumberFormat="1" applyFont="1" applyFill="1" applyBorder="1" applyAlignment="1">
      <alignment horizontal="left" indent="1"/>
    </xf>
    <xf numFmtId="168" fontId="2" fillId="0" borderId="0" xfId="2" applyNumberFormat="1" applyFont="1" applyFill="1"/>
    <xf numFmtId="168" fontId="4" fillId="0" borderId="0" xfId="2" applyNumberFormat="1" applyFont="1" applyFill="1" applyBorder="1" applyAlignment="1">
      <alignment horizontal="left" indent="1"/>
    </xf>
    <xf numFmtId="168" fontId="4" fillId="0" borderId="0" xfId="2" applyNumberFormat="1" applyFont="1" applyFill="1"/>
    <xf numFmtId="167" fontId="4" fillId="0" borderId="0" xfId="2" applyNumberFormat="1" applyFont="1" applyFill="1"/>
    <xf numFmtId="168" fontId="0" fillId="0" borderId="0" xfId="2" applyNumberFormat="1" applyFont="1" applyBorder="1" applyAlignment="1">
      <alignment horizontal="left" indent="2"/>
    </xf>
    <xf numFmtId="170" fontId="2" fillId="0" borderId="0" xfId="14" applyNumberFormat="1" applyFont="1" applyBorder="1" applyAlignment="1">
      <alignment horizontal="left" indent="1"/>
    </xf>
    <xf numFmtId="170" fontId="2" fillId="0" borderId="0" xfId="2" applyNumberFormat="1" applyFont="1" applyBorder="1" applyAlignment="1">
      <alignment horizontal="left" vertical="justify"/>
    </xf>
    <xf numFmtId="167" fontId="4" fillId="0" borderId="0" xfId="2" applyNumberFormat="1" applyFont="1"/>
    <xf numFmtId="168" fontId="9" fillId="2" borderId="0" xfId="2" applyNumberFormat="1" applyFont="1" applyFill="1" applyBorder="1" applyAlignment="1">
      <alignment horizontal="right"/>
    </xf>
    <xf numFmtId="167" fontId="9" fillId="2" borderId="0" xfId="2" applyNumberFormat="1" applyFont="1" applyFill="1" applyBorder="1" applyAlignment="1">
      <alignment horizontal="right"/>
    </xf>
    <xf numFmtId="167" fontId="2" fillId="0" borderId="0" xfId="2" applyNumberFormat="1" applyFont="1"/>
    <xf numFmtId="167" fontId="2" fillId="3" borderId="0" xfId="2" applyNumberFormat="1" applyFont="1" applyFill="1"/>
    <xf numFmtId="0" fontId="11" fillId="0" borderId="2" xfId="12" applyFont="1" applyFill="1" applyBorder="1"/>
    <xf numFmtId="168" fontId="11" fillId="0" borderId="2" xfId="12" applyNumberFormat="1" applyFont="1" applyFill="1" applyBorder="1"/>
    <xf numFmtId="169" fontId="11" fillId="0" borderId="2" xfId="12" applyNumberFormat="1" applyFont="1" applyFill="1" applyBorder="1"/>
    <xf numFmtId="168" fontId="11" fillId="0" borderId="0" xfId="2" applyNumberFormat="1" applyFont="1" applyFill="1"/>
    <xf numFmtId="168" fontId="11" fillId="0" borderId="0" xfId="7" applyNumberFormat="1" applyFont="1" applyFill="1" applyBorder="1" applyAlignment="1">
      <alignment horizontal="left" indent="2"/>
    </xf>
    <xf numFmtId="0" fontId="11" fillId="0" borderId="0" xfId="12" applyFont="1" applyFill="1"/>
    <xf numFmtId="169" fontId="11" fillId="0" borderId="0" xfId="7" applyNumberFormat="1" applyFont="1" applyFill="1" applyBorder="1"/>
    <xf numFmtId="168" fontId="11" fillId="0" borderId="0" xfId="7" applyNumberFormat="1" applyFont="1" applyFill="1" applyBorder="1"/>
    <xf numFmtId="167" fontId="11" fillId="0" borderId="0" xfId="7" applyNumberFormat="1" applyFont="1" applyFill="1" applyBorder="1"/>
    <xf numFmtId="168" fontId="11" fillId="0" borderId="0" xfId="7" applyNumberFormat="1" applyFont="1" applyFill="1"/>
    <xf numFmtId="169" fontId="11" fillId="0" borderId="0" xfId="7" applyNumberFormat="1" applyFont="1" applyFill="1"/>
    <xf numFmtId="167" fontId="11" fillId="0" borderId="0" xfId="7" applyNumberFormat="1" applyFont="1" applyFill="1"/>
    <xf numFmtId="169" fontId="11" fillId="0" borderId="0" xfId="12" applyNumberFormat="1" applyFont="1" applyFill="1"/>
    <xf numFmtId="168" fontId="11" fillId="0" borderId="2" xfId="7" applyNumberFormat="1" applyFont="1" applyFill="1" applyBorder="1"/>
    <xf numFmtId="169" fontId="11" fillId="0" borderId="2" xfId="7" applyNumberFormat="1" applyFont="1" applyFill="1" applyBorder="1"/>
    <xf numFmtId="167" fontId="11" fillId="0" borderId="0" xfId="12" applyNumberFormat="1" applyFont="1" applyFill="1"/>
    <xf numFmtId="0" fontId="11" fillId="0" borderId="0" xfId="14" applyFont="1"/>
    <xf numFmtId="0" fontId="11" fillId="0" borderId="2" xfId="14" applyFont="1" applyBorder="1"/>
    <xf numFmtId="168" fontId="11" fillId="0" borderId="0" xfId="2" applyNumberFormat="1" applyFont="1" applyBorder="1"/>
    <xf numFmtId="168" fontId="11" fillId="0" borderId="0" xfId="2" applyNumberFormat="1" applyFont="1"/>
    <xf numFmtId="0" fontId="11" fillId="0" borderId="0" xfId="14" applyFont="1" applyBorder="1"/>
    <xf numFmtId="167" fontId="11" fillId="0" borderId="2" xfId="2" applyNumberFormat="1" applyFont="1" applyBorder="1"/>
    <xf numFmtId="170" fontId="11" fillId="0" borderId="0" xfId="14" applyNumberFormat="1" applyFont="1" applyBorder="1"/>
    <xf numFmtId="167" fontId="11" fillId="0" borderId="0" xfId="2" applyNumberFormat="1" applyFont="1"/>
    <xf numFmtId="170" fontId="11" fillId="0" borderId="0" xfId="2" applyNumberFormat="1" applyFont="1" applyBorder="1" applyAlignment="1">
      <alignment horizontal="left" indent="2"/>
    </xf>
    <xf numFmtId="170" fontId="11" fillId="0" borderId="0" xfId="2" applyNumberFormat="1" applyFont="1" applyBorder="1" applyAlignment="1">
      <alignment horizontal="left" indent="3"/>
    </xf>
    <xf numFmtId="170" fontId="11" fillId="0" borderId="0" xfId="14" applyNumberFormat="1" applyFont="1" applyAlignment="1">
      <alignment horizontal="left" indent="1"/>
    </xf>
    <xf numFmtId="170" fontId="11" fillId="0" borderId="0" xfId="14" applyNumberFormat="1" applyFont="1"/>
    <xf numFmtId="167" fontId="2" fillId="0" borderId="1" xfId="5" applyNumberFormat="1" applyFont="1" applyBorder="1" applyAlignment="1">
      <alignment horizontal="center"/>
    </xf>
    <xf numFmtId="169" fontId="2" fillId="0" borderId="1" xfId="5" applyNumberFormat="1" applyFont="1" applyBorder="1" applyAlignment="1">
      <alignment horizontal="center"/>
    </xf>
    <xf numFmtId="167" fontId="2" fillId="0" borderId="1" xfId="5" applyNumberFormat="1" applyFont="1" applyFill="1" applyBorder="1" applyAlignment="1">
      <alignment horizontal="center"/>
    </xf>
    <xf numFmtId="169" fontId="2" fillId="0" borderId="1" xfId="5" applyNumberFormat="1" applyFont="1" applyFill="1" applyBorder="1" applyAlignment="1">
      <alignment horizontal="center"/>
    </xf>
    <xf numFmtId="167" fontId="0" fillId="0" borderId="2" xfId="5" applyNumberFormat="1" applyFont="1" applyBorder="1"/>
    <xf numFmtId="169" fontId="0" fillId="0" borderId="2" xfId="5" applyNumberFormat="1" applyFont="1" applyBorder="1"/>
    <xf numFmtId="169" fontId="0" fillId="0" borderId="2" xfId="5" applyNumberFormat="1" applyFont="1" applyFill="1" applyBorder="1"/>
    <xf numFmtId="167" fontId="2" fillId="0" borderId="0" xfId="5" applyNumberFormat="1" applyFont="1" applyFill="1" applyBorder="1" applyAlignment="1">
      <alignment horizontal="left" indent="1"/>
    </xf>
    <xf numFmtId="168" fontId="2" fillId="0" borderId="0" xfId="5" applyNumberFormat="1" applyFont="1" applyFill="1" applyBorder="1" applyAlignment="1">
      <alignment horizontal="right"/>
    </xf>
    <xf numFmtId="167" fontId="2" fillId="0" borderId="0" xfId="5" applyNumberFormat="1" applyFont="1" applyFill="1" applyBorder="1" applyAlignment="1">
      <alignment horizontal="right"/>
    </xf>
    <xf numFmtId="168" fontId="2" fillId="0" borderId="0" xfId="5" applyNumberFormat="1" applyFont="1" applyFill="1" applyBorder="1"/>
    <xf numFmtId="167" fontId="2" fillId="0" borderId="0" xfId="5" applyNumberFormat="1" applyFont="1" applyFill="1" applyBorder="1"/>
    <xf numFmtId="168" fontId="0" fillId="0" borderId="0" xfId="5" applyNumberFormat="1" applyFont="1"/>
    <xf numFmtId="168" fontId="0" fillId="0" borderId="0" xfId="5" applyNumberFormat="1" applyFont="1" applyFill="1"/>
    <xf numFmtId="167" fontId="0" fillId="0" borderId="0" xfId="5" applyNumberFormat="1" applyFont="1" applyFill="1"/>
    <xf numFmtId="168" fontId="0" fillId="0" borderId="0" xfId="5" applyNumberFormat="1" applyFont="1" applyFill="1" applyBorder="1" applyAlignment="1">
      <alignment horizontal="left" indent="2"/>
    </xf>
    <xf numFmtId="168" fontId="4" fillId="0" borderId="0" xfId="5" applyNumberFormat="1" applyFont="1" applyFill="1" applyBorder="1" applyAlignment="1">
      <alignment horizontal="right"/>
    </xf>
    <xf numFmtId="167" fontId="0" fillId="0" borderId="0" xfId="5" applyNumberFormat="1" applyFont="1" applyFill="1" applyBorder="1" applyAlignment="1">
      <alignment horizontal="right"/>
    </xf>
    <xf numFmtId="167" fontId="4" fillId="0" borderId="0" xfId="5" applyNumberFormat="1" applyFont="1" applyFill="1" applyBorder="1" applyAlignment="1">
      <alignment horizontal="right"/>
    </xf>
    <xf numFmtId="168" fontId="0" fillId="0" borderId="0" xfId="5" applyNumberFormat="1" applyFont="1" applyBorder="1" applyAlignment="1">
      <alignment horizontal="left" indent="2"/>
    </xf>
    <xf numFmtId="168" fontId="4" fillId="0" borderId="0" xfId="5" applyNumberFormat="1" applyFont="1" applyFill="1" applyBorder="1"/>
    <xf numFmtId="167" fontId="0" fillId="0" borderId="0" xfId="5" applyNumberFormat="1" applyFont="1" applyFill="1" applyBorder="1"/>
    <xf numFmtId="168" fontId="0" fillId="0" borderId="0" xfId="5" applyNumberFormat="1" applyFont="1" applyFill="1" applyBorder="1" applyAlignment="1">
      <alignment horizontal="left" indent="3"/>
    </xf>
    <xf numFmtId="168" fontId="4" fillId="0" borderId="0" xfId="5" applyNumberFormat="1" applyFont="1"/>
    <xf numFmtId="168" fontId="0" fillId="0" borderId="0" xfId="5" applyNumberFormat="1" applyFont="1" applyFill="1" applyBorder="1"/>
    <xf numFmtId="167" fontId="0" fillId="0" borderId="0" xfId="5" applyNumberFormat="1" applyFont="1" applyFill="1" applyAlignment="1">
      <alignment horizontal="right"/>
    </xf>
    <xf numFmtId="168" fontId="0" fillId="0" borderId="0" xfId="5" applyNumberFormat="1" applyFont="1" applyFill="1" applyBorder="1" applyAlignment="1">
      <alignment horizontal="left" indent="1"/>
    </xf>
    <xf numFmtId="0" fontId="3" fillId="0" borderId="0" xfId="15" applyFont="1" applyFill="1" applyBorder="1" applyAlignment="1">
      <alignment horizontal="left" indent="1"/>
    </xf>
    <xf numFmtId="168" fontId="9" fillId="2" borderId="0" xfId="5" applyNumberFormat="1" applyFont="1" applyFill="1" applyBorder="1" applyAlignment="1">
      <alignment horizontal="right"/>
    </xf>
    <xf numFmtId="167" fontId="9" fillId="2" borderId="0" xfId="5" applyNumberFormat="1" applyFont="1" applyFill="1" applyBorder="1" applyAlignment="1">
      <alignment horizontal="right"/>
    </xf>
    <xf numFmtId="169" fontId="0" fillId="0" borderId="0" xfId="5" applyNumberFormat="1" applyFont="1" applyBorder="1"/>
    <xf numFmtId="0" fontId="2" fillId="0" borderId="0" xfId="13" applyFont="1" applyFill="1" applyAlignment="1">
      <alignment horizontal="center"/>
    </xf>
    <xf numFmtId="0" fontId="11" fillId="0" borderId="0" xfId="13" applyFill="1"/>
    <xf numFmtId="0" fontId="2" fillId="0" borderId="1" xfId="13" applyFont="1" applyFill="1" applyBorder="1" applyAlignment="1">
      <alignment horizontal="center" vertical="justify"/>
    </xf>
    <xf numFmtId="169" fontId="2" fillId="0" borderId="1" xfId="13" applyNumberFormat="1" applyFont="1" applyFill="1" applyBorder="1" applyAlignment="1">
      <alignment horizontal="center" vertical="justify"/>
    </xf>
    <xf numFmtId="0" fontId="11" fillId="0" borderId="2" xfId="13" applyFont="1" applyFill="1" applyBorder="1"/>
    <xf numFmtId="168" fontId="11" fillId="0" borderId="2" xfId="13" applyNumberFormat="1" applyFont="1" applyFill="1" applyBorder="1"/>
    <xf numFmtId="169" fontId="11" fillId="0" borderId="2" xfId="13" applyNumberFormat="1" applyFont="1" applyFill="1" applyBorder="1"/>
    <xf numFmtId="168" fontId="2" fillId="0" borderId="0" xfId="5" applyNumberFormat="1" applyFont="1" applyFill="1" applyBorder="1" applyAlignment="1">
      <alignment horizontal="left" indent="1"/>
    </xf>
    <xf numFmtId="168" fontId="2" fillId="0" borderId="0" xfId="9" applyNumberFormat="1" applyFont="1" applyFill="1" applyBorder="1" applyAlignment="1">
      <alignment horizontal="left"/>
    </xf>
    <xf numFmtId="168" fontId="2" fillId="0" borderId="0" xfId="9" applyNumberFormat="1" applyFont="1" applyFill="1" applyBorder="1"/>
    <xf numFmtId="168" fontId="2" fillId="0" borderId="0" xfId="5" applyNumberFormat="1" applyFont="1" applyFill="1"/>
    <xf numFmtId="168" fontId="11" fillId="0" borderId="0" xfId="5" applyNumberFormat="1" applyFont="1" applyFill="1"/>
    <xf numFmtId="0" fontId="2" fillId="0" borderId="0" xfId="13" applyFont="1" applyFill="1"/>
    <xf numFmtId="168" fontId="2" fillId="0" borderId="0" xfId="9" applyNumberFormat="1" applyFont="1" applyFill="1" applyBorder="1" applyAlignment="1">
      <alignment horizontal="left" indent="1"/>
    </xf>
    <xf numFmtId="168" fontId="11" fillId="0" borderId="0" xfId="9" applyNumberFormat="1" applyFont="1" applyFill="1" applyBorder="1" applyAlignment="1">
      <alignment horizontal="left" indent="1"/>
    </xf>
    <xf numFmtId="167" fontId="4" fillId="0" borderId="0" xfId="5" applyNumberFormat="1" applyFont="1" applyFill="1" applyBorder="1"/>
    <xf numFmtId="168" fontId="11" fillId="0" borderId="0" xfId="9" applyNumberFormat="1" applyFont="1" applyFill="1" applyBorder="1" applyAlignment="1">
      <alignment horizontal="left" indent="2"/>
    </xf>
    <xf numFmtId="168" fontId="4" fillId="0" borderId="0" xfId="5" applyNumberFormat="1" applyFont="1" applyFill="1"/>
    <xf numFmtId="0" fontId="11" fillId="0" borderId="0" xfId="13" applyFont="1" applyFill="1"/>
    <xf numFmtId="167" fontId="4" fillId="0" borderId="0" xfId="5" applyNumberFormat="1" applyFont="1" applyFill="1"/>
    <xf numFmtId="167" fontId="2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1"/>
    </xf>
    <xf numFmtId="168" fontId="4" fillId="0" borderId="0" xfId="9" applyNumberFormat="1" applyFont="1" applyFill="1" applyBorder="1" applyAlignment="1">
      <alignment horizontal="left" indent="2"/>
    </xf>
    <xf numFmtId="168" fontId="4" fillId="0" borderId="0" xfId="9" applyNumberFormat="1" applyFont="1" applyFill="1" applyBorder="1" applyAlignment="1">
      <alignment horizontal="left" indent="3"/>
    </xf>
    <xf numFmtId="169" fontId="11" fillId="0" borderId="0" xfId="9" applyNumberFormat="1" applyFont="1" applyFill="1" applyBorder="1"/>
    <xf numFmtId="168" fontId="11" fillId="0" borderId="0" xfId="9" applyNumberFormat="1" applyFont="1" applyFill="1" applyBorder="1"/>
    <xf numFmtId="167" fontId="11" fillId="0" borderId="0" xfId="9" applyNumberFormat="1" applyFont="1" applyFill="1" applyBorder="1"/>
    <xf numFmtId="168" fontId="11" fillId="0" borderId="0" xfId="9" applyNumberFormat="1" applyFont="1" applyFill="1"/>
    <xf numFmtId="169" fontId="11" fillId="0" borderId="0" xfId="9" applyNumberFormat="1" applyFont="1" applyFill="1"/>
    <xf numFmtId="167" fontId="11" fillId="0" borderId="0" xfId="9" applyNumberFormat="1" applyFont="1" applyFill="1"/>
    <xf numFmtId="169" fontId="11" fillId="0" borderId="0" xfId="13" applyNumberFormat="1" applyFont="1" applyFill="1"/>
    <xf numFmtId="0" fontId="3" fillId="0" borderId="0" xfId="13" applyFont="1" applyFill="1" applyBorder="1" applyAlignment="1">
      <alignment horizontal="left" indent="1"/>
    </xf>
    <xf numFmtId="168" fontId="2" fillId="0" borderId="0" xfId="9" applyNumberFormat="1" applyFont="1" applyFill="1" applyAlignment="1">
      <alignment horizontal="center"/>
    </xf>
    <xf numFmtId="168" fontId="11" fillId="0" borderId="2" xfId="9" applyNumberFormat="1" applyFont="1" applyFill="1" applyBorder="1"/>
    <xf numFmtId="169" fontId="11" fillId="0" borderId="2" xfId="9" applyNumberFormat="1" applyFont="1" applyFill="1" applyBorder="1"/>
    <xf numFmtId="167" fontId="11" fillId="0" borderId="0" xfId="13" applyNumberFormat="1" applyFont="1" applyFill="1"/>
    <xf numFmtId="167" fontId="11" fillId="0" borderId="0" xfId="9" applyNumberFormat="1" applyFill="1"/>
    <xf numFmtId="169" fontId="11" fillId="0" borderId="0" xfId="9" applyNumberFormat="1" applyFill="1"/>
    <xf numFmtId="167" fontId="11" fillId="0" borderId="0" xfId="13" applyNumberFormat="1" applyFill="1"/>
    <xf numFmtId="169" fontId="11" fillId="0" borderId="0" xfId="13" applyNumberFormat="1" applyFill="1"/>
    <xf numFmtId="168" fontId="11" fillId="0" borderId="0" xfId="9" applyNumberFormat="1" applyFill="1"/>
    <xf numFmtId="0" fontId="2" fillId="0" borderId="0" xfId="15" applyFont="1" applyAlignment="1">
      <alignment horizontal="center"/>
    </xf>
    <xf numFmtId="0" fontId="11" fillId="0" borderId="0" xfId="15" applyFont="1"/>
    <xf numFmtId="0" fontId="5" fillId="0" borderId="0" xfId="15" applyFont="1" applyAlignment="1">
      <alignment horizontal="center"/>
    </xf>
    <xf numFmtId="168" fontId="2" fillId="0" borderId="0" xfId="5" applyNumberFormat="1" applyFont="1" applyBorder="1" applyAlignment="1">
      <alignment horizontal="center"/>
    </xf>
    <xf numFmtId="168" fontId="2" fillId="0" borderId="0" xfId="5" applyNumberFormat="1" applyFont="1" applyBorder="1" applyAlignment="1">
      <alignment horizontal="center" vertical="center" wrapText="1"/>
    </xf>
    <xf numFmtId="0" fontId="11" fillId="0" borderId="2" xfId="15" applyFont="1" applyBorder="1"/>
    <xf numFmtId="168" fontId="11" fillId="0" borderId="0" xfId="5" applyNumberFormat="1" applyFont="1" applyBorder="1"/>
    <xf numFmtId="169" fontId="2" fillId="0" borderId="0" xfId="5" applyNumberFormat="1" applyFont="1" applyFill="1" applyBorder="1" applyAlignment="1">
      <alignment horizontal="center"/>
    </xf>
    <xf numFmtId="169" fontId="0" fillId="0" borderId="0" xfId="5" applyNumberFormat="1" applyFont="1" applyFill="1" applyBorder="1" applyAlignment="1">
      <alignment horizontal="center"/>
    </xf>
    <xf numFmtId="168" fontId="11" fillId="0" borderId="0" xfId="5" applyNumberFormat="1" applyFont="1"/>
    <xf numFmtId="168" fontId="2" fillId="0" borderId="1" xfId="5" applyNumberFormat="1" applyFont="1" applyBorder="1" applyAlignment="1">
      <alignment horizontal="center" vertical="center" wrapText="1"/>
    </xf>
    <xf numFmtId="0" fontId="11" fillId="0" borderId="0" xfId="15" applyFont="1" applyBorder="1"/>
    <xf numFmtId="168" fontId="2" fillId="0" borderId="0" xfId="5" applyNumberFormat="1" applyFont="1" applyBorder="1" applyAlignment="1">
      <alignment horizontal="left" vertical="justify"/>
    </xf>
    <xf numFmtId="168" fontId="2" fillId="0" borderId="0" xfId="5" applyNumberFormat="1" applyFont="1" applyBorder="1" applyAlignment="1">
      <alignment horizontal="right" vertical="justify"/>
    </xf>
    <xf numFmtId="168" fontId="2" fillId="0" borderId="0" xfId="5" applyNumberFormat="1" applyFont="1" applyBorder="1"/>
    <xf numFmtId="168" fontId="2" fillId="0" borderId="0" xfId="5" applyNumberFormat="1" applyFont="1" applyBorder="1" applyAlignment="1">
      <alignment horizontal="right"/>
    </xf>
    <xf numFmtId="170" fontId="2" fillId="0" borderId="2" xfId="5" applyNumberFormat="1" applyFont="1" applyBorder="1" applyAlignment="1">
      <alignment horizontal="center" vertical="center" wrapText="1"/>
    </xf>
    <xf numFmtId="170" fontId="2" fillId="0" borderId="1" xfId="5" applyNumberFormat="1" applyFont="1" applyBorder="1" applyAlignment="1">
      <alignment horizontal="center"/>
    </xf>
    <xf numFmtId="167" fontId="11" fillId="0" borderId="2" xfId="5" applyNumberFormat="1" applyFont="1" applyBorder="1"/>
    <xf numFmtId="167" fontId="2" fillId="0" borderId="2" xfId="5" applyNumberFormat="1" applyFont="1" applyBorder="1" applyAlignment="1">
      <alignment horizontal="center" vertical="center" wrapText="1"/>
    </xf>
    <xf numFmtId="170" fontId="2" fillId="0" borderId="0" xfId="15" applyNumberFormat="1" applyFont="1" applyBorder="1"/>
    <xf numFmtId="167" fontId="2" fillId="0" borderId="0" xfId="5" applyNumberFormat="1" applyFont="1" applyBorder="1" applyAlignment="1">
      <alignment horizontal="right"/>
    </xf>
    <xf numFmtId="0" fontId="2" fillId="0" borderId="0" xfId="15" applyFont="1" applyBorder="1"/>
    <xf numFmtId="170" fontId="11" fillId="0" borderId="0" xfId="15" applyNumberFormat="1" applyFont="1" applyBorder="1"/>
    <xf numFmtId="170" fontId="2" fillId="0" borderId="0" xfId="15" applyNumberFormat="1" applyFont="1" applyBorder="1" applyAlignment="1">
      <alignment horizontal="left" indent="1"/>
    </xf>
    <xf numFmtId="170" fontId="11" fillId="0" borderId="0" xfId="5" applyNumberFormat="1" applyFont="1" applyBorder="1" applyAlignment="1">
      <alignment horizontal="left" indent="2"/>
    </xf>
    <xf numFmtId="167" fontId="4" fillId="0" borderId="0" xfId="5" applyNumberFormat="1" applyFont="1" applyBorder="1" applyAlignment="1">
      <alignment horizontal="right"/>
    </xf>
    <xf numFmtId="170" fontId="11" fillId="0" borderId="0" xfId="5" applyNumberFormat="1" applyFont="1" applyBorder="1" applyAlignment="1">
      <alignment horizontal="left" indent="3"/>
    </xf>
    <xf numFmtId="170" fontId="11" fillId="0" borderId="0" xfId="15" applyNumberFormat="1" applyFont="1" applyAlignment="1">
      <alignment horizontal="left" indent="1"/>
    </xf>
    <xf numFmtId="170" fontId="11" fillId="0" borderId="0" xfId="15" applyNumberFormat="1" applyFont="1" applyBorder="1" applyAlignment="1">
      <alignment horizontal="left" indent="1"/>
    </xf>
    <xf numFmtId="170" fontId="4" fillId="0" borderId="0" xfId="9" applyNumberFormat="1" applyFont="1" applyBorder="1" applyAlignment="1">
      <alignment horizontal="left" indent="2"/>
    </xf>
    <xf numFmtId="170" fontId="4" fillId="0" borderId="0" xfId="9" applyNumberFormat="1" applyFont="1" applyBorder="1" applyAlignment="1">
      <alignment horizontal="left" indent="3"/>
    </xf>
    <xf numFmtId="170" fontId="0" fillId="0" borderId="0" xfId="5" applyNumberFormat="1" applyFont="1" applyBorder="1" applyAlignment="1">
      <alignment horizontal="left" indent="2"/>
    </xf>
    <xf numFmtId="170" fontId="11" fillId="0" borderId="0" xfId="15" applyNumberFormat="1" applyFont="1"/>
    <xf numFmtId="170" fontId="3" fillId="0" borderId="0" xfId="15" applyNumberFormat="1" applyFont="1" applyFill="1" applyBorder="1" applyAlignment="1">
      <alignment horizontal="left" indent="1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/>
    </xf>
    <xf numFmtId="170" fontId="2" fillId="0" borderId="0" xfId="5" applyNumberFormat="1" applyFont="1" applyBorder="1" applyAlignment="1">
      <alignment horizontal="left" vertical="justify"/>
    </xf>
    <xf numFmtId="170" fontId="2" fillId="0" borderId="0" xfId="5" applyNumberFormat="1" applyFont="1" applyBorder="1"/>
    <xf numFmtId="170" fontId="2" fillId="0" borderId="0" xfId="5" applyNumberFormat="1" applyFont="1" applyBorder="1" applyAlignment="1">
      <alignment horizontal="left" indent="1"/>
    </xf>
    <xf numFmtId="0" fontId="12" fillId="0" borderId="0" xfId="0" applyFont="1" applyAlignment="1"/>
    <xf numFmtId="168" fontId="0" fillId="0" borderId="0" xfId="6" applyNumberFormat="1" applyFont="1" applyFill="1" applyBorder="1" applyAlignment="1">
      <alignment horizontal="left" indent="2"/>
    </xf>
    <xf numFmtId="168" fontId="0" fillId="0" borderId="0" xfId="6" applyNumberFormat="1" applyFont="1" applyFill="1" applyBorder="1" applyAlignment="1">
      <alignment horizontal="left" indent="1"/>
    </xf>
    <xf numFmtId="167" fontId="2" fillId="0" borderId="0" xfId="6" applyNumberFormat="1" applyFont="1" applyFill="1" applyBorder="1"/>
    <xf numFmtId="167" fontId="2" fillId="0" borderId="0" xfId="6" applyNumberFormat="1" applyFont="1" applyFill="1" applyBorder="1" applyAlignment="1">
      <alignment horizontal="left" indent="1"/>
    </xf>
    <xf numFmtId="168" fontId="0" fillId="0" borderId="1" xfId="2" applyNumberFormat="1" applyFont="1" applyFill="1" applyBorder="1" applyAlignment="1">
      <alignment horizontal="left" indent="2"/>
    </xf>
    <xf numFmtId="168" fontId="0" fillId="0" borderId="1" xfId="2" applyNumberFormat="1" applyFont="1" applyFill="1" applyBorder="1"/>
    <xf numFmtId="169" fontId="0" fillId="0" borderId="1" xfId="2" applyNumberFormat="1" applyFont="1" applyFill="1" applyBorder="1"/>
    <xf numFmtId="167" fontId="0" fillId="0" borderId="1" xfId="2" applyNumberFormat="1" applyFont="1" applyFill="1" applyBorder="1"/>
    <xf numFmtId="0" fontId="0" fillId="0" borderId="1" xfId="0" applyFill="1" applyBorder="1"/>
    <xf numFmtId="168" fontId="0" fillId="0" borderId="1" xfId="2" applyNumberFormat="1" applyFont="1" applyFill="1" applyBorder="1" applyAlignment="1">
      <alignment horizontal="left" indent="1"/>
    </xf>
    <xf numFmtId="168" fontId="4" fillId="0" borderId="1" xfId="7" applyNumberFormat="1" applyFont="1" applyFill="1" applyBorder="1" applyAlignment="1">
      <alignment horizontal="left" indent="2"/>
    </xf>
    <xf numFmtId="168" fontId="4" fillId="0" borderId="1" xfId="7" applyNumberFormat="1" applyFont="1" applyFill="1" applyBorder="1" applyAlignment="1">
      <alignment horizontal="left" indent="1"/>
    </xf>
    <xf numFmtId="168" fontId="2" fillId="0" borderId="0" xfId="8" applyNumberFormat="1" applyFont="1" applyFill="1" applyBorder="1"/>
    <xf numFmtId="168" fontId="4" fillId="0" borderId="0" xfId="8" applyNumberFormat="1" applyFon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3"/>
    </xf>
    <xf numFmtId="168" fontId="2" fillId="0" borderId="0" xfId="8" applyNumberFormat="1" applyFont="1" applyFill="1" applyBorder="1" applyAlignment="1">
      <alignment horizontal="left"/>
    </xf>
    <xf numFmtId="168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2"/>
    </xf>
    <xf numFmtId="168" fontId="11" fillId="0" borderId="0" xfId="8" applyNumberFormat="1" applyFill="1" applyBorder="1" applyAlignment="1">
      <alignment horizontal="left" indent="2"/>
    </xf>
    <xf numFmtId="168" fontId="4" fillId="0" borderId="0" xfId="8" applyNumberFormat="1" applyFont="1" applyFill="1" applyBorder="1" applyAlignment="1">
      <alignment horizontal="left" indent="1"/>
    </xf>
    <xf numFmtId="167" fontId="2" fillId="0" borderId="0" xfId="8" applyNumberFormat="1" applyFont="1" applyFill="1" applyBorder="1" applyAlignment="1">
      <alignment horizontal="left" indent="1"/>
    </xf>
    <xf numFmtId="168" fontId="11" fillId="0" borderId="0" xfId="8" applyNumberFormat="1" applyFont="1" applyFill="1" applyBorder="1" applyAlignment="1">
      <alignment horizontal="left" indent="3"/>
    </xf>
    <xf numFmtId="169" fontId="11" fillId="0" borderId="1" xfId="7" applyNumberFormat="1" applyFont="1" applyFill="1" applyBorder="1"/>
    <xf numFmtId="167" fontId="11" fillId="0" borderId="1" xfId="7" applyNumberFormat="1" applyFont="1" applyFill="1" applyBorder="1"/>
    <xf numFmtId="0" fontId="11" fillId="0" borderId="1" xfId="14" applyFont="1" applyBorder="1"/>
    <xf numFmtId="168" fontId="11" fillId="0" borderId="1" xfId="2" applyNumberFormat="1" applyFont="1" applyBorder="1" applyAlignment="1">
      <alignment horizontal="left" indent="2"/>
    </xf>
    <xf numFmtId="170" fontId="0" fillId="0" borderId="1" xfId="2" applyNumberFormat="1" applyFont="1" applyBorder="1" applyAlignment="1">
      <alignment horizontal="left" indent="2"/>
    </xf>
    <xf numFmtId="170" fontId="11" fillId="0" borderId="1" xfId="14" applyNumberFormat="1" applyFont="1" applyBorder="1"/>
    <xf numFmtId="170" fontId="4" fillId="0" borderId="1" xfId="14" applyNumberFormat="1" applyFont="1" applyBorder="1"/>
    <xf numFmtId="168" fontId="0" fillId="0" borderId="1" xfId="5" applyNumberFormat="1" applyFont="1" applyFill="1" applyBorder="1" applyAlignment="1">
      <alignment horizontal="left" indent="2"/>
    </xf>
    <xf numFmtId="168" fontId="0" fillId="0" borderId="1" xfId="5" applyNumberFormat="1" applyFont="1" applyFill="1" applyBorder="1"/>
    <xf numFmtId="169" fontId="0" fillId="0" borderId="1" xfId="5" applyNumberFormat="1" applyFont="1" applyFill="1" applyBorder="1"/>
    <xf numFmtId="167" fontId="0" fillId="0" borderId="1" xfId="5" applyNumberFormat="1" applyFont="1" applyFill="1" applyBorder="1"/>
    <xf numFmtId="168" fontId="0" fillId="0" borderId="1" xfId="5" applyNumberFormat="1" applyFont="1" applyFill="1" applyBorder="1" applyAlignment="1">
      <alignment horizontal="left" indent="1"/>
    </xf>
    <xf numFmtId="168" fontId="4" fillId="0" borderId="1" xfId="5" applyNumberFormat="1" applyFont="1" applyFill="1" applyBorder="1"/>
    <xf numFmtId="168" fontId="4" fillId="0" borderId="1" xfId="9" applyNumberFormat="1" applyFont="1" applyFill="1" applyBorder="1" applyAlignment="1">
      <alignment horizontal="left" indent="2"/>
    </xf>
    <xf numFmtId="168" fontId="4" fillId="0" borderId="1" xfId="9" applyNumberFormat="1" applyFont="1" applyFill="1" applyBorder="1" applyAlignment="1">
      <alignment horizontal="left" indent="1"/>
    </xf>
    <xf numFmtId="169" fontId="11" fillId="0" borderId="1" xfId="9" applyNumberFormat="1" applyFont="1" applyFill="1" applyBorder="1"/>
    <xf numFmtId="167" fontId="11" fillId="0" borderId="1" xfId="9" applyNumberFormat="1" applyFont="1" applyFill="1" applyBorder="1"/>
    <xf numFmtId="0" fontId="11" fillId="0" borderId="1" xfId="15" applyFont="1" applyBorder="1"/>
    <xf numFmtId="165" fontId="0" fillId="0" borderId="1" xfId="3" applyFont="1" applyFill="1" applyBorder="1" applyAlignment="1">
      <alignment horizontal="right"/>
    </xf>
    <xf numFmtId="170" fontId="0" fillId="0" borderId="1" xfId="5" applyNumberFormat="1" applyFont="1" applyBorder="1" applyAlignment="1">
      <alignment horizontal="left" indent="2"/>
    </xf>
    <xf numFmtId="170" fontId="11" fillId="0" borderId="1" xfId="15" applyNumberFormat="1" applyFont="1" applyBorder="1"/>
    <xf numFmtId="170" fontId="4" fillId="0" borderId="1" xfId="15" applyNumberFormat="1" applyFont="1" applyBorder="1"/>
    <xf numFmtId="0" fontId="2" fillId="0" borderId="0" xfId="14" applyFont="1" applyAlignment="1"/>
    <xf numFmtId="170" fontId="2" fillId="0" borderId="0" xfId="14" applyNumberFormat="1" applyFont="1" applyAlignment="1"/>
    <xf numFmtId="0" fontId="2" fillId="0" borderId="0" xfId="15" applyFont="1" applyAlignment="1"/>
    <xf numFmtId="170" fontId="2" fillId="0" borderId="0" xfId="15" applyNumberFormat="1" applyFont="1" applyAlignment="1"/>
    <xf numFmtId="168" fontId="2" fillId="0" borderId="0" xfId="2" applyNumberFormat="1" applyFont="1" applyFill="1" applyBorder="1" applyAlignment="1">
      <alignment horizontal="right" vertical="justify"/>
    </xf>
    <xf numFmtId="0" fontId="11" fillId="0" borderId="0" xfId="14" applyFont="1" applyFill="1"/>
    <xf numFmtId="167" fontId="11" fillId="0" borderId="0" xfId="2" applyNumberFormat="1" applyFont="1" applyFill="1" applyBorder="1" applyAlignment="1">
      <alignment horizontal="right"/>
    </xf>
    <xf numFmtId="167" fontId="2" fillId="0" borderId="0" xfId="2" applyNumberFormat="1" applyFont="1" applyFill="1"/>
    <xf numFmtId="168" fontId="2" fillId="0" borderId="0" xfId="5" applyNumberFormat="1" applyFont="1" applyFill="1" applyBorder="1" applyAlignment="1">
      <alignment horizontal="right" vertical="justify"/>
    </xf>
    <xf numFmtId="167" fontId="11" fillId="0" borderId="0" xfId="5" applyNumberFormat="1" applyFont="1" applyFill="1" applyBorder="1" applyAlignment="1">
      <alignment horizontal="right"/>
    </xf>
    <xf numFmtId="0" fontId="11" fillId="0" borderId="0" xfId="15" applyFont="1" applyFill="1"/>
    <xf numFmtId="167" fontId="2" fillId="0" borderId="0" xfId="5" applyNumberFormat="1" applyFont="1" applyFill="1"/>
    <xf numFmtId="167" fontId="11" fillId="0" borderId="0" xfId="5" applyNumberFormat="1" applyFont="1" applyFill="1"/>
    <xf numFmtId="167" fontId="1" fillId="0" borderId="0" xfId="5" applyNumberFormat="1" applyFont="1" applyBorder="1" applyAlignment="1">
      <alignment horizontal="right"/>
    </xf>
    <xf numFmtId="167" fontId="1" fillId="0" borderId="0" xfId="2" applyNumberFormat="1" applyFont="1" applyBorder="1" applyAlignment="1">
      <alignment horizontal="right"/>
    </xf>
    <xf numFmtId="0" fontId="3" fillId="0" borderId="0" xfId="16" applyFont="1" applyFill="1" applyBorder="1" applyAlignment="1">
      <alignment horizontal="left" indent="1"/>
    </xf>
    <xf numFmtId="168" fontId="1" fillId="0" borderId="0" xfId="5" applyNumberFormat="1" applyFont="1" applyFill="1" applyBorder="1" applyAlignment="1">
      <alignment horizontal="right"/>
    </xf>
    <xf numFmtId="168" fontId="1" fillId="0" borderId="0" xfId="2" applyNumberFormat="1" applyFont="1" applyFill="1" applyBorder="1" applyAlignment="1">
      <alignment horizontal="right"/>
    </xf>
    <xf numFmtId="0" fontId="0" fillId="0" borderId="0" xfId="0"/>
    <xf numFmtId="168" fontId="0" fillId="0" borderId="1" xfId="2" applyNumberFormat="1" applyFont="1" applyBorder="1" applyAlignment="1">
      <alignment horizontal="left" indent="2"/>
    </xf>
    <xf numFmtId="169" fontId="0" fillId="0" borderId="1" xfId="0" applyNumberFormat="1" applyFill="1" applyBorder="1"/>
    <xf numFmtId="168" fontId="1" fillId="0" borderId="0" xfId="17" applyNumberFormat="1" applyFont="1" applyFill="1" applyBorder="1" applyAlignment="1">
      <alignment horizontal="left" indent="2"/>
    </xf>
    <xf numFmtId="168" fontId="11" fillId="0" borderId="1" xfId="2" applyNumberFormat="1" applyFont="1" applyBorder="1"/>
    <xf numFmtId="168" fontId="1" fillId="0" borderId="1" xfId="5" applyNumberFormat="1" applyFont="1" applyFill="1" applyBorder="1" applyAlignment="1">
      <alignment horizontal="right"/>
    </xf>
    <xf numFmtId="168" fontId="0" fillId="0" borderId="1" xfId="5" applyNumberFormat="1" applyFont="1" applyBorder="1" applyAlignment="1">
      <alignment horizontal="left" indent="2"/>
    </xf>
    <xf numFmtId="0" fontId="1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7" fontId="2" fillId="0" borderId="2" xfId="2" applyNumberFormat="1" applyFont="1" applyBorder="1" applyAlignment="1">
      <alignment horizontal="center" vertical="center"/>
    </xf>
    <xf numFmtId="167" fontId="2" fillId="0" borderId="0" xfId="2" applyNumberFormat="1" applyFont="1" applyBorder="1" applyAlignment="1">
      <alignment horizontal="center" vertical="center"/>
    </xf>
    <xf numFmtId="167" fontId="2" fillId="0" borderId="1" xfId="2" applyNumberFormat="1" applyFont="1" applyBorder="1" applyAlignment="1">
      <alignment horizontal="center" vertical="center"/>
    </xf>
    <xf numFmtId="167" fontId="6" fillId="0" borderId="2" xfId="2" applyNumberFormat="1" applyFont="1" applyBorder="1" applyAlignment="1">
      <alignment horizontal="center"/>
    </xf>
    <xf numFmtId="0" fontId="0" fillId="0" borderId="2" xfId="0" applyBorder="1"/>
    <xf numFmtId="0" fontId="0" fillId="0" borderId="0" xfId="0"/>
    <xf numFmtId="167" fontId="6" fillId="0" borderId="2" xfId="2" applyNumberFormat="1" applyFont="1" applyBorder="1" applyAlignment="1">
      <alignment horizontal="center" wrapText="1"/>
    </xf>
    <xf numFmtId="167" fontId="2" fillId="0" borderId="3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167" fontId="6" fillId="0" borderId="2" xfId="2" applyNumberFormat="1" applyFont="1" applyFill="1" applyBorder="1" applyAlignment="1">
      <alignment horizontal="center"/>
    </xf>
    <xf numFmtId="167" fontId="2" fillId="0" borderId="2" xfId="2" applyNumberFormat="1" applyFont="1" applyFill="1" applyBorder="1" applyAlignment="1">
      <alignment horizontal="center" vertical="center"/>
    </xf>
    <xf numFmtId="167" fontId="2" fillId="0" borderId="0" xfId="2" applyNumberFormat="1" applyFont="1" applyFill="1" applyBorder="1" applyAlignment="1">
      <alignment horizontal="center" vertical="center"/>
    </xf>
    <xf numFmtId="167" fontId="2" fillId="0" borderId="1" xfId="2" applyNumberFormat="1" applyFont="1" applyFill="1" applyBorder="1" applyAlignment="1">
      <alignment horizontal="center" vertical="center"/>
    </xf>
    <xf numFmtId="167" fontId="6" fillId="0" borderId="0" xfId="2" applyNumberFormat="1" applyFont="1" applyFill="1" applyBorder="1" applyAlignment="1">
      <alignment horizontal="center"/>
    </xf>
    <xf numFmtId="0" fontId="2" fillId="0" borderId="1" xfId="12" applyFont="1" applyFill="1" applyBorder="1" applyAlignment="1">
      <alignment horizontal="center"/>
    </xf>
    <xf numFmtId="0" fontId="2" fillId="0" borderId="0" xfId="12" applyFont="1" applyFill="1" applyAlignment="1">
      <alignment horizontal="center"/>
    </xf>
    <xf numFmtId="0" fontId="2" fillId="0" borderId="3" xfId="12" applyFont="1" applyFill="1" applyBorder="1" applyAlignment="1">
      <alignment horizontal="center"/>
    </xf>
    <xf numFmtId="168" fontId="2" fillId="0" borderId="2" xfId="7" applyNumberFormat="1" applyFont="1" applyFill="1" applyBorder="1" applyAlignment="1">
      <alignment horizontal="center" vertical="center"/>
    </xf>
    <xf numFmtId="168" fontId="2" fillId="0" borderId="0" xfId="7" applyNumberFormat="1" applyFont="1" applyFill="1" applyBorder="1" applyAlignment="1">
      <alignment horizontal="center" vertical="center"/>
    </xf>
    <xf numFmtId="168" fontId="2" fillId="0" borderId="1" xfId="7" applyNumberFormat="1" applyFont="1" applyFill="1" applyBorder="1" applyAlignment="1">
      <alignment horizontal="center" vertical="center"/>
    </xf>
    <xf numFmtId="0" fontId="7" fillId="0" borderId="2" xfId="12" applyFont="1" applyFill="1" applyBorder="1" applyAlignment="1">
      <alignment horizontal="center"/>
    </xf>
    <xf numFmtId="0" fontId="7" fillId="0" borderId="0" xfId="12" applyFont="1" applyFill="1" applyBorder="1" applyAlignment="1">
      <alignment horizontal="center"/>
    </xf>
    <xf numFmtId="168" fontId="6" fillId="0" borderId="2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 wrapText="1"/>
    </xf>
    <xf numFmtId="168" fontId="6" fillId="0" borderId="0" xfId="7" applyNumberFormat="1" applyFont="1" applyFill="1" applyBorder="1" applyAlignment="1">
      <alignment horizontal="center"/>
    </xf>
    <xf numFmtId="0" fontId="2" fillId="0" borderId="0" xfId="14" applyFont="1" applyAlignment="1">
      <alignment horizontal="center"/>
    </xf>
    <xf numFmtId="168" fontId="2" fillId="0" borderId="2" xfId="2" applyNumberFormat="1" applyFont="1" applyBorder="1" applyAlignment="1">
      <alignment horizontal="center" vertical="center" wrapText="1"/>
    </xf>
    <xf numFmtId="168" fontId="2" fillId="0" borderId="0" xfId="2" applyNumberFormat="1" applyFont="1" applyBorder="1" applyAlignment="1">
      <alignment horizontal="center" vertical="center" wrapText="1"/>
    </xf>
    <xf numFmtId="168" fontId="2" fillId="0" borderId="3" xfId="2" applyNumberFormat="1" applyFont="1" applyBorder="1" applyAlignment="1">
      <alignment horizontal="center"/>
    </xf>
    <xf numFmtId="0" fontId="2" fillId="0" borderId="0" xfId="14" applyFont="1" applyBorder="1" applyAlignment="1">
      <alignment horizontal="center" vertical="center" wrapText="1"/>
    </xf>
    <xf numFmtId="168" fontId="2" fillId="0" borderId="1" xfId="2" applyNumberFormat="1" applyFont="1" applyBorder="1" applyAlignment="1">
      <alignment horizontal="center" vertical="center" wrapText="1"/>
    </xf>
    <xf numFmtId="170" fontId="2" fillId="0" borderId="0" xfId="14" applyNumberFormat="1" applyFont="1" applyAlignment="1">
      <alignment horizontal="center"/>
    </xf>
    <xf numFmtId="170" fontId="2" fillId="0" borderId="2" xfId="2" applyNumberFormat="1" applyFont="1" applyBorder="1" applyAlignment="1">
      <alignment horizontal="center" vertical="center" wrapText="1"/>
    </xf>
    <xf numFmtId="170" fontId="11" fillId="0" borderId="1" xfId="14" applyNumberFormat="1" applyFont="1" applyBorder="1" applyAlignment="1">
      <alignment horizontal="center" vertical="center" wrapText="1"/>
    </xf>
    <xf numFmtId="170" fontId="2" fillId="0" borderId="3" xfId="2" applyNumberFormat="1" applyFont="1" applyBorder="1" applyAlignment="1">
      <alignment horizontal="center"/>
    </xf>
    <xf numFmtId="167" fontId="2" fillId="0" borderId="2" xfId="5" applyNumberFormat="1" applyFont="1" applyBorder="1" applyAlignment="1">
      <alignment horizontal="center" vertical="center"/>
    </xf>
    <xf numFmtId="167" fontId="2" fillId="0" borderId="0" xfId="5" applyNumberFormat="1" applyFont="1" applyBorder="1" applyAlignment="1">
      <alignment horizontal="center" vertical="center"/>
    </xf>
    <xf numFmtId="167" fontId="2" fillId="0" borderId="1" xfId="5" applyNumberFormat="1" applyFont="1" applyBorder="1" applyAlignment="1">
      <alignment horizontal="center" vertical="center"/>
    </xf>
    <xf numFmtId="167" fontId="6" fillId="0" borderId="2" xfId="5" applyNumberFormat="1" applyFont="1" applyBorder="1" applyAlignment="1">
      <alignment horizontal="center"/>
    </xf>
    <xf numFmtId="167" fontId="6" fillId="0" borderId="2" xfId="5" applyNumberFormat="1" applyFont="1" applyBorder="1" applyAlignment="1">
      <alignment horizontal="center" wrapText="1"/>
    </xf>
    <xf numFmtId="167" fontId="2" fillId="0" borderId="3" xfId="5" applyNumberFormat="1" applyFont="1" applyBorder="1" applyAlignment="1">
      <alignment horizontal="center"/>
    </xf>
    <xf numFmtId="167" fontId="6" fillId="0" borderId="2" xfId="5" applyNumberFormat="1" applyFont="1" applyFill="1" applyBorder="1" applyAlignment="1">
      <alignment horizontal="center"/>
    </xf>
    <xf numFmtId="167" fontId="2" fillId="0" borderId="2" xfId="5" applyNumberFormat="1" applyFont="1" applyFill="1" applyBorder="1" applyAlignment="1">
      <alignment horizontal="center" vertical="center"/>
    </xf>
    <xf numFmtId="167" fontId="2" fillId="0" borderId="0" xfId="5" applyNumberFormat="1" applyFont="1" applyFill="1" applyBorder="1" applyAlignment="1">
      <alignment horizontal="center" vertical="center"/>
    </xf>
    <xf numFmtId="167" fontId="2" fillId="0" borderId="1" xfId="5" applyNumberFormat="1" applyFont="1" applyFill="1" applyBorder="1" applyAlignment="1">
      <alignment horizontal="center" vertical="center"/>
    </xf>
    <xf numFmtId="167" fontId="6" fillId="0" borderId="0" xfId="5" applyNumberFormat="1" applyFont="1" applyFill="1" applyBorder="1" applyAlignment="1">
      <alignment horizontal="center"/>
    </xf>
    <xf numFmtId="0" fontId="2" fillId="0" borderId="0" xfId="13" applyFont="1" applyFill="1" applyAlignment="1">
      <alignment horizontal="center"/>
    </xf>
    <xf numFmtId="168" fontId="2" fillId="0" borderId="2" xfId="9" applyNumberFormat="1" applyFont="1" applyFill="1" applyBorder="1" applyAlignment="1">
      <alignment horizontal="center" vertical="center"/>
    </xf>
    <xf numFmtId="168" fontId="2" fillId="0" borderId="0" xfId="9" applyNumberFormat="1" applyFont="1" applyFill="1" applyBorder="1" applyAlignment="1">
      <alignment horizontal="center" vertical="center"/>
    </xf>
    <xf numFmtId="168" fontId="2" fillId="0" borderId="1" xfId="9" applyNumberFormat="1" applyFont="1" applyFill="1" applyBorder="1" applyAlignment="1">
      <alignment horizontal="center" vertical="center"/>
    </xf>
    <xf numFmtId="0" fontId="7" fillId="0" borderId="2" xfId="13" applyFont="1" applyFill="1" applyBorder="1" applyAlignment="1">
      <alignment horizontal="center"/>
    </xf>
    <xf numFmtId="0" fontId="7" fillId="0" borderId="0" xfId="13" applyFont="1" applyFill="1" applyBorder="1" applyAlignment="1">
      <alignment horizontal="center"/>
    </xf>
    <xf numFmtId="0" fontId="2" fillId="0" borderId="3" xfId="13" applyFont="1" applyFill="1" applyBorder="1" applyAlignment="1">
      <alignment horizontal="center"/>
    </xf>
    <xf numFmtId="168" fontId="6" fillId="0" borderId="2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 wrapText="1"/>
    </xf>
    <xf numFmtId="168" fontId="6" fillId="0" borderId="0" xfId="9" applyNumberFormat="1" applyFont="1" applyFill="1" applyBorder="1" applyAlignment="1">
      <alignment horizontal="center"/>
    </xf>
    <xf numFmtId="0" fontId="2" fillId="0" borderId="1" xfId="13" applyFont="1" applyFill="1" applyBorder="1" applyAlignment="1">
      <alignment horizontal="center"/>
    </xf>
    <xf numFmtId="0" fontId="2" fillId="0" borderId="0" xfId="15" applyFont="1" applyAlignment="1">
      <alignment horizontal="center"/>
    </xf>
    <xf numFmtId="168" fontId="2" fillId="0" borderId="2" xfId="5" applyNumberFormat="1" applyFont="1" applyBorder="1" applyAlignment="1">
      <alignment horizontal="center" vertical="center" wrapText="1"/>
    </xf>
    <xf numFmtId="168" fontId="2" fillId="0" borderId="0" xfId="5" applyNumberFormat="1" applyFont="1" applyBorder="1" applyAlignment="1">
      <alignment horizontal="center" vertical="center" wrapText="1"/>
    </xf>
    <xf numFmtId="168" fontId="2" fillId="0" borderId="1" xfId="5" applyNumberFormat="1" applyFont="1" applyBorder="1" applyAlignment="1">
      <alignment horizontal="center" vertical="center" wrapText="1"/>
    </xf>
    <xf numFmtId="168" fontId="2" fillId="0" borderId="3" xfId="5" applyNumberFormat="1" applyFont="1" applyBorder="1" applyAlignment="1">
      <alignment horizontal="center"/>
    </xf>
    <xf numFmtId="0" fontId="2" fillId="0" borderId="0" xfId="15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/>
    </xf>
    <xf numFmtId="170" fontId="2" fillId="0" borderId="0" xfId="15" applyNumberFormat="1" applyFont="1" applyAlignment="1">
      <alignment horizontal="center"/>
    </xf>
    <xf numFmtId="170" fontId="2" fillId="0" borderId="2" xfId="5" applyNumberFormat="1" applyFont="1" applyBorder="1" applyAlignment="1">
      <alignment horizontal="center" vertical="center" wrapText="1"/>
    </xf>
    <xf numFmtId="170" fontId="11" fillId="0" borderId="1" xfId="15" applyNumberFormat="1" applyFont="1" applyBorder="1" applyAlignment="1">
      <alignment horizontal="center" vertical="center" wrapText="1"/>
    </xf>
    <xf numFmtId="170" fontId="2" fillId="0" borderId="3" xfId="5" applyNumberFormat="1" applyFont="1" applyBorder="1" applyAlignment="1">
      <alignment horizontal="center"/>
    </xf>
  </cellXfs>
  <cellStyles count="18">
    <cellStyle name="Euro" xfId="1"/>
    <cellStyle name="Millares" xfId="2" builtinId="3"/>
    <cellStyle name="Millares [0] 2" xfId="3"/>
    <cellStyle name="Millares 2" xfId="4"/>
    <cellStyle name="Millares 3" xfId="5"/>
    <cellStyle name="Millares 6" xfId="6"/>
    <cellStyle name="Millares_05. Mercado Laboral" xfId="7"/>
    <cellStyle name="Millares_05. Mercado Laboral 10" xfId="8"/>
    <cellStyle name="Millares_05. Mercado Laboral 15" xfId="17"/>
    <cellStyle name="Millares_05. Mercado Laboral 2" xfId="9"/>
    <cellStyle name="Millares_cruces de mercado laboral" xfId="10"/>
    <cellStyle name="Normal" xfId="0" builtinId="0"/>
    <cellStyle name="Normal 2" xfId="11"/>
    <cellStyle name="Normal_05. Mercado Laboral" xfId="12"/>
    <cellStyle name="Normal_05. Mercado Laboral 2" xfId="13"/>
    <cellStyle name="Normal_Mercado Laboral" xfId="14"/>
    <cellStyle name="Normal_Mercado Laboral 17" xfId="16"/>
    <cellStyle name="Normal_Mercado Laboral 2" xfId="1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714375</xdr:colOff>
      <xdr:row>0</xdr:row>
      <xdr:rowOff>0</xdr:rowOff>
    </xdr:from>
    <xdr:to>
      <xdr:col>9</xdr:col>
      <xdr:colOff>666750</xdr:colOff>
      <xdr:row>12</xdr:row>
      <xdr:rowOff>76200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714375" y="0"/>
          <a:ext cx="7524750" cy="1790700"/>
        </a:xfrm>
        <a:prstGeom prst="rect">
          <a:avLst/>
        </a:prstGeom>
        <a:ln>
          <a:headEnd/>
          <a:tailEnd/>
        </a:ln>
      </xdr:spPr>
      <xdr:style>
        <a:lnRef idx="0">
          <a:schemeClr val="accent5"/>
        </a:lnRef>
        <a:fillRef idx="3">
          <a:schemeClr val="accent5"/>
        </a:fillRef>
        <a:effectRef idx="3">
          <a:schemeClr val="accent5"/>
        </a:effectRef>
        <a:fontRef idx="minor">
          <a:schemeClr val="lt1"/>
        </a:fontRef>
      </xdr:style>
      <xdr:txBody>
        <a:bodyPr vertOverflow="clip" wrap="square" lIns="82296" tIns="82296" rIns="82296" bIns="0" anchor="t" upright="1"/>
        <a:lstStyle/>
        <a:p>
          <a:pPr algn="ctr" rtl="0">
            <a:defRPr sz="1000"/>
          </a:pPr>
          <a:r>
            <a:rPr lang="en-US" sz="4800" b="1" i="0" strike="noStrik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  <a:latin typeface="Times New Roman"/>
              <a:cs typeface="Times New Roman"/>
            </a:rPr>
            <a:t>Cuadros de Mercado Laboral por Género</a:t>
          </a:r>
        </a:p>
        <a:p>
          <a:pPr algn="ctr" rtl="0">
            <a:defRPr sz="1000"/>
          </a:pPr>
          <a:endParaRPr lang="en-US" sz="4800" b="1" i="0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1" i="0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1" i="0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4800" b="1" i="0" strike="noStrike" cap="none" spc="0">
            <a:ln w="10160">
              <a:solidFill>
                <a:schemeClr val="accent5"/>
              </a:solidFill>
              <a:prstDash val="solid"/>
            </a:ln>
            <a:solidFill>
              <a:srgbClr val="FFFFFF"/>
            </a:solidFill>
            <a:effectLst>
              <a:outerShdw blurRad="38100" dist="22860" dir="5400000" algn="tl" rotWithShape="0">
                <a:srgbClr val="000000">
                  <a:alpha val="30000"/>
                </a:srgbClr>
              </a:outerShdw>
            </a:effectLst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1238250</xdr:colOff>
      <xdr:row>12</xdr:row>
      <xdr:rowOff>114300</xdr:rowOff>
    </xdr:from>
    <xdr:to>
      <xdr:col>7</xdr:col>
      <xdr:colOff>437611</xdr:colOff>
      <xdr:row>20</xdr:row>
      <xdr:rowOff>76062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1828800"/>
          <a:ext cx="4314286" cy="11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8.%20Mercado%20Labor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parche%20urbano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.%20Cuadro%20Resume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Hogares/Publicacion/Vinculos/C5Y6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cLab"/>
    </sheetNames>
    <sheetDataSet>
      <sheetData sheetId="0">
        <row r="48">
          <cell r="N48">
            <v>4229009.7753209211</v>
          </cell>
          <cell r="O48">
            <v>6.4142866423117013</v>
          </cell>
          <cell r="P48">
            <v>3269481.2841366408</v>
          </cell>
          <cell r="Q48">
            <v>7.0593102888189065</v>
          </cell>
          <cell r="R48">
            <v>2486400.0838296288</v>
          </cell>
          <cell r="S48">
            <v>7.1053362624495469</v>
          </cell>
          <cell r="T48">
            <v>2385943.5906725135</v>
          </cell>
          <cell r="U48">
            <v>7.04315316351836</v>
          </cell>
          <cell r="V48">
            <v>100456.49315710196</v>
          </cell>
          <cell r="W48">
            <v>8.4655080592231347</v>
          </cell>
          <cell r="X48">
            <v>2.3064635769794912</v>
          </cell>
          <cell r="Y48">
            <v>4630970.4761953056</v>
          </cell>
          <cell r="Z48">
            <v>6.9334774884253916</v>
          </cell>
          <cell r="AA48">
            <v>3666903.6909955712</v>
          </cell>
          <cell r="AB48">
            <v>7.5649144491144193</v>
          </cell>
          <cell r="AC48">
            <v>1607074.1382791854</v>
          </cell>
          <cell r="AD48">
            <v>8.4174476240313414</v>
          </cell>
          <cell r="AE48">
            <v>1434034.6415689525</v>
          </cell>
          <cell r="AF48">
            <v>8.3220779193294785</v>
          </cell>
          <cell r="AG48">
            <v>173039.49671018805</v>
          </cell>
          <cell r="AH48">
            <v>9.1766021363004935</v>
          </cell>
          <cell r="AI48">
            <v>2.9881741557168322</v>
          </cell>
        </row>
        <row r="49">
          <cell r="N49">
            <v>571971.67408046697</v>
          </cell>
          <cell r="O49">
            <v>8.6512261580381438</v>
          </cell>
          <cell r="P49">
            <v>453552.66969981138</v>
          </cell>
          <cell r="Q49">
            <v>9.4666084005963853</v>
          </cell>
          <cell r="R49">
            <v>298916.0186391219</v>
          </cell>
          <cell r="S49">
            <v>9.8483991747535686</v>
          </cell>
          <cell r="T49">
            <v>274829.31286642811</v>
          </cell>
          <cell r="U49">
            <v>9.8233433233433249</v>
          </cell>
          <cell r="V49">
            <v>24086.705772692887</v>
          </cell>
          <cell r="W49">
            <v>10.128372093023254</v>
          </cell>
          <cell r="X49">
            <v>3.7595002519924012</v>
          </cell>
          <cell r="Y49">
            <v>689930.84135091328</v>
          </cell>
          <cell r="Z49">
            <v>9.0952257586972411</v>
          </cell>
          <cell r="AA49">
            <v>577073.67630322708</v>
          </cell>
          <cell r="AB49">
            <v>9.7088030702806343</v>
          </cell>
          <cell r="AC49">
            <v>278529.90675332403</v>
          </cell>
          <cell r="AD49">
            <v>10.488628979857044</v>
          </cell>
          <cell r="AE49">
            <v>245969.05994969193</v>
          </cell>
          <cell r="AF49">
            <v>10.274245639937261</v>
          </cell>
          <cell r="AG49">
            <v>32560.846803631208</v>
          </cell>
          <cell r="AH49">
            <v>12.063728813559317</v>
          </cell>
          <cell r="AI49">
            <v>2.8408551449833204</v>
          </cell>
        </row>
        <row r="50">
          <cell r="N50">
            <v>339862.37339986884</v>
          </cell>
          <cell r="O50">
            <v>8.2577144544514862</v>
          </cell>
          <cell r="P50">
            <v>274454.57835727965</v>
          </cell>
          <cell r="Q50">
            <v>8.8755333709041118</v>
          </cell>
          <cell r="R50">
            <v>196477.31380472958</v>
          </cell>
          <cell r="S50">
            <v>9.1890019000782406</v>
          </cell>
          <cell r="T50">
            <v>183251.86187926316</v>
          </cell>
          <cell r="U50">
            <v>9.2180532246463649</v>
          </cell>
          <cell r="V50">
            <v>13225.451925466541</v>
          </cell>
          <cell r="W50">
            <v>8.7884297520661168</v>
          </cell>
          <cell r="X50">
            <v>3.7483124389040019</v>
          </cell>
          <cell r="Y50">
            <v>399175.88019520062</v>
          </cell>
          <cell r="Z50">
            <v>8.2216030056355471</v>
          </cell>
          <cell r="AA50">
            <v>330318.88729045138</v>
          </cell>
          <cell r="AB50">
            <v>8.7062131762185473</v>
          </cell>
          <cell r="AC50">
            <v>172523.37527732528</v>
          </cell>
          <cell r="AD50">
            <v>9.5489247995928253</v>
          </cell>
          <cell r="AE50">
            <v>158684.26238251734</v>
          </cell>
          <cell r="AF50">
            <v>9.4542678695350428</v>
          </cell>
          <cell r="AG50">
            <v>13839.112894808186</v>
          </cell>
          <cell r="AH50">
            <v>10.591743119266058</v>
          </cell>
          <cell r="AI50">
            <v>3.5414546646458818</v>
          </cell>
        </row>
        <row r="51">
          <cell r="N51">
            <v>1308021.0196175647</v>
          </cell>
          <cell r="O51">
            <v>6.8081997476620817</v>
          </cell>
          <cell r="P51">
            <v>1001437.0107636601</v>
          </cell>
          <cell r="Q51">
            <v>7.5108832074107754</v>
          </cell>
          <cell r="R51">
            <v>706531.38265591441</v>
          </cell>
          <cell r="S51">
            <v>7.8031861086903032</v>
          </cell>
          <cell r="T51">
            <v>661803.75057283975</v>
          </cell>
          <cell r="U51">
            <v>7.7945834673475787</v>
          </cell>
          <cell r="V51">
            <v>44727.632083074015</v>
          </cell>
          <cell r="W51">
            <v>7.9265864146344835</v>
          </cell>
          <cell r="X51">
            <v>1.4752857242579756</v>
          </cell>
          <cell r="Y51">
            <v>1505622.1417857853</v>
          </cell>
          <cell r="Z51">
            <v>7.4298060004184761</v>
          </cell>
          <cell r="AA51">
            <v>1206259.5194689068</v>
          </cell>
          <cell r="AB51">
            <v>8.0963960995985254</v>
          </cell>
          <cell r="AC51">
            <v>580528.77299828862</v>
          </cell>
          <cell r="AD51">
            <v>8.8574286311567061</v>
          </cell>
          <cell r="AE51">
            <v>526001.39271153102</v>
          </cell>
          <cell r="AF51">
            <v>8.7846738375550402</v>
          </cell>
          <cell r="AG51">
            <v>54527.38028675707</v>
          </cell>
          <cell r="AH51">
            <v>9.5322390696913004</v>
          </cell>
          <cell r="AI51">
            <v>3.108080102137321</v>
          </cell>
        </row>
        <row r="52">
          <cell r="N52">
            <v>2009154.7082226749</v>
          </cell>
          <cell r="O52">
            <v>5.057291138727285</v>
          </cell>
          <cell r="P52">
            <v>1540037.0253155334</v>
          </cell>
          <cell r="Q52">
            <v>5.5747620367803208</v>
          </cell>
          <cell r="R52">
            <v>1284475.3687295767</v>
          </cell>
          <cell r="S52">
            <v>5.585722984942433</v>
          </cell>
          <cell r="T52">
            <v>1266058.665353704</v>
          </cell>
          <cell r="U52">
            <v>5.5571436610207687</v>
          </cell>
          <cell r="V52">
            <v>18416.703375868372</v>
          </cell>
          <cell r="W52">
            <v>7.3191126279863479</v>
          </cell>
          <cell r="X52">
            <v>0.95144720880864042</v>
          </cell>
          <cell r="Y52">
            <v>2036241.6128631621</v>
          </cell>
          <cell r="Z52">
            <v>5.3882343575863629</v>
          </cell>
          <cell r="AA52">
            <v>1553251.6079326395</v>
          </cell>
          <cell r="AB52">
            <v>5.9546847685426982</v>
          </cell>
          <cell r="AC52">
            <v>575492.0832501438</v>
          </cell>
          <cell r="AD52">
            <v>6.4414177093935203</v>
          </cell>
          <cell r="AE52">
            <v>503379.9265251602</v>
          </cell>
          <cell r="AF52">
            <v>6.3285497447219559</v>
          </cell>
          <cell r="AG52">
            <v>72112.156724991059</v>
          </cell>
          <cell r="AH52">
            <v>7.1819827976460004</v>
          </cell>
          <cell r="AI52">
            <v>2.6041173110829674</v>
          </cell>
        </row>
        <row r="54">
          <cell r="N54">
            <v>854990.39215320558</v>
          </cell>
          <cell r="O54">
            <v>0</v>
          </cell>
          <cell r="P54">
            <v>334184.99217628204</v>
          </cell>
          <cell r="Q54">
            <v>0</v>
          </cell>
          <cell r="R54">
            <v>251202.6381541405</v>
          </cell>
          <cell r="S54">
            <v>0</v>
          </cell>
          <cell r="T54">
            <v>247940.76794070218</v>
          </cell>
          <cell r="U54">
            <v>0</v>
          </cell>
          <cell r="V54">
            <v>3261.8702134382975</v>
          </cell>
          <cell r="W54">
            <v>0</v>
          </cell>
          <cell r="X54">
            <v>0.81789802247391252</v>
          </cell>
          <cell r="Y54">
            <v>891309.13233433303</v>
          </cell>
          <cell r="Z54">
            <v>0</v>
          </cell>
          <cell r="AA54">
            <v>368097.82900044596</v>
          </cell>
          <cell r="AB54">
            <v>0</v>
          </cell>
          <cell r="AC54">
            <v>119512.10814880449</v>
          </cell>
          <cell r="AD54">
            <v>0</v>
          </cell>
          <cell r="AE54">
            <v>112457.87701198042</v>
          </cell>
          <cell r="AF54">
            <v>0</v>
          </cell>
          <cell r="AG54">
            <v>7054.2311368239589</v>
          </cell>
          <cell r="AH54">
            <v>0</v>
          </cell>
          <cell r="AI54">
            <v>1.1040170983827411</v>
          </cell>
        </row>
        <row r="55">
          <cell r="N55">
            <v>2246527.1956641981</v>
          </cell>
          <cell r="O55">
            <v>4.1643958916694208</v>
          </cell>
          <cell r="P55">
            <v>1808873.60423005</v>
          </cell>
          <cell r="Q55">
            <v>4.7404593472495566</v>
          </cell>
          <cell r="R55">
            <v>1403733.0500892042</v>
          </cell>
          <cell r="S55">
            <v>4.7534140892856751</v>
          </cell>
          <cell r="T55">
            <v>1359980.836959854</v>
          </cell>
          <cell r="U55">
            <v>4.7234246239794064</v>
          </cell>
          <cell r="V55">
            <v>43752.213129342388</v>
          </cell>
          <cell r="W55">
            <v>5.6833443550319105</v>
          </cell>
          <cell r="X55">
            <v>1.5304198033171101</v>
          </cell>
          <cell r="Y55">
            <v>2296937.5363400821</v>
          </cell>
          <cell r="Z55">
            <v>4.2409143486809144</v>
          </cell>
          <cell r="AA55">
            <v>1857536.5009343098</v>
          </cell>
          <cell r="AB55">
            <v>4.8183623538934111</v>
          </cell>
          <cell r="AC55">
            <v>730630.40395736985</v>
          </cell>
          <cell r="AD55">
            <v>4.8882632100349976</v>
          </cell>
          <cell r="AE55">
            <v>665375.68544291577</v>
          </cell>
          <cell r="AF55">
            <v>4.8587226700249859</v>
          </cell>
          <cell r="AG55">
            <v>65254.718514462431</v>
          </cell>
          <cell r="AH55">
            <v>5.1892053317526443</v>
          </cell>
          <cell r="AI55">
            <v>1.4681983309339626</v>
          </cell>
        </row>
        <row r="56">
          <cell r="N56">
            <v>864231.34710602288</v>
          </cell>
          <cell r="O56">
            <v>9.6095490788853493</v>
          </cell>
          <cell r="P56">
            <v>863789.27486895898</v>
          </cell>
          <cell r="Q56">
            <v>9.6095490788853493</v>
          </cell>
          <cell r="R56">
            <v>628863.12568337447</v>
          </cell>
          <cell r="S56">
            <v>9.8888359577496914</v>
          </cell>
          <cell r="T56">
            <v>584473.44919201906</v>
          </cell>
          <cell r="U56">
            <v>9.8735769789867298</v>
          </cell>
          <cell r="V56">
            <v>44389.676491361606</v>
          </cell>
          <cell r="W56">
            <v>10.08974906759131</v>
          </cell>
          <cell r="X56">
            <v>2.4759788579594519</v>
          </cell>
          <cell r="Y56">
            <v>1088868.1471030659</v>
          </cell>
          <cell r="Z56">
            <v>9.9509980327906149</v>
          </cell>
          <cell r="AA56">
            <v>1088569.1746456653</v>
          </cell>
          <cell r="AB56">
            <v>9.9509980327906149</v>
          </cell>
          <cell r="AC56">
            <v>528200.34417085873</v>
          </cell>
          <cell r="AD56">
            <v>10.466898120387052</v>
          </cell>
          <cell r="AE56">
            <v>458019.58118607482</v>
          </cell>
          <cell r="AF56">
            <v>10.437330091773518</v>
          </cell>
          <cell r="AG56">
            <v>70180.762984784247</v>
          </cell>
          <cell r="AH56">
            <v>10.659867468483309</v>
          </cell>
          <cell r="AI56">
            <v>3.5548909284471386</v>
          </cell>
        </row>
        <row r="57">
          <cell r="N57">
            <v>243292.06970965039</v>
          </cell>
          <cell r="O57">
            <v>15.181269213951266</v>
          </cell>
          <cell r="P57">
            <v>242664.64217353138</v>
          </cell>
          <cell r="Q57">
            <v>15.181269213951266</v>
          </cell>
          <cell r="R57">
            <v>186353.55790099382</v>
          </cell>
          <cell r="S57">
            <v>15.352654570193735</v>
          </cell>
          <cell r="T57">
            <v>177599.79703543481</v>
          </cell>
          <cell r="U57">
            <v>15.412790484324164</v>
          </cell>
          <cell r="V57">
            <v>8753.7608655590157</v>
          </cell>
          <cell r="W57">
            <v>14.134646981703789</v>
          </cell>
          <cell r="X57">
            <v>5.1991913538541148</v>
          </cell>
          <cell r="Y57">
            <v>341897.71440319141</v>
          </cell>
          <cell r="Z57">
            <v>14.82537473234761</v>
          </cell>
          <cell r="AA57">
            <v>340742.24040047213</v>
          </cell>
          <cell r="AB57">
            <v>14.82537473234761</v>
          </cell>
          <cell r="AC57">
            <v>221469.3888146235</v>
          </cell>
          <cell r="AD57">
            <v>15.107552019769928</v>
          </cell>
          <cell r="AE57">
            <v>191725.93837635129</v>
          </cell>
          <cell r="AF57">
            <v>15.219807041931039</v>
          </cell>
          <cell r="AG57">
            <v>29743.450438272128</v>
          </cell>
          <cell r="AH57">
            <v>14.376610229078993</v>
          </cell>
          <cell r="AI57">
            <v>3.7684149283053623</v>
          </cell>
        </row>
        <row r="58">
          <cell r="N58">
            <v>19968.770687516491</v>
          </cell>
          <cell r="O58">
            <v>16</v>
          </cell>
          <cell r="P58">
            <v>19968.770687516491</v>
          </cell>
          <cell r="Q58">
            <v>16</v>
          </cell>
          <cell r="R58">
            <v>16247.712001630855</v>
          </cell>
          <cell r="S58">
            <v>16</v>
          </cell>
          <cell r="T58">
            <v>15948.739544230393</v>
          </cell>
          <cell r="U58">
            <v>16</v>
          </cell>
          <cell r="V58">
            <v>298.97245740046043</v>
          </cell>
          <cell r="W58">
            <v>0</v>
          </cell>
          <cell r="X58">
            <v>0.46189376443418012</v>
          </cell>
          <cell r="Y58">
            <v>11957.946014391269</v>
          </cell>
          <cell r="Z58">
            <v>16.054262881259032</v>
          </cell>
          <cell r="AA58">
            <v>11957.946014391269</v>
          </cell>
          <cell r="AB58">
            <v>16.054262881259032</v>
          </cell>
          <cell r="AC58">
            <v>7261.8931874015097</v>
          </cell>
          <cell r="AD58">
            <v>16.054262881259032</v>
          </cell>
          <cell r="AE58">
            <v>6455.5595515569103</v>
          </cell>
          <cell r="AF58">
            <v>16.070910820212397</v>
          </cell>
          <cell r="AG58">
            <v>806.33363584459971</v>
          </cell>
          <cell r="AH58">
            <v>16</v>
          </cell>
          <cell r="AI58">
            <v>1.039182698528121</v>
          </cell>
        </row>
        <row r="60">
          <cell r="N60">
            <v>196766.86762749634</v>
          </cell>
          <cell r="O60">
            <v>3.8611848204035426</v>
          </cell>
          <cell r="P60">
            <v>196766.86762749634</v>
          </cell>
          <cell r="Q60">
            <v>3.8611848204035426</v>
          </cell>
          <cell r="R60">
            <v>21531.72391714299</v>
          </cell>
          <cell r="S60">
            <v>3.5619127090428657</v>
          </cell>
          <cell r="T60">
            <v>20952.497508186603</v>
          </cell>
          <cell r="U60">
            <v>3.5779029735850414</v>
          </cell>
          <cell r="V60">
            <v>579.22640895638494</v>
          </cell>
          <cell r="W60">
            <v>3</v>
          </cell>
          <cell r="X60">
            <v>0</v>
          </cell>
          <cell r="Y60">
            <v>161891.01183275535</v>
          </cell>
          <cell r="Z60">
            <v>4.0763501981385852</v>
          </cell>
          <cell r="AA60">
            <v>161891.01183275535</v>
          </cell>
          <cell r="AB60">
            <v>4.0763501981385852</v>
          </cell>
          <cell r="AC60">
            <v>8697.7853366650579</v>
          </cell>
          <cell r="AD60">
            <v>3.8320843601885715</v>
          </cell>
          <cell r="AE60">
            <v>7800.8679644636759</v>
          </cell>
          <cell r="AF60">
            <v>3.6592888138733586</v>
          </cell>
          <cell r="AG60">
            <v>896.91737220138134</v>
          </cell>
          <cell r="AH60">
            <v>6</v>
          </cell>
          <cell r="AI60">
            <v>0</v>
          </cell>
        </row>
        <row r="61">
          <cell r="N61">
            <v>280959.89400476095</v>
          </cell>
          <cell r="O61">
            <v>5.8499567945162463</v>
          </cell>
          <cell r="P61">
            <v>280959.89400476095</v>
          </cell>
          <cell r="Q61">
            <v>5.8499567945162463</v>
          </cell>
          <cell r="R61">
            <v>86498.418721518421</v>
          </cell>
          <cell r="S61">
            <v>5.6136813306164743</v>
          </cell>
          <cell r="T61">
            <v>79511.886186718912</v>
          </cell>
          <cell r="U61">
            <v>5.6090063872640643</v>
          </cell>
          <cell r="V61">
            <v>6986.5325347993648</v>
          </cell>
          <cell r="W61">
            <v>5.6636145512202871</v>
          </cell>
          <cell r="X61">
            <v>0.49664015917813559</v>
          </cell>
          <cell r="Y61">
            <v>264303.77155121928</v>
          </cell>
          <cell r="Z61">
            <v>6.0628731810531038</v>
          </cell>
          <cell r="AA61">
            <v>264303.77155121928</v>
          </cell>
          <cell r="AB61">
            <v>6.0628731810531038</v>
          </cell>
          <cell r="AC61">
            <v>32414.646874748036</v>
          </cell>
          <cell r="AD61">
            <v>6.0324404114601737</v>
          </cell>
          <cell r="AE61">
            <v>24768.504707330929</v>
          </cell>
          <cell r="AF61">
            <v>6.1142125561834328</v>
          </cell>
          <cell r="AG61">
            <v>7646.1421674171024</v>
          </cell>
          <cell r="AH61">
            <v>5.753116084992083</v>
          </cell>
          <cell r="AI61">
            <v>0.67769800556343607</v>
          </cell>
        </row>
        <row r="62">
          <cell r="N62">
            <v>444861.07688790199</v>
          </cell>
          <cell r="O62">
            <v>7.5545250574319338</v>
          </cell>
          <cell r="P62">
            <v>444861.07688790199</v>
          </cell>
          <cell r="Q62">
            <v>7.5545250574319338</v>
          </cell>
          <cell r="R62">
            <v>261043.34678296925</v>
          </cell>
          <cell r="S62">
            <v>6.7727670418554906</v>
          </cell>
          <cell r="T62">
            <v>235219.43611659002</v>
          </cell>
          <cell r="U62">
            <v>6.6611692129456115</v>
          </cell>
          <cell r="V62">
            <v>25823.910666379226</v>
          </cell>
          <cell r="W62">
            <v>7.757385449823583</v>
          </cell>
          <cell r="X62">
            <v>1.765139477041658</v>
          </cell>
          <cell r="Y62">
            <v>434339.03294355754</v>
          </cell>
          <cell r="Z62">
            <v>7.9844407355063725</v>
          </cell>
          <cell r="AA62">
            <v>434339.03294355754</v>
          </cell>
          <cell r="AB62">
            <v>7.9844407355063725</v>
          </cell>
          <cell r="AC62">
            <v>125052.69313565971</v>
          </cell>
          <cell r="AD62">
            <v>7.9723316550187695</v>
          </cell>
          <cell r="AE62">
            <v>96004.815954376827</v>
          </cell>
          <cell r="AF62">
            <v>8.0107584941186722</v>
          </cell>
          <cell r="AG62">
            <v>29047.87718128254</v>
          </cell>
          <cell r="AH62">
            <v>7.8471964042509557</v>
          </cell>
          <cell r="AI62">
            <v>1.7193781869488403</v>
          </cell>
        </row>
        <row r="63">
          <cell r="N63">
            <v>481853.27446834912</v>
          </cell>
          <cell r="O63">
            <v>8.492514559731779</v>
          </cell>
          <cell r="P63">
            <v>481853.27446834912</v>
          </cell>
          <cell r="Q63">
            <v>8.492514559731779</v>
          </cell>
          <cell r="R63">
            <v>419374.86516201706</v>
          </cell>
          <cell r="S63">
            <v>8.1422746120421152</v>
          </cell>
          <cell r="T63">
            <v>390521.37730894919</v>
          </cell>
          <cell r="U63">
            <v>8.0030635866966584</v>
          </cell>
          <cell r="V63">
            <v>28853.487853067683</v>
          </cell>
          <cell r="W63">
            <v>10.007061388713426</v>
          </cell>
          <cell r="X63">
            <v>2.7602357891620022</v>
          </cell>
          <cell r="Y63">
            <v>536271.89926717721</v>
          </cell>
          <cell r="Z63">
            <v>9.2968235037306979</v>
          </cell>
          <cell r="AA63">
            <v>536271.89926717721</v>
          </cell>
          <cell r="AB63">
            <v>9.2968235037306979</v>
          </cell>
          <cell r="AC63">
            <v>270056.84161865024</v>
          </cell>
          <cell r="AD63">
            <v>9.8271240723148452</v>
          </cell>
          <cell r="AE63">
            <v>208721.34810464692</v>
          </cell>
          <cell r="AF63">
            <v>9.7573689364542968</v>
          </cell>
          <cell r="AG63">
            <v>61335.493514003203</v>
          </cell>
          <cell r="AH63">
            <v>10.062942643259099</v>
          </cell>
          <cell r="AI63">
            <v>2.3874832635414558</v>
          </cell>
        </row>
        <row r="64">
          <cell r="N64">
            <v>320967.74764303467</v>
          </cell>
          <cell r="O64">
            <v>8.5258444694626512</v>
          </cell>
          <cell r="P64">
            <v>320967.74764303467</v>
          </cell>
          <cell r="Q64">
            <v>8.5258444694626512</v>
          </cell>
          <cell r="R64">
            <v>302632.97096479946</v>
          </cell>
          <cell r="S64">
            <v>8.4198636272158645</v>
          </cell>
          <cell r="T64">
            <v>289799.07046558656</v>
          </cell>
          <cell r="U64">
            <v>8.3288741581374026</v>
          </cell>
          <cell r="V64">
            <v>12833.900499212968</v>
          </cell>
          <cell r="W64">
            <v>10.346818687680042</v>
          </cell>
          <cell r="X64">
            <v>3.2953747838694305</v>
          </cell>
          <cell r="Y64">
            <v>351765.50967378</v>
          </cell>
          <cell r="Z64">
            <v>9.421677121057801</v>
          </cell>
          <cell r="AA64">
            <v>351765.50967378</v>
          </cell>
          <cell r="AB64">
            <v>9.421677121057801</v>
          </cell>
          <cell r="AC64">
            <v>183177.90731940253</v>
          </cell>
          <cell r="AD64">
            <v>10.358811283517211</v>
          </cell>
          <cell r="AE64">
            <v>155453.0480596761</v>
          </cell>
          <cell r="AF64">
            <v>10.360840828085291</v>
          </cell>
          <cell r="AG64">
            <v>27724.859259726534</v>
          </cell>
          <cell r="AH64">
            <v>10.34766995497492</v>
          </cell>
          <cell r="AI64">
            <v>2.4269976769041728</v>
          </cell>
        </row>
        <row r="65">
          <cell r="N65">
            <v>299394.51537788857</v>
          </cell>
          <cell r="O65">
            <v>7.8911901343255462</v>
          </cell>
          <cell r="P65">
            <v>299394.51537788857</v>
          </cell>
          <cell r="Q65">
            <v>7.8911901343255462</v>
          </cell>
          <cell r="R65">
            <v>289902.81919308566</v>
          </cell>
          <cell r="S65">
            <v>7.8240551270704994</v>
          </cell>
          <cell r="T65">
            <v>284016.23331573524</v>
          </cell>
          <cell r="U65">
            <v>7.8231106813408413</v>
          </cell>
          <cell r="V65">
            <v>5886.5858773504333</v>
          </cell>
          <cell r="W65">
            <v>7.8677288214338272</v>
          </cell>
          <cell r="X65">
            <v>2.2990461847981005</v>
          </cell>
          <cell r="Y65">
            <v>385346.7999448537</v>
          </cell>
          <cell r="Z65">
            <v>8.4711690470344188</v>
          </cell>
          <cell r="AA65">
            <v>385346.7999448537</v>
          </cell>
          <cell r="AB65">
            <v>8.4711690470344188</v>
          </cell>
          <cell r="AC65">
            <v>223881.89424664032</v>
          </cell>
          <cell r="AD65">
            <v>8.9593038236570859</v>
          </cell>
          <cell r="AE65">
            <v>209334.61781988468</v>
          </cell>
          <cell r="AF65">
            <v>8.8528608514821823</v>
          </cell>
          <cell r="AG65">
            <v>14547.276426755721</v>
          </cell>
          <cell r="AH65">
            <v>10.459067304544403</v>
          </cell>
          <cell r="AI65">
            <v>5.3253038194650069</v>
          </cell>
        </row>
        <row r="66">
          <cell r="N66">
            <v>394375.05562802561</v>
          </cell>
          <cell r="O66">
            <v>6.5561291835798592</v>
          </cell>
          <cell r="P66">
            <v>394375.05562802561</v>
          </cell>
          <cell r="Q66">
            <v>6.5561291835798592</v>
          </cell>
          <cell r="R66">
            <v>383024.94909171609</v>
          </cell>
          <cell r="S66">
            <v>6.5473106518309363</v>
          </cell>
          <cell r="T66">
            <v>375141.1665875843</v>
          </cell>
          <cell r="U66">
            <v>6.5460286084018016</v>
          </cell>
          <cell r="V66">
            <v>7883.7825041317237</v>
          </cell>
          <cell r="W66">
            <v>6.6036742976392659</v>
          </cell>
          <cell r="X66">
            <v>2.6048492325320787</v>
          </cell>
          <cell r="Y66">
            <v>507399.46113720158</v>
          </cell>
          <cell r="Z66">
            <v>7.3097238019258519</v>
          </cell>
          <cell r="AA66">
            <v>507399.46113720158</v>
          </cell>
          <cell r="AB66">
            <v>7.3097238019258519</v>
          </cell>
          <cell r="AC66">
            <v>304661.0321534386</v>
          </cell>
          <cell r="AD66">
            <v>7.8021794478652016</v>
          </cell>
          <cell r="AE66">
            <v>286901.1812116254</v>
          </cell>
          <cell r="AF66">
            <v>7.794317985210534</v>
          </cell>
          <cell r="AG66">
            <v>17759.850941812903</v>
          </cell>
          <cell r="AH66">
            <v>7.9258691888178756</v>
          </cell>
          <cell r="AI66">
            <v>3.2652866684846251</v>
          </cell>
        </row>
        <row r="67">
          <cell r="N67">
            <v>466019.66902040417</v>
          </cell>
          <cell r="O67">
            <v>6.7907092156627726</v>
          </cell>
          <cell r="P67">
            <v>466019.66902040417</v>
          </cell>
          <cell r="Q67">
            <v>6.7907092156627726</v>
          </cell>
          <cell r="R67">
            <v>442726.10085527756</v>
          </cell>
          <cell r="S67">
            <v>6.7778562465352925</v>
          </cell>
          <cell r="T67">
            <v>433737.91495814727</v>
          </cell>
          <cell r="U67">
            <v>6.7632937925614627</v>
          </cell>
          <cell r="V67">
            <v>8988.1858971300189</v>
          </cell>
          <cell r="W67">
            <v>7.4814594621962671</v>
          </cell>
          <cell r="X67">
            <v>1.4317275693742277</v>
          </cell>
          <cell r="Y67">
            <v>556700.33479781076</v>
          </cell>
          <cell r="Z67">
            <v>6.8496440470176552</v>
          </cell>
          <cell r="AA67">
            <v>556700.33479781076</v>
          </cell>
          <cell r="AB67">
            <v>6.8496440470176552</v>
          </cell>
          <cell r="AC67">
            <v>297958.10611070617</v>
          </cell>
          <cell r="AD67">
            <v>7.789335947860863</v>
          </cell>
          <cell r="AE67">
            <v>287598.28898392629</v>
          </cell>
          <cell r="AF67">
            <v>7.8058236359122528</v>
          </cell>
          <cell r="AG67">
            <v>10359.817126779717</v>
          </cell>
          <cell r="AH67">
            <v>7.264092611549696</v>
          </cell>
          <cell r="AI67">
            <v>6.6235492966497</v>
          </cell>
        </row>
        <row r="68">
          <cell r="N68">
            <v>383685.23856361757</v>
          </cell>
          <cell r="O68">
            <v>5.8345714514799658</v>
          </cell>
          <cell r="P68">
            <v>383685.23856361757</v>
          </cell>
          <cell r="Q68">
            <v>5.8345714514799658</v>
          </cell>
          <cell r="R68">
            <v>264975.51226299471</v>
          </cell>
          <cell r="S68">
            <v>5.3362400558740095</v>
          </cell>
          <cell r="T68">
            <v>262354.6313469208</v>
          </cell>
          <cell r="U68">
            <v>5.305177971175743</v>
          </cell>
          <cell r="V68">
            <v>2620.8809160740302</v>
          </cell>
          <cell r="W68">
            <v>7.6739405300724588</v>
          </cell>
          <cell r="X68">
            <v>1.4312017154595937</v>
          </cell>
          <cell r="Y68">
            <v>468586.89738943824</v>
          </cell>
          <cell r="Z68">
            <v>5.5508408598452625</v>
          </cell>
          <cell r="AA68">
            <v>468586.89738943824</v>
          </cell>
          <cell r="AB68">
            <v>5.5508408598452625</v>
          </cell>
          <cell r="AC68">
            <v>156203.04985509629</v>
          </cell>
          <cell r="AD68">
            <v>5.6898386494508593</v>
          </cell>
          <cell r="AE68">
            <v>152481.78713488783</v>
          </cell>
          <cell r="AF68">
            <v>5.6604407189626764</v>
          </cell>
          <cell r="AG68">
            <v>3721.2627202084132</v>
          </cell>
          <cell r="AH68">
            <v>7.2619798336739816</v>
          </cell>
          <cell r="AI68">
            <v>15.544619400713971</v>
          </cell>
        </row>
        <row r="73">
          <cell r="N73">
            <v>1131227.2764352858</v>
          </cell>
          <cell r="O73">
            <v>5.3614197867019504</v>
          </cell>
          <cell r="P73">
            <v>1122616.8696621507</v>
          </cell>
          <cell r="Q73">
            <v>5.3893818405992517</v>
          </cell>
          <cell r="R73">
            <v>1131227.2764352858</v>
          </cell>
          <cell r="S73">
            <v>5.3614197867019504</v>
          </cell>
          <cell r="T73">
            <v>1131227.2764352858</v>
          </cell>
          <cell r="U73">
            <v>5.3614197867019504</v>
          </cell>
          <cell r="V73">
            <v>0</v>
          </cell>
          <cell r="W73">
            <v>0</v>
          </cell>
          <cell r="X73">
            <v>0</v>
          </cell>
          <cell r="Y73">
            <v>144375.81028425804</v>
          </cell>
          <cell r="Z73">
            <v>5.5121983951786016</v>
          </cell>
          <cell r="AA73">
            <v>144375.81028425804</v>
          </cell>
          <cell r="AB73">
            <v>5.5121983951786016</v>
          </cell>
          <cell r="AC73">
            <v>144375.81028425804</v>
          </cell>
          <cell r="AD73">
            <v>5.5121983951786016</v>
          </cell>
          <cell r="AE73">
            <v>144375.81028425804</v>
          </cell>
          <cell r="AF73">
            <v>5.5121983951786016</v>
          </cell>
          <cell r="AG73">
            <v>0</v>
          </cell>
          <cell r="AH73">
            <v>0</v>
          </cell>
          <cell r="AI73">
            <v>0</v>
          </cell>
        </row>
        <row r="74">
          <cell r="N74">
            <v>235489.13989728465</v>
          </cell>
          <cell r="O74">
            <v>8.0340863730957714</v>
          </cell>
          <cell r="P74">
            <v>234155.36901813748</v>
          </cell>
          <cell r="Q74">
            <v>8.0748027126776716</v>
          </cell>
          <cell r="R74">
            <v>235489.13989728465</v>
          </cell>
          <cell r="S74">
            <v>8.0340863730957714</v>
          </cell>
          <cell r="T74">
            <v>235489.13989728465</v>
          </cell>
          <cell r="U74">
            <v>8.0340863730957714</v>
          </cell>
          <cell r="V74">
            <v>0</v>
          </cell>
          <cell r="W74">
            <v>0</v>
          </cell>
          <cell r="X74">
            <v>0</v>
          </cell>
          <cell r="Y74">
            <v>283243.86310271546</v>
          </cell>
          <cell r="Z74">
            <v>7.4848134241344573</v>
          </cell>
          <cell r="AA74">
            <v>281962.75609872519</v>
          </cell>
          <cell r="AB74">
            <v>7.5129519551278472</v>
          </cell>
          <cell r="AC74">
            <v>283243.86310271546</v>
          </cell>
          <cell r="AD74">
            <v>7.4848134241344573</v>
          </cell>
          <cell r="AE74">
            <v>283243.86310271546</v>
          </cell>
          <cell r="AF74">
            <v>7.4848134241344573</v>
          </cell>
          <cell r="AG74">
            <v>0</v>
          </cell>
          <cell r="AH74">
            <v>0</v>
          </cell>
          <cell r="AI74">
            <v>0</v>
          </cell>
        </row>
        <row r="75">
          <cell r="N75">
            <v>1019227.1743396102</v>
          </cell>
          <cell r="O75">
            <v>8.4347263728518982</v>
          </cell>
          <cell r="P75">
            <v>1015079.920028841</v>
          </cell>
          <cell r="Q75">
            <v>8.4599356110184836</v>
          </cell>
          <cell r="R75">
            <v>1019227.1743396102</v>
          </cell>
          <cell r="S75">
            <v>8.4347263728518982</v>
          </cell>
          <cell r="T75">
            <v>1019227.1743396102</v>
          </cell>
          <cell r="U75">
            <v>8.4347263728518982</v>
          </cell>
          <cell r="V75">
            <v>0</v>
          </cell>
          <cell r="W75">
            <v>0</v>
          </cell>
          <cell r="X75">
            <v>0</v>
          </cell>
          <cell r="Y75">
            <v>1006414.9681818858</v>
          </cell>
          <cell r="Z75">
            <v>8.8958525302153824</v>
          </cell>
          <cell r="AA75">
            <v>1002725.8935577974</v>
          </cell>
          <cell r="AB75">
            <v>8.9204336641723359</v>
          </cell>
          <cell r="AC75">
            <v>1006414.9681818858</v>
          </cell>
          <cell r="AD75">
            <v>8.8958525302153824</v>
          </cell>
          <cell r="AE75">
            <v>1006414.9681818858</v>
          </cell>
          <cell r="AF75">
            <v>8.8958525302153824</v>
          </cell>
          <cell r="AG75">
            <v>0</v>
          </cell>
          <cell r="AH75">
            <v>0</v>
          </cell>
          <cell r="AI75">
            <v>0</v>
          </cell>
        </row>
        <row r="76"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</row>
        <row r="77">
          <cell r="N77">
            <v>37671.759365606442</v>
          </cell>
          <cell r="O77">
            <v>8.86357372134621</v>
          </cell>
          <cell r="P77">
            <v>37671.759365606442</v>
          </cell>
          <cell r="Q77">
            <v>8.86357372134621</v>
          </cell>
          <cell r="R77">
            <v>37671.759365606442</v>
          </cell>
          <cell r="S77">
            <v>8.86357372134621</v>
          </cell>
          <cell r="T77">
            <v>0</v>
          </cell>
          <cell r="U77">
            <v>0</v>
          </cell>
          <cell r="V77">
            <v>37671.759365606442</v>
          </cell>
          <cell r="W77">
            <v>8.86357372134621</v>
          </cell>
          <cell r="X77">
            <v>3.2567501053106622</v>
          </cell>
          <cell r="Y77">
            <v>111811.26621614493</v>
          </cell>
          <cell r="Z77">
            <v>8.756178392261095</v>
          </cell>
          <cell r="AA77">
            <v>111811.26621614493</v>
          </cell>
          <cell r="AB77">
            <v>8.756178392261095</v>
          </cell>
          <cell r="AC77">
            <v>111811.26621614493</v>
          </cell>
          <cell r="AD77">
            <v>8.756178392261095</v>
          </cell>
          <cell r="AE77">
            <v>0</v>
          </cell>
          <cell r="AF77">
            <v>0</v>
          </cell>
          <cell r="AG77">
            <v>111811.26621614493</v>
          </cell>
          <cell r="AH77">
            <v>8.756178392261095</v>
          </cell>
          <cell r="AI77">
            <v>2.408421950538008</v>
          </cell>
        </row>
        <row r="79">
          <cell r="R79">
            <v>1127933.1074175544</v>
          </cell>
          <cell r="S79">
            <v>5.3737273435582651</v>
          </cell>
          <cell r="T79">
            <v>1119572.2101534223</v>
          </cell>
          <cell r="U79">
            <v>5.3540181221595526</v>
          </cell>
          <cell r="V79">
            <v>8360.8972641299933</v>
          </cell>
          <cell r="W79">
            <v>7.6228679776744332</v>
          </cell>
          <cell r="X79">
            <v>1.3277504523175117</v>
          </cell>
          <cell r="AC79">
            <v>147074.15398342407</v>
          </cell>
          <cell r="AD79">
            <v>5.4986887472028636</v>
          </cell>
          <cell r="AE79">
            <v>142880.94799725575</v>
          </cell>
          <cell r="AF79">
            <v>5.5227624803933963</v>
          </cell>
          <cell r="AG79">
            <v>4193.2059861683192</v>
          </cell>
          <cell r="AH79">
            <v>4.8408458848698643</v>
          </cell>
          <cell r="AI79">
            <v>1.2591254756474259</v>
          </cell>
        </row>
        <row r="80">
          <cell r="R80">
            <v>11655.066281860976</v>
          </cell>
          <cell r="S80">
            <v>6.0042051297667687</v>
          </cell>
          <cell r="T80">
            <v>11655.066281860976</v>
          </cell>
          <cell r="U80">
            <v>6.0042051297667687</v>
          </cell>
          <cell r="V80">
            <v>0</v>
          </cell>
          <cell r="W80">
            <v>0</v>
          </cell>
          <cell r="X80">
            <v>0</v>
          </cell>
          <cell r="AC80">
            <v>1494.8622870023021</v>
          </cell>
          <cell r="AD80">
            <v>4.5</v>
          </cell>
          <cell r="AE80">
            <v>1494.8622870023021</v>
          </cell>
          <cell r="AF80">
            <v>4.5</v>
          </cell>
          <cell r="AG80">
            <v>0</v>
          </cell>
          <cell r="AH80">
            <v>0</v>
          </cell>
          <cell r="AI80">
            <v>0</v>
          </cell>
        </row>
        <row r="81">
          <cell r="R81">
            <v>245859.75966138224</v>
          </cell>
          <cell r="S81">
            <v>8.0725133145550956</v>
          </cell>
          <cell r="T81">
            <v>235489.13989728465</v>
          </cell>
          <cell r="U81">
            <v>8.0340863730957714</v>
          </cell>
          <cell r="V81">
            <v>10370.619764097617</v>
          </cell>
          <cell r="W81">
            <v>8.9165587931546586</v>
          </cell>
          <cell r="X81">
            <v>2.4646069581115455</v>
          </cell>
          <cell r="AC81">
            <v>290839.30498950707</v>
          </cell>
          <cell r="AD81">
            <v>7.5434647716028653</v>
          </cell>
          <cell r="AE81">
            <v>283243.86310271546</v>
          </cell>
          <cell r="AF81">
            <v>7.4848134241344573</v>
          </cell>
          <cell r="AG81">
            <v>7595.4418867916847</v>
          </cell>
          <cell r="AH81">
            <v>9.5316199874462129</v>
          </cell>
          <cell r="AI81">
            <v>6.7007327128471417</v>
          </cell>
        </row>
        <row r="82">
          <cell r="R82">
            <v>4674.8674566404488</v>
          </cell>
          <cell r="S82">
            <v>10.791472069900596</v>
          </cell>
          <cell r="T82">
            <v>4232.795219576592</v>
          </cell>
          <cell r="U82">
            <v>10.874133245403794</v>
          </cell>
          <cell r="V82">
            <v>442.07223706385702</v>
          </cell>
          <cell r="W82">
            <v>10</v>
          </cell>
          <cell r="X82">
            <v>1</v>
          </cell>
          <cell r="AC82">
            <v>657.73940628101298</v>
          </cell>
          <cell r="AD82">
            <v>5.9090909090909092</v>
          </cell>
          <cell r="AE82">
            <v>657.73940628101298</v>
          </cell>
          <cell r="AF82">
            <v>5.9090909090909092</v>
          </cell>
          <cell r="AG82">
            <v>0</v>
          </cell>
          <cell r="AH82">
            <v>0</v>
          </cell>
          <cell r="AI82">
            <v>0</v>
          </cell>
        </row>
        <row r="83">
          <cell r="R83">
            <v>19043.206529984374</v>
          </cell>
          <cell r="S83">
            <v>7.7266589359619067</v>
          </cell>
          <cell r="T83">
            <v>17904.285683315433</v>
          </cell>
          <cell r="U83">
            <v>7.6141849763271328</v>
          </cell>
          <cell r="V83">
            <v>1138.9208466689438</v>
          </cell>
          <cell r="W83">
            <v>9.7050924580656801</v>
          </cell>
          <cell r="X83">
            <v>3.4064716423612285</v>
          </cell>
          <cell r="AC83">
            <v>4588.8032758586469</v>
          </cell>
          <cell r="AD83">
            <v>6.2898978188423023</v>
          </cell>
          <cell r="AE83">
            <v>4588.8032758586469</v>
          </cell>
          <cell r="AF83">
            <v>6.2898978188423023</v>
          </cell>
          <cell r="AG83">
            <v>0</v>
          </cell>
          <cell r="AH83">
            <v>0</v>
          </cell>
          <cell r="AI83">
            <v>0</v>
          </cell>
        </row>
        <row r="84">
          <cell r="R84">
            <v>232545.80209062566</v>
          </cell>
          <cell r="S84">
            <v>6.7273991926798864</v>
          </cell>
          <cell r="T84">
            <v>215170.76379918793</v>
          </cell>
          <cell r="U84">
            <v>6.7586174890901756</v>
          </cell>
          <cell r="V84">
            <v>17375.038291437842</v>
          </cell>
          <cell r="W84">
            <v>6.3504815358914994</v>
          </cell>
          <cell r="X84">
            <v>1.6226261748920103</v>
          </cell>
          <cell r="AC84">
            <v>2063.1574479106871</v>
          </cell>
          <cell r="AD84">
            <v>12.012625046387861</v>
          </cell>
          <cell r="AE84">
            <v>1625.2173429526347</v>
          </cell>
          <cell r="AF84">
            <v>10.36574102485914</v>
          </cell>
          <cell r="AG84">
            <v>437.94010495805225</v>
          </cell>
          <cell r="AH84">
            <v>17</v>
          </cell>
          <cell r="AI84">
            <v>3</v>
          </cell>
        </row>
        <row r="85">
          <cell r="R85">
            <v>324707.29959643981</v>
          </cell>
          <cell r="S85">
            <v>8.355623862807386</v>
          </cell>
          <cell r="T85">
            <v>314496.51395218942</v>
          </cell>
          <cell r="U85">
            <v>8.3559339567857922</v>
          </cell>
          <cell r="V85">
            <v>10210.785644250427</v>
          </cell>
          <cell r="W85">
            <v>8.3461809878172879</v>
          </cell>
          <cell r="X85">
            <v>1.3634222808503498</v>
          </cell>
          <cell r="AC85">
            <v>397458.51643000229</v>
          </cell>
          <cell r="AD85">
            <v>8.3010789477106233</v>
          </cell>
          <cell r="AE85">
            <v>385061.25532402145</v>
          </cell>
          <cell r="AF85">
            <v>8.2274803577707321</v>
          </cell>
          <cell r="AG85">
            <v>12397.261105980582</v>
          </cell>
          <cell r="AH85">
            <v>10.431292921284633</v>
          </cell>
          <cell r="AI85">
            <v>2.3783585612160625</v>
          </cell>
        </row>
        <row r="86">
          <cell r="R86">
            <v>116055.50139972367</v>
          </cell>
          <cell r="S86">
            <v>7.2410220616360874</v>
          </cell>
          <cell r="T86">
            <v>112613.49579536394</v>
          </cell>
          <cell r="U86">
            <v>7.2221467627056244</v>
          </cell>
          <cell r="V86">
            <v>3442.0056043597374</v>
          </cell>
          <cell r="W86">
            <v>7.8403025036642058</v>
          </cell>
          <cell r="X86">
            <v>2.5260142084228101</v>
          </cell>
          <cell r="AC86">
            <v>7135.9662557977581</v>
          </cell>
          <cell r="AD86">
            <v>12.399874979841849</v>
          </cell>
          <cell r="AE86">
            <v>7135.9662557977581</v>
          </cell>
          <cell r="AF86">
            <v>12.399874979841849</v>
          </cell>
          <cell r="AG86">
            <v>0</v>
          </cell>
          <cell r="AH86">
            <v>0</v>
          </cell>
          <cell r="AI86">
            <v>2</v>
          </cell>
        </row>
        <row r="87">
          <cell r="R87">
            <v>44105.378712336998</v>
          </cell>
          <cell r="S87">
            <v>8.1526367316286024</v>
          </cell>
          <cell r="T87">
            <v>43340.870347160118</v>
          </cell>
          <cell r="U87">
            <v>8.0926216114225031</v>
          </cell>
          <cell r="V87">
            <v>764.50836517688276</v>
          </cell>
          <cell r="W87">
            <v>11.391064991592717</v>
          </cell>
          <cell r="X87">
            <v>1.8226682378513031</v>
          </cell>
          <cell r="AC87">
            <v>148624.71276699309</v>
          </cell>
          <cell r="AD87">
            <v>7.7735972644063542</v>
          </cell>
          <cell r="AE87">
            <v>138865.81400003642</v>
          </cell>
          <cell r="AF87">
            <v>7.6895347593533261</v>
          </cell>
          <cell r="AG87">
            <v>9758.8987669567141</v>
          </cell>
          <cell r="AH87">
            <v>8.8766356789294427</v>
          </cell>
          <cell r="AI87">
            <v>2.0439663417416054</v>
          </cell>
        </row>
        <row r="88">
          <cell r="R88">
            <v>21683.357566761824</v>
          </cell>
          <cell r="S88">
            <v>12.274188759098399</v>
          </cell>
          <cell r="T88">
            <v>21429.428889792864</v>
          </cell>
          <cell r="U88">
            <v>12.218190113395858</v>
          </cell>
          <cell r="V88">
            <v>253.92867696895757</v>
          </cell>
          <cell r="W88">
            <v>17</v>
          </cell>
          <cell r="X88">
            <v>11.79617678099757</v>
          </cell>
          <cell r="AC88">
            <v>6814.8266288137411</v>
          </cell>
          <cell r="AD88">
            <v>13.14467808306112</v>
          </cell>
          <cell r="AE88">
            <v>5727.3391880901718</v>
          </cell>
          <cell r="AF88">
            <v>12.979701388865214</v>
          </cell>
          <cell r="AG88">
            <v>1087.4874407235691</v>
          </cell>
          <cell r="AH88">
            <v>14.013540977846443</v>
          </cell>
          <cell r="AI88">
            <v>5.0539291687308383</v>
          </cell>
        </row>
        <row r="89">
          <cell r="R89">
            <v>19353.581701540392</v>
          </cell>
          <cell r="S89">
            <v>12.560132152306096</v>
          </cell>
          <cell r="T89">
            <v>18333.772463116959</v>
          </cell>
          <cell r="U89">
            <v>12.851004168770634</v>
          </cell>
          <cell r="V89">
            <v>1019.8092384234358</v>
          </cell>
          <cell r="W89">
            <v>7.6773033541683091</v>
          </cell>
          <cell r="X89">
            <v>1.7812314537082117</v>
          </cell>
          <cell r="AC89">
            <v>21413.22573586151</v>
          </cell>
          <cell r="AD89">
            <v>13.945005568559141</v>
          </cell>
          <cell r="AE89">
            <v>19971.896260102501</v>
          </cell>
          <cell r="AF89">
            <v>14.045727687795498</v>
          </cell>
          <cell r="AG89">
            <v>1441.3294757590099</v>
          </cell>
          <cell r="AH89">
            <v>12.549341530378776</v>
          </cell>
          <cell r="AI89">
            <v>6.0814185665313101</v>
          </cell>
        </row>
        <row r="90">
          <cell r="R90">
            <v>4738.735525382489</v>
          </cell>
          <cell r="S90">
            <v>9.2266444017424494</v>
          </cell>
          <cell r="T90">
            <v>4738.735525382489</v>
          </cell>
          <cell r="U90">
            <v>9.2266444017424494</v>
          </cell>
          <cell r="V90">
            <v>0</v>
          </cell>
          <cell r="W90">
            <v>0</v>
          </cell>
          <cell r="X90">
            <v>0</v>
          </cell>
          <cell r="AC90">
            <v>3449.7514831663143</v>
          </cell>
          <cell r="AD90">
            <v>10.167954301921617</v>
          </cell>
          <cell r="AE90">
            <v>3449.7514831663143</v>
          </cell>
          <cell r="AF90">
            <v>10.167954301921617</v>
          </cell>
          <cell r="AG90">
            <v>0</v>
          </cell>
          <cell r="AH90">
            <v>0</v>
          </cell>
          <cell r="AI90">
            <v>0</v>
          </cell>
        </row>
        <row r="91">
          <cell r="R91">
            <v>13327.847282951849</v>
          </cell>
          <cell r="S91">
            <v>13.47024656119415</v>
          </cell>
          <cell r="T91">
            <v>12889.907177993795</v>
          </cell>
          <cell r="U91">
            <v>13.659835389076491</v>
          </cell>
          <cell r="V91">
            <v>437.94010495805225</v>
          </cell>
          <cell r="W91">
            <v>8</v>
          </cell>
          <cell r="X91">
            <v>5</v>
          </cell>
          <cell r="AC91">
            <v>14536.929368136431</v>
          </cell>
          <cell r="AD91">
            <v>15.001106738561468</v>
          </cell>
          <cell r="AE91">
            <v>12643.882644305886</v>
          </cell>
          <cell r="AF91">
            <v>14.957976788788072</v>
          </cell>
          <cell r="AG91">
            <v>1893.0467238305419</v>
          </cell>
          <cell r="AH91">
            <v>15.289176766905078</v>
          </cell>
          <cell r="AI91">
            <v>2.2391569063376573</v>
          </cell>
        </row>
        <row r="92">
          <cell r="R92">
            <v>58157.436844694217</v>
          </cell>
          <cell r="S92">
            <v>8.3466326243588149</v>
          </cell>
          <cell r="T92">
            <v>56967.376478132675</v>
          </cell>
          <cell r="U92">
            <v>8.3539728559857682</v>
          </cell>
          <cell r="V92">
            <v>1190.0603665615449</v>
          </cell>
          <cell r="W92">
            <v>7.8206989306140517</v>
          </cell>
          <cell r="X92">
            <v>1.3373540340560031</v>
          </cell>
          <cell r="AC92">
            <v>22944.553912634419</v>
          </cell>
          <cell r="AD92">
            <v>9.2028957459302152</v>
          </cell>
          <cell r="AE92">
            <v>20492.089324869328</v>
          </cell>
          <cell r="AF92">
            <v>8.8398951338415106</v>
          </cell>
          <cell r="AG92">
            <v>2452.4645877650928</v>
          </cell>
          <cell r="AH92">
            <v>12.6</v>
          </cell>
          <cell r="AI92">
            <v>4.3279523771136024</v>
          </cell>
        </row>
        <row r="93">
          <cell r="R93">
            <v>47072.903104009827</v>
          </cell>
          <cell r="S93">
            <v>11.050164686479794</v>
          </cell>
          <cell r="T93">
            <v>43505.960626347041</v>
          </cell>
          <cell r="U93">
            <v>11.076367721137546</v>
          </cell>
          <cell r="V93">
            <v>3566.9424776627957</v>
          </cell>
          <cell r="W93">
            <v>10.735392255603857</v>
          </cell>
          <cell r="X93">
            <v>4.6276123954938884</v>
          </cell>
          <cell r="AC93">
            <v>45544.941920983707</v>
          </cell>
          <cell r="AD93">
            <v>11.416026373054725</v>
          </cell>
          <cell r="AE93">
            <v>41909.0599904587</v>
          </cell>
          <cell r="AF93">
            <v>11.263100287603807</v>
          </cell>
          <cell r="AG93">
            <v>3635.8819305250368</v>
          </cell>
          <cell r="AH93">
            <v>13.106062924959916</v>
          </cell>
          <cell r="AI93">
            <v>4.2538639337037036</v>
          </cell>
        </row>
        <row r="94">
          <cell r="R94">
            <v>41258.873614031152</v>
          </cell>
          <cell r="S94">
            <v>13.624358526413944</v>
          </cell>
          <cell r="T94">
            <v>40120.229341140221</v>
          </cell>
          <cell r="U94">
            <v>13.709755618288449</v>
          </cell>
          <cell r="V94">
            <v>1138.644272890936</v>
          </cell>
          <cell r="W94">
            <v>10.615384615384615</v>
          </cell>
          <cell r="X94">
            <v>11.692307692307693</v>
          </cell>
          <cell r="AC94">
            <v>75248.650858371184</v>
          </cell>
          <cell r="AD94">
            <v>14.055405721894774</v>
          </cell>
          <cell r="AE94">
            <v>72357.542417389486</v>
          </cell>
          <cell r="AF94">
            <v>14.057702176638593</v>
          </cell>
          <cell r="AG94">
            <v>2891.1084409816617</v>
          </cell>
          <cell r="AH94">
            <v>13.990272049217449</v>
          </cell>
          <cell r="AI94">
            <v>1.2962976355491909</v>
          </cell>
        </row>
        <row r="95">
          <cell r="R95">
            <v>18382.895279201293</v>
          </cell>
          <cell r="S95">
            <v>13.90037034008521</v>
          </cell>
          <cell r="T95">
            <v>17944.955174243241</v>
          </cell>
          <cell r="U95">
            <v>13.821278443932492</v>
          </cell>
          <cell r="V95">
            <v>437.94010495805225</v>
          </cell>
          <cell r="W95">
            <v>17</v>
          </cell>
          <cell r="X95">
            <v>0.46189376443418007</v>
          </cell>
          <cell r="AC95">
            <v>59627.539887050334</v>
          </cell>
          <cell r="AD95">
            <v>11.795762290894166</v>
          </cell>
          <cell r="AE95">
            <v>57239.092678974841</v>
          </cell>
          <cell r="AF95">
            <v>11.714650703676755</v>
          </cell>
          <cell r="AG95">
            <v>2388.4472080755017</v>
          </cell>
          <cell r="AH95">
            <v>13.69565760479645</v>
          </cell>
          <cell r="AI95">
            <v>8.7704280458376633</v>
          </cell>
        </row>
        <row r="96">
          <cell r="R96">
            <v>11718.431909168859</v>
          </cell>
          <cell r="S96">
            <v>8.8083221415283948</v>
          </cell>
          <cell r="T96">
            <v>10375.543227142018</v>
          </cell>
          <cell r="U96">
            <v>8.3046462104703593</v>
          </cell>
          <cell r="V96">
            <v>1342.8886820268392</v>
          </cell>
          <cell r="W96">
            <v>12.489176926002232</v>
          </cell>
          <cell r="X96">
            <v>2.4936161286891796</v>
          </cell>
          <cell r="AC96">
            <v>8909.5154445267162</v>
          </cell>
          <cell r="AD96">
            <v>10.020513823536065</v>
          </cell>
          <cell r="AE96">
            <v>8697.9082137192527</v>
          </cell>
          <cell r="AF96">
            <v>10.046439476160735</v>
          </cell>
          <cell r="AG96">
            <v>211.60723080746467</v>
          </cell>
          <cell r="AH96">
            <v>9</v>
          </cell>
          <cell r="AI96">
            <v>0.46189376443418018</v>
          </cell>
        </row>
        <row r="97">
          <cell r="R97">
            <v>67710.659337722638</v>
          </cell>
          <cell r="S97">
            <v>7.0162677207307107</v>
          </cell>
          <cell r="T97">
            <v>66418.92748786314</v>
          </cell>
          <cell r="U97">
            <v>6.9700904266807919</v>
          </cell>
          <cell r="V97">
            <v>1291.7318498594723</v>
          </cell>
          <cell r="W97">
            <v>9.3048335263789621</v>
          </cell>
          <cell r="X97">
            <v>0.95848707421604373</v>
          </cell>
          <cell r="AC97">
            <v>115494.7525205774</v>
          </cell>
          <cell r="AD97">
            <v>6.9041041577175388</v>
          </cell>
          <cell r="AE97">
            <v>114339.27851785824</v>
          </cell>
          <cell r="AF97">
            <v>6.8941213172194793</v>
          </cell>
          <cell r="AG97">
            <v>1155.4740027191574</v>
          </cell>
          <cell r="AH97">
            <v>7.7901337799678343</v>
          </cell>
          <cell r="AI97">
            <v>0.49211994825541383</v>
          </cell>
        </row>
        <row r="98">
          <cell r="R98">
            <v>17703.595999822708</v>
          </cell>
          <cell r="S98">
            <v>5.2825653937572534</v>
          </cell>
          <cell r="T98">
            <v>17703.595999822708</v>
          </cell>
          <cell r="U98">
            <v>5.2825653937572534</v>
          </cell>
          <cell r="V98">
            <v>0</v>
          </cell>
          <cell r="W98">
            <v>0</v>
          </cell>
          <cell r="X98">
            <v>0</v>
          </cell>
          <cell r="AC98">
            <v>119554.24841572109</v>
          </cell>
          <cell r="AD98">
            <v>6.3906343217316692</v>
          </cell>
          <cell r="AE98">
            <v>110194.06789243888</v>
          </cell>
          <cell r="AF98">
            <v>6.369063567438304</v>
          </cell>
          <cell r="AG98">
            <v>9360.1805232821825</v>
          </cell>
          <cell r="AH98">
            <v>6.6247793947951426</v>
          </cell>
          <cell r="AI98">
            <v>1.7615186569946935</v>
          </cell>
        </row>
        <row r="99">
          <cell r="R99">
            <v>298.97245740046043</v>
          </cell>
          <cell r="S99">
            <v>16</v>
          </cell>
          <cell r="T99">
            <v>298.97245740046043</v>
          </cell>
          <cell r="U99">
            <v>16</v>
          </cell>
          <cell r="V99">
            <v>0</v>
          </cell>
          <cell r="W99">
            <v>0</v>
          </cell>
          <cell r="X99">
            <v>0</v>
          </cell>
          <cell r="AC99">
            <v>582.38375568749677</v>
          </cell>
          <cell r="AD99">
            <v>14.819919645001104</v>
          </cell>
          <cell r="AE99">
            <v>253.92867696895757</v>
          </cell>
          <cell r="AF99">
            <v>12</v>
          </cell>
          <cell r="AG99">
            <v>328.4550787185392</v>
          </cell>
          <cell r="AH99">
            <v>17</v>
          </cell>
          <cell r="AI99">
            <v>6</v>
          </cell>
        </row>
        <row r="100">
          <cell r="R100">
            <v>741.04469446431744</v>
          </cell>
          <cell r="S100">
            <v>4.789658196190528</v>
          </cell>
          <cell r="T100">
            <v>741.04469446431744</v>
          </cell>
          <cell r="U100">
            <v>4.789658196190528</v>
          </cell>
          <cell r="V100">
            <v>0</v>
          </cell>
          <cell r="W100">
            <v>0</v>
          </cell>
          <cell r="X100">
            <v>0</v>
          </cell>
          <cell r="AC100">
            <v>1204.3352886346436</v>
          </cell>
          <cell r="AD100">
            <v>15</v>
          </cell>
          <cell r="AE100">
            <v>1204.3352886346436</v>
          </cell>
          <cell r="AF100">
            <v>15</v>
          </cell>
          <cell r="AG100">
            <v>0</v>
          </cell>
          <cell r="AH100">
            <v>0</v>
          </cell>
          <cell r="AI100">
            <v>0</v>
          </cell>
        </row>
        <row r="101">
          <cell r="R101">
            <v>37671.759365606442</v>
          </cell>
          <cell r="S101">
            <v>8.86357372134621</v>
          </cell>
          <cell r="T101">
            <v>0</v>
          </cell>
          <cell r="U101">
            <v>0</v>
          </cell>
          <cell r="V101">
            <v>37671.759365606442</v>
          </cell>
          <cell r="W101">
            <v>8.86357372134621</v>
          </cell>
          <cell r="X101">
            <v>3.2567501053106622</v>
          </cell>
          <cell r="AC101">
            <v>111811.26621614493</v>
          </cell>
          <cell r="AD101">
            <v>8.756178392261095</v>
          </cell>
          <cell r="AE101">
            <v>0</v>
          </cell>
          <cell r="AF101">
            <v>0</v>
          </cell>
          <cell r="AG101">
            <v>111811.26621614493</v>
          </cell>
          <cell r="AH101">
            <v>8.756178392261095</v>
          </cell>
          <cell r="AI101">
            <v>2.408421950538008</v>
          </cell>
        </row>
        <row r="102"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</row>
        <row r="104">
          <cell r="R104">
            <v>48948.032491478545</v>
          </cell>
          <cell r="S104">
            <v>13.524214187497401</v>
          </cell>
          <cell r="T104">
            <v>48181.637307801953</v>
          </cell>
          <cell r="U104">
            <v>13.523458197499865</v>
          </cell>
          <cell r="V104">
            <v>766.39518367659139</v>
          </cell>
          <cell r="W104">
            <v>13.571428571428571</v>
          </cell>
          <cell r="X104">
            <v>1.348764932669249</v>
          </cell>
          <cell r="AC104">
            <v>47211.132152342165</v>
          </cell>
          <cell r="AD104">
            <v>13.255034825785732</v>
          </cell>
          <cell r="AE104">
            <v>45478.304438053558</v>
          </cell>
          <cell r="AF104">
            <v>13.255221779195601</v>
          </cell>
          <cell r="AG104">
            <v>1732.8277142886013</v>
          </cell>
          <cell r="AH104">
            <v>13.250303615980446</v>
          </cell>
          <cell r="AI104">
            <v>10.781798684218655</v>
          </cell>
        </row>
        <row r="105">
          <cell r="R105">
            <v>64150.264110703349</v>
          </cell>
          <cell r="S105">
            <v>15.707644133365822</v>
          </cell>
          <cell r="T105">
            <v>63712.324005745293</v>
          </cell>
          <cell r="U105">
            <v>15.733299827885926</v>
          </cell>
          <cell r="V105">
            <v>437.94010495805225</v>
          </cell>
          <cell r="W105">
            <v>12</v>
          </cell>
          <cell r="X105">
            <v>6</v>
          </cell>
          <cell r="AC105">
            <v>82320.144825890049</v>
          </cell>
          <cell r="AD105">
            <v>15.704134091756558</v>
          </cell>
          <cell r="AE105">
            <v>79346.199130269859</v>
          </cell>
          <cell r="AF105">
            <v>15.657119982156365</v>
          </cell>
          <cell r="AG105">
            <v>2973.9456956201766</v>
          </cell>
          <cell r="AH105">
            <v>16.949755814765687</v>
          </cell>
          <cell r="AI105">
            <v>3.0724167003850118</v>
          </cell>
        </row>
        <row r="106">
          <cell r="R106">
            <v>124360.49425153033</v>
          </cell>
          <cell r="S106">
            <v>10.586031427644262</v>
          </cell>
          <cell r="T106">
            <v>119009.56058874984</v>
          </cell>
          <cell r="U106">
            <v>10.578226319426918</v>
          </cell>
          <cell r="V106">
            <v>5350.9336627804851</v>
          </cell>
          <cell r="W106">
            <v>10.755395745583277</v>
          </cell>
          <cell r="X106">
            <v>2.7212132801382825</v>
          </cell>
          <cell r="AC106">
            <v>96669.354994977504</v>
          </cell>
          <cell r="AD106">
            <v>11.666096666751178</v>
          </cell>
          <cell r="AE106">
            <v>90685.016825261031</v>
          </cell>
          <cell r="AF106">
            <v>11.561223570127721</v>
          </cell>
          <cell r="AG106">
            <v>5984.3381697164596</v>
          </cell>
          <cell r="AH106">
            <v>13.343655922797748</v>
          </cell>
          <cell r="AI106">
            <v>8.7013823569943636</v>
          </cell>
        </row>
        <row r="107">
          <cell r="R107">
            <v>62390.519230957783</v>
          </cell>
          <cell r="S107">
            <v>10.703688411433587</v>
          </cell>
          <cell r="T107">
            <v>55529.777479399134</v>
          </cell>
          <cell r="U107">
            <v>10.767488733104674</v>
          </cell>
          <cell r="V107">
            <v>6860.7417515586485</v>
          </cell>
          <cell r="W107">
            <v>10.168068648374861</v>
          </cell>
          <cell r="X107">
            <v>4.0040703732195677</v>
          </cell>
          <cell r="AC107">
            <v>55706.880871295492</v>
          </cell>
          <cell r="AD107">
            <v>12.698423663203014</v>
          </cell>
          <cell r="AE107">
            <v>48098.461801343256</v>
          </cell>
          <cell r="AF107">
            <v>12.720637117128922</v>
          </cell>
          <cell r="AG107">
            <v>7608.4190699522278</v>
          </cell>
          <cell r="AH107">
            <v>12.55799594026775</v>
          </cell>
          <cell r="AI107">
            <v>4.4501667530985873</v>
          </cell>
        </row>
        <row r="108">
          <cell r="R108">
            <v>323078.31296834914</v>
          </cell>
          <cell r="S108">
            <v>7.4256205461113272</v>
          </cell>
          <cell r="T108">
            <v>317192.15601489664</v>
          </cell>
          <cell r="U108">
            <v>7.4316631211550943</v>
          </cell>
          <cell r="V108">
            <v>5886.1569534523396</v>
          </cell>
          <cell r="W108">
            <v>7.0960179768011642</v>
          </cell>
          <cell r="X108">
            <v>2.0246663064653196</v>
          </cell>
          <cell r="AC108">
            <v>544330.19293998089</v>
          </cell>
          <cell r="AD108">
            <v>7.9072360099175967</v>
          </cell>
          <cell r="AE108">
            <v>522429.60501969099</v>
          </cell>
          <cell r="AF108">
            <v>7.8025036295067798</v>
          </cell>
          <cell r="AG108">
            <v>21900.587920293063</v>
          </cell>
          <cell r="AH108">
            <v>10.230350012571712</v>
          </cell>
          <cell r="AI108">
            <v>1.9674916989542917</v>
          </cell>
        </row>
        <row r="109">
          <cell r="R109">
            <v>557196.48453296185</v>
          </cell>
          <cell r="S109">
            <v>4.9528996242380421</v>
          </cell>
          <cell r="T109">
            <v>556868.02945424337</v>
          </cell>
          <cell r="U109">
            <v>4.9476007868669454</v>
          </cell>
          <cell r="V109">
            <v>328.4550787185392</v>
          </cell>
          <cell r="W109">
            <v>12</v>
          </cell>
          <cell r="X109">
            <v>2.0469896834628036</v>
          </cell>
          <cell r="AC109">
            <v>90959.385300020062</v>
          </cell>
          <cell r="AD109">
            <v>4.9531138407186326</v>
          </cell>
          <cell r="AE109">
            <v>90959.385300020062</v>
          </cell>
          <cell r="AF109">
            <v>4.9531138407186326</v>
          </cell>
          <cell r="AG109">
            <v>0</v>
          </cell>
          <cell r="AH109">
            <v>0</v>
          </cell>
          <cell r="AI109">
            <v>3</v>
          </cell>
        </row>
        <row r="110">
          <cell r="R110">
            <v>346309.35449701949</v>
          </cell>
          <cell r="S110">
            <v>7.2482740929923715</v>
          </cell>
          <cell r="T110">
            <v>329582.99323702487</v>
          </cell>
          <cell r="U110">
            <v>7.2348379167575159</v>
          </cell>
          <cell r="V110">
            <v>16726.361259994235</v>
          </cell>
          <cell r="W110">
            <v>7.5110826079017619</v>
          </cell>
          <cell r="X110">
            <v>2.1710908808136171</v>
          </cell>
          <cell r="AC110">
            <v>226870.5366610217</v>
          </cell>
          <cell r="AD110">
            <v>6.694161912824673</v>
          </cell>
          <cell r="AE110">
            <v>223081.49231313646</v>
          </cell>
          <cell r="AF110">
            <v>6.6858543640656976</v>
          </cell>
          <cell r="AG110">
            <v>3789.0443478852417</v>
          </cell>
          <cell r="AH110">
            <v>7.1306790699819711</v>
          </cell>
          <cell r="AI110">
            <v>2.3353148261514511</v>
          </cell>
        </row>
        <row r="111">
          <cell r="R111">
            <v>154892.13013407952</v>
          </cell>
          <cell r="S111">
            <v>7.3615666267091644</v>
          </cell>
          <cell r="T111">
            <v>150345.51008348385</v>
          </cell>
          <cell r="U111">
            <v>7.309440003505566</v>
          </cell>
          <cell r="V111">
            <v>4546.620050595704</v>
          </cell>
          <cell r="W111">
            <v>9.0191056231569942</v>
          </cell>
          <cell r="X111">
            <v>2.0317960614261348</v>
          </cell>
          <cell r="AC111">
            <v>48961.056611247317</v>
          </cell>
          <cell r="AD111">
            <v>8.8687203765864275</v>
          </cell>
          <cell r="AE111">
            <v>47056.556909430605</v>
          </cell>
          <cell r="AF111">
            <v>8.8491223410915154</v>
          </cell>
          <cell r="AG111">
            <v>1904.4997018167132</v>
          </cell>
          <cell r="AH111">
            <v>9.333875913326704</v>
          </cell>
          <cell r="AI111">
            <v>3.7154086174805747</v>
          </cell>
        </row>
        <row r="112">
          <cell r="R112">
            <v>764990.79451270518</v>
          </cell>
          <cell r="S112">
            <v>5.8760447290130111</v>
          </cell>
          <cell r="T112">
            <v>743372.42882992246</v>
          </cell>
          <cell r="U112">
            <v>5.8324012769690841</v>
          </cell>
          <cell r="V112">
            <v>21618.36568278596</v>
          </cell>
          <cell r="W112">
            <v>7.256253381392435</v>
          </cell>
          <cell r="X112">
            <v>1.3992921297055227</v>
          </cell>
          <cell r="AC112">
            <v>300710.21628722223</v>
          </cell>
          <cell r="AD112">
            <v>6.2811994860009461</v>
          </cell>
          <cell r="AE112">
            <v>285375.64841275156</v>
          </cell>
          <cell r="AF112">
            <v>6.309886642168876</v>
          </cell>
          <cell r="AG112">
            <v>15334.567874470633</v>
          </cell>
          <cell r="AH112">
            <v>5.7992376572971072</v>
          </cell>
          <cell r="AI112">
            <v>1.6535118036366816</v>
          </cell>
        </row>
        <row r="113">
          <cell r="R113">
            <v>1893.9952240601851</v>
          </cell>
          <cell r="S113">
            <v>11.628289822088645</v>
          </cell>
          <cell r="T113">
            <v>1631.2311610853537</v>
          </cell>
          <cell r="U113">
            <v>12.337111770647109</v>
          </cell>
          <cell r="V113">
            <v>262.76406297483135</v>
          </cell>
          <cell r="W113">
            <v>9</v>
          </cell>
          <cell r="X113">
            <v>0.46189376443418012</v>
          </cell>
          <cell r="AC113">
            <v>328.4550787185392</v>
          </cell>
          <cell r="AD113">
            <v>17</v>
          </cell>
          <cell r="AE113">
            <v>328.4550787185392</v>
          </cell>
          <cell r="AF113">
            <v>17</v>
          </cell>
          <cell r="AG113">
            <v>0</v>
          </cell>
          <cell r="AH113">
            <v>0</v>
          </cell>
          <cell r="AI113">
            <v>0</v>
          </cell>
        </row>
        <row r="114">
          <cell r="R114">
            <v>517.94250987948658</v>
          </cell>
          <cell r="S114">
            <v>4.8455380599286029</v>
          </cell>
          <cell r="T114">
            <v>517.94250987948658</v>
          </cell>
          <cell r="U114">
            <v>4.8455380599286029</v>
          </cell>
          <cell r="V114">
            <v>0</v>
          </cell>
          <cell r="W114">
            <v>0</v>
          </cell>
          <cell r="X114">
            <v>0</v>
          </cell>
          <cell r="AC114">
            <v>1195.5163402234427</v>
          </cell>
          <cell r="AD114">
            <v>9.8759915826704781</v>
          </cell>
          <cell r="AE114">
            <v>1195.5163402234427</v>
          </cell>
          <cell r="AF114">
            <v>9.8759915826704781</v>
          </cell>
          <cell r="AG114">
            <v>0</v>
          </cell>
          <cell r="AH114">
            <v>0</v>
          </cell>
          <cell r="AI114">
            <v>0</v>
          </cell>
        </row>
        <row r="115">
          <cell r="R115">
            <v>37671.759365606442</v>
          </cell>
          <cell r="S115">
            <v>8.86357372134621</v>
          </cell>
          <cell r="T115">
            <v>0</v>
          </cell>
          <cell r="U115">
            <v>0</v>
          </cell>
          <cell r="V115">
            <v>37671.759365606442</v>
          </cell>
          <cell r="W115">
            <v>8.86357372134621</v>
          </cell>
          <cell r="X115">
            <v>3.2567501053106622</v>
          </cell>
          <cell r="AC115">
            <v>111811.26621614493</v>
          </cell>
          <cell r="AD115">
            <v>8.756178392261095</v>
          </cell>
          <cell r="AE115">
            <v>0</v>
          </cell>
          <cell r="AF115">
            <v>0</v>
          </cell>
          <cell r="AG115">
            <v>111811.26621614493</v>
          </cell>
          <cell r="AH115">
            <v>8.756178392261095</v>
          </cell>
          <cell r="AI115">
            <v>2.408421950538008</v>
          </cell>
        </row>
        <row r="116"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</row>
        <row r="126">
          <cell r="J126">
            <v>2385943.5906725135</v>
          </cell>
          <cell r="K126">
            <v>88765.553586100097</v>
          </cell>
          <cell r="L126">
            <v>1074308.9518794171</v>
          </cell>
          <cell r="M126">
            <v>15517.126164598209</v>
          </cell>
          <cell r="N126">
            <v>941984.54408790485</v>
          </cell>
          <cell r="O126">
            <v>265367.41495412943</v>
          </cell>
          <cell r="Q126">
            <v>1434034.6415689525</v>
          </cell>
          <cell r="R126">
            <v>119372.61366717299</v>
          </cell>
          <cell r="S126">
            <v>354040.08213876124</v>
          </cell>
          <cell r="T126">
            <v>110194.06789243888</v>
          </cell>
          <cell r="U126">
            <v>660882.58284289413</v>
          </cell>
        </row>
        <row r="127">
          <cell r="J127">
            <v>274829.31286642811</v>
          </cell>
          <cell r="K127">
            <v>33327.241987307803</v>
          </cell>
          <cell r="L127">
            <v>146250.09805074165</v>
          </cell>
          <cell r="M127">
            <v>1138.644272890936</v>
          </cell>
          <cell r="N127">
            <v>84303.470204425161</v>
          </cell>
          <cell r="O127">
            <v>9809.8583510603657</v>
          </cell>
          <cell r="Q127">
            <v>245969.05994969193</v>
          </cell>
          <cell r="R127">
            <v>32363.773756400085</v>
          </cell>
          <cell r="S127">
            <v>79464.232044638542</v>
          </cell>
          <cell r="T127">
            <v>21086.816053730221</v>
          </cell>
          <cell r="U127">
            <v>89230.296385203153</v>
          </cell>
          <cell r="V127">
            <v>23823.941709718056</v>
          </cell>
        </row>
        <row r="128">
          <cell r="J128">
            <v>183251.86187926316</v>
          </cell>
          <cell r="K128">
            <v>7152.3244012923069</v>
          </cell>
          <cell r="L128">
            <v>104258.88261883786</v>
          </cell>
          <cell r="M128">
            <v>465.53590777642228</v>
          </cell>
          <cell r="N128">
            <v>63080.115503705303</v>
          </cell>
          <cell r="O128">
            <v>8295.0034476526143</v>
          </cell>
          <cell r="Q128">
            <v>158684.26238251734</v>
          </cell>
          <cell r="R128">
            <v>6178.9311395779669</v>
          </cell>
          <cell r="S128">
            <v>72158.065705345478</v>
          </cell>
          <cell r="T128">
            <v>11278.665402037865</v>
          </cell>
          <cell r="U128">
            <v>53409.665055804158</v>
          </cell>
          <cell r="V128">
            <v>15658.935079752389</v>
          </cell>
        </row>
        <row r="129">
          <cell r="J129">
            <v>661803.75057283975</v>
          </cell>
          <cell r="K129">
            <v>30198.153524771911</v>
          </cell>
          <cell r="L129">
            <v>355280.23321762698</v>
          </cell>
          <cell r="M129">
            <v>7574.7298870410787</v>
          </cell>
          <cell r="N129">
            <v>220095.48423910848</v>
          </cell>
          <cell r="O129">
            <v>48655.149704288822</v>
          </cell>
          <cell r="Q129">
            <v>526001.39271153102</v>
          </cell>
          <cell r="R129">
            <v>48839.855829345353</v>
          </cell>
          <cell r="S129">
            <v>143490.31303514593</v>
          </cell>
          <cell r="T129">
            <v>41174.563159373967</v>
          </cell>
          <cell r="U129">
            <v>224233.10679429004</v>
          </cell>
          <cell r="V129">
            <v>68263.553893376113</v>
          </cell>
        </row>
        <row r="130">
          <cell r="J130">
            <v>1266058.665353704</v>
          </cell>
          <cell r="K130">
            <v>18087.833672727877</v>
          </cell>
          <cell r="L130">
            <v>468519.73799226631</v>
          </cell>
          <cell r="M130">
            <v>6338.2160968897597</v>
          </cell>
          <cell r="N130">
            <v>574505.47414072242</v>
          </cell>
          <cell r="O130">
            <v>198607.40345112709</v>
          </cell>
          <cell r="Q130">
            <v>503379.9265251602</v>
          </cell>
          <cell r="R130">
            <v>31990.052941849299</v>
          </cell>
          <cell r="S130">
            <v>58927.471353630695</v>
          </cell>
          <cell r="T130">
            <v>36654.023277296466</v>
          </cell>
          <cell r="U130">
            <v>294009.5146076149</v>
          </cell>
          <cell r="V130">
            <v>81798.864344766131</v>
          </cell>
        </row>
        <row r="132">
          <cell r="J132">
            <v>247940.76794070218</v>
          </cell>
          <cell r="K132">
            <v>1334.8574771594335</v>
          </cell>
          <cell r="L132">
            <v>88050.834150286872</v>
          </cell>
          <cell r="M132">
            <v>3960.8763106950705</v>
          </cell>
          <cell r="N132">
            <v>140336.11260877826</v>
          </cell>
          <cell r="O132">
            <v>14258.087393781814</v>
          </cell>
          <cell r="Q132">
            <v>112457.87701198042</v>
          </cell>
          <cell r="R132">
            <v>2423.7318468590242</v>
          </cell>
          <cell r="S132">
            <v>7359.081421042516</v>
          </cell>
          <cell r="T132">
            <v>7680.8408102920102</v>
          </cell>
          <cell r="U132">
            <v>82172.954605701132</v>
          </cell>
          <cell r="V132">
            <v>12821.268328085398</v>
          </cell>
        </row>
        <row r="133">
          <cell r="J133">
            <v>1359980.836959854</v>
          </cell>
          <cell r="K133">
            <v>14530.703836954131</v>
          </cell>
          <cell r="L133">
            <v>591343.99178718694</v>
          </cell>
          <cell r="M133">
            <v>9514.5653110033563</v>
          </cell>
          <cell r="N133">
            <v>579637.84313087049</v>
          </cell>
          <cell r="O133">
            <v>164953.73289384201</v>
          </cell>
          <cell r="Q133">
            <v>665375.68544291577</v>
          </cell>
          <cell r="R133">
            <v>12568.458142475796</v>
          </cell>
          <cell r="S133">
            <v>102185.34799707976</v>
          </cell>
          <cell r="T133">
            <v>74134.778451535065</v>
          </cell>
          <cell r="U133">
            <v>391107.06926223938</v>
          </cell>
          <cell r="V133">
            <v>85380.031589605976</v>
          </cell>
        </row>
        <row r="134">
          <cell r="J134">
            <v>584473.44919201906</v>
          </cell>
          <cell r="K134">
            <v>31096.778049198008</v>
          </cell>
          <cell r="L134">
            <v>303556.63375208015</v>
          </cell>
          <cell r="M134">
            <v>2041.6845428997735</v>
          </cell>
          <cell r="N134">
            <v>175294.48139702278</v>
          </cell>
          <cell r="O134">
            <v>72483.871450826584</v>
          </cell>
          <cell r="Q134">
            <v>458019.58118607482</v>
          </cell>
          <cell r="R134">
            <v>46876.204605929968</v>
          </cell>
          <cell r="S134">
            <v>163002.64201557799</v>
          </cell>
          <cell r="T134">
            <v>26077.650099462029</v>
          </cell>
          <cell r="U134">
            <v>149092.81797639962</v>
          </cell>
          <cell r="V134">
            <v>72970.266488704088</v>
          </cell>
        </row>
        <row r="135">
          <cell r="J135">
            <v>177599.79703543481</v>
          </cell>
          <cell r="K135">
            <v>40704.231828287338</v>
          </cell>
          <cell r="L135">
            <v>81847.226200877572</v>
          </cell>
          <cell r="M135">
            <v>0</v>
          </cell>
          <cell r="N135">
            <v>41929.206086921506</v>
          </cell>
          <cell r="O135">
            <v>13119.132919348302</v>
          </cell>
          <cell r="Q135">
            <v>191725.93837635129</v>
          </cell>
          <cell r="R135">
            <v>57175.763993189212</v>
          </cell>
          <cell r="S135">
            <v>77570.380057422663</v>
          </cell>
          <cell r="T135">
            <v>1389.9596967434054</v>
          </cell>
          <cell r="U135">
            <v>37216.106007778762</v>
          </cell>
          <cell r="V135">
            <v>18373.728621217291</v>
          </cell>
        </row>
        <row r="136">
          <cell r="J136">
            <v>15948.739544230393</v>
          </cell>
          <cell r="K136">
            <v>1098.9823945009355</v>
          </cell>
          <cell r="L136">
            <v>9510.2659890317009</v>
          </cell>
          <cell r="M136">
            <v>0</v>
          </cell>
          <cell r="N136">
            <v>4786.9008643679299</v>
          </cell>
          <cell r="O136">
            <v>552.59029632982129</v>
          </cell>
          <cell r="Q136">
            <v>6455.5595515569103</v>
          </cell>
          <cell r="R136">
            <v>328.4550787185392</v>
          </cell>
          <cell r="S136">
            <v>3922.6306476381969</v>
          </cell>
          <cell r="T136">
            <v>910.83883440603597</v>
          </cell>
          <cell r="U136">
            <v>1293.6349907941387</v>
          </cell>
          <cell r="V136">
            <v>0</v>
          </cell>
        </row>
        <row r="138">
          <cell r="J138">
            <v>20952.497508186603</v>
          </cell>
          <cell r="K138">
            <v>0</v>
          </cell>
          <cell r="L138">
            <v>896.91737220138134</v>
          </cell>
          <cell r="M138">
            <v>0</v>
          </cell>
          <cell r="N138">
            <v>984.09585410517752</v>
          </cell>
          <cell r="O138">
            <v>19071.484281880039</v>
          </cell>
          <cell r="Q138">
            <v>7800.8679644636759</v>
          </cell>
          <cell r="R138">
            <v>0</v>
          </cell>
          <cell r="S138">
            <v>298.97245740046043</v>
          </cell>
          <cell r="T138">
            <v>298.97245740046043</v>
          </cell>
          <cell r="U138">
            <v>657.73940628101298</v>
          </cell>
          <cell r="V138">
            <v>6545.1836433817425</v>
          </cell>
        </row>
        <row r="139">
          <cell r="J139">
            <v>79511.886186718912</v>
          </cell>
          <cell r="K139">
            <v>0</v>
          </cell>
          <cell r="L139">
            <v>19214.715004598784</v>
          </cell>
          <cell r="M139">
            <v>0</v>
          </cell>
          <cell r="N139">
            <v>5308.5927573675872</v>
          </cell>
          <cell r="O139">
            <v>54988.578424752428</v>
          </cell>
          <cell r="Q139">
            <v>24768.504707330929</v>
          </cell>
          <cell r="R139">
            <v>0</v>
          </cell>
          <cell r="S139">
            <v>2431.3662372424333</v>
          </cell>
          <cell r="T139">
            <v>1255.6843210819338</v>
          </cell>
          <cell r="U139">
            <v>667.36598828700789</v>
          </cell>
          <cell r="V139">
            <v>20414.088160719552</v>
          </cell>
        </row>
        <row r="140">
          <cell r="J140">
            <v>235219.43611659002</v>
          </cell>
          <cell r="K140">
            <v>657.73940628101298</v>
          </cell>
          <cell r="L140">
            <v>118700.55998186242</v>
          </cell>
          <cell r="M140">
            <v>587.36358336557362</v>
          </cell>
          <cell r="N140">
            <v>32093.820472202551</v>
          </cell>
          <cell r="O140">
            <v>83179.952672877786</v>
          </cell>
          <cell r="Q140">
            <v>96004.815954376827</v>
          </cell>
          <cell r="R140">
            <v>1823.3173657208411</v>
          </cell>
          <cell r="S140">
            <v>15374.97297097202</v>
          </cell>
          <cell r="T140">
            <v>13773.847194259855</v>
          </cell>
          <cell r="U140">
            <v>12991.608521634844</v>
          </cell>
          <cell r="V140">
            <v>52041.069901789</v>
          </cell>
        </row>
        <row r="141">
          <cell r="J141">
            <v>390521.37730894919</v>
          </cell>
          <cell r="K141">
            <v>10874.916457056066</v>
          </cell>
          <cell r="L141">
            <v>247349.45698778349</v>
          </cell>
          <cell r="M141">
            <v>1099.8116433448699</v>
          </cell>
          <cell r="N141">
            <v>77500.267550898265</v>
          </cell>
          <cell r="O141">
            <v>53696.924669864733</v>
          </cell>
          <cell r="Q141">
            <v>208721.34810464692</v>
          </cell>
          <cell r="R141">
            <v>16778.656896553777</v>
          </cell>
          <cell r="S141">
            <v>77333.174073890477</v>
          </cell>
          <cell r="T141">
            <v>24112.440988267201</v>
          </cell>
          <cell r="U141">
            <v>45120.874165754816</v>
          </cell>
          <cell r="V141">
            <v>45376.201980180711</v>
          </cell>
        </row>
        <row r="142">
          <cell r="J142">
            <v>289799.07046558656</v>
          </cell>
          <cell r="K142">
            <v>14483.492750675145</v>
          </cell>
          <cell r="L142">
            <v>169969.94496978834</v>
          </cell>
          <cell r="M142">
            <v>298.97245740046043</v>
          </cell>
          <cell r="N142">
            <v>91000.908693864956</v>
          </cell>
          <cell r="O142">
            <v>14045.751593857649</v>
          </cell>
          <cell r="Q142">
            <v>155453.0480596761</v>
          </cell>
          <cell r="R142">
            <v>12605.650986072396</v>
          </cell>
          <cell r="S142">
            <v>63958.552086878219</v>
          </cell>
          <cell r="T142">
            <v>13534.422583437068</v>
          </cell>
          <cell r="U142">
            <v>50449.699230294704</v>
          </cell>
          <cell r="V142">
            <v>14904.723172993306</v>
          </cell>
        </row>
        <row r="143">
          <cell r="J143">
            <v>284016.23331573524</v>
          </cell>
          <cell r="K143">
            <v>12141.892835381208</v>
          </cell>
          <cell r="L143">
            <v>157530.27623965262</v>
          </cell>
          <cell r="M143">
            <v>1280.0616141365178</v>
          </cell>
          <cell r="N143">
            <v>105491.14396999318</v>
          </cell>
          <cell r="O143">
            <v>7572.8586565716669</v>
          </cell>
          <cell r="Q143">
            <v>209334.61781988468</v>
          </cell>
          <cell r="R143">
            <v>19163.899790052394</v>
          </cell>
          <cell r="S143">
            <v>72107.884110831859</v>
          </cell>
          <cell r="T143">
            <v>15143.137937532727</v>
          </cell>
          <cell r="U143">
            <v>94224.242622269812</v>
          </cell>
          <cell r="V143">
            <v>8695.4533591979853</v>
          </cell>
        </row>
        <row r="144">
          <cell r="J144">
            <v>375141.1665875843</v>
          </cell>
          <cell r="K144">
            <v>15196.898666342737</v>
          </cell>
          <cell r="L144">
            <v>165897.38487339718</v>
          </cell>
          <cell r="M144">
            <v>3298.1646939883035</v>
          </cell>
          <cell r="N144">
            <v>184276.84290256276</v>
          </cell>
          <cell r="O144">
            <v>6471.8754512932192</v>
          </cell>
          <cell r="Q144">
            <v>286901.1812116254</v>
          </cell>
          <cell r="R144">
            <v>26814.656314341228</v>
          </cell>
          <cell r="S144">
            <v>74042.338717813691</v>
          </cell>
          <cell r="T144">
            <v>19963.48481428557</v>
          </cell>
          <cell r="U144">
            <v>148132.19432988038</v>
          </cell>
          <cell r="V144">
            <v>17948.507035305189</v>
          </cell>
        </row>
        <row r="145">
          <cell r="J145">
            <v>433737.91495814727</v>
          </cell>
          <cell r="K145">
            <v>26302.462944190102</v>
          </cell>
          <cell r="L145">
            <v>144130.31493149084</v>
          </cell>
          <cell r="M145">
            <v>4046.046268095231</v>
          </cell>
          <cell r="N145">
            <v>254225.98522048621</v>
          </cell>
          <cell r="O145">
            <v>5033.1055938850686</v>
          </cell>
          <cell r="Q145">
            <v>287598.28898392629</v>
          </cell>
          <cell r="R145">
            <v>37072.095348124582</v>
          </cell>
          <cell r="S145">
            <v>40016.761795604791</v>
          </cell>
          <cell r="T145">
            <v>17245.557438170366</v>
          </cell>
          <cell r="U145">
            <v>181313.6692864552</v>
          </cell>
          <cell r="V145">
            <v>11950.205115571618</v>
          </cell>
        </row>
        <row r="146">
          <cell r="J146">
            <v>262354.6313469208</v>
          </cell>
          <cell r="K146">
            <v>9108.1505261735983</v>
          </cell>
          <cell r="L146">
            <v>49952.015530411067</v>
          </cell>
          <cell r="M146">
            <v>4906.7059042672417</v>
          </cell>
          <cell r="N146">
            <v>191102.88666648782</v>
          </cell>
          <cell r="O146">
            <v>7284.8727195813499</v>
          </cell>
          <cell r="Q146">
            <v>152481.78713488783</v>
          </cell>
          <cell r="R146">
            <v>5114.3369663074864</v>
          </cell>
          <cell r="S146">
            <v>8107.6661572405519</v>
          </cell>
          <cell r="T146">
            <v>4866.5201580033945</v>
          </cell>
          <cell r="U146">
            <v>127325.18929205539</v>
          </cell>
          <cell r="V146">
            <v>7068.0745612810852</v>
          </cell>
        </row>
        <row r="150">
          <cell r="J150">
            <v>1988551.4907829536</v>
          </cell>
          <cell r="K150">
            <v>85505.828495236536</v>
          </cell>
          <cell r="L150">
            <v>1051843.2063981206</v>
          </cell>
          <cell r="M150">
            <v>15517.126164598209</v>
          </cell>
          <cell r="N150">
            <v>835685.32972472312</v>
          </cell>
          <cell r="O150">
            <v>0</v>
          </cell>
          <cell r="Q150">
            <v>1207706.2174145051</v>
          </cell>
          <cell r="R150">
            <v>114744.45711051312</v>
          </cell>
          <cell r="S150">
            <v>347991.6463896521</v>
          </cell>
          <cell r="T150">
            <v>109865.61281372033</v>
          </cell>
          <cell r="U150">
            <v>635104.50110060791</v>
          </cell>
          <cell r="V150">
            <v>0</v>
          </cell>
        </row>
        <row r="151">
          <cell r="J151">
            <v>604934.74146182567</v>
          </cell>
          <cell r="K151">
            <v>7044.3121650275534</v>
          </cell>
          <cell r="L151">
            <v>225863.69084401015</v>
          </cell>
          <cell r="M151">
            <v>2430.9397979830605</v>
          </cell>
          <cell r="N151">
            <v>369595.79865481745</v>
          </cell>
          <cell r="O151">
            <v>0</v>
          </cell>
          <cell r="Q151">
            <v>494030.41901730117</v>
          </cell>
          <cell r="R151">
            <v>28277.197088016208</v>
          </cell>
          <cell r="S151">
            <v>58611.368143056534</v>
          </cell>
          <cell r="T151">
            <v>18441.629286895681</v>
          </cell>
          <cell r="U151">
            <v>388700.22449933155</v>
          </cell>
          <cell r="V151">
            <v>0</v>
          </cell>
        </row>
        <row r="152">
          <cell r="J152">
            <v>969894.82953616441</v>
          </cell>
          <cell r="K152">
            <v>27387.847501393127</v>
          </cell>
          <cell r="L152">
            <v>605310.72914808965</v>
          </cell>
          <cell r="M152">
            <v>11883.863397065623</v>
          </cell>
          <cell r="N152">
            <v>325312.38948966831</v>
          </cell>
          <cell r="O152">
            <v>0</v>
          </cell>
          <cell r="Q152">
            <v>492399.00460904179</v>
          </cell>
          <cell r="R152">
            <v>28221.181256289885</v>
          </cell>
          <cell r="S152">
            <v>200507.09116306368</v>
          </cell>
          <cell r="T152">
            <v>87784.033803703423</v>
          </cell>
          <cell r="U152">
            <v>175886.69838598266</v>
          </cell>
          <cell r="V152">
            <v>0</v>
          </cell>
        </row>
        <row r="153">
          <cell r="J153">
            <v>1720.1893382880617</v>
          </cell>
          <cell r="K153">
            <v>0</v>
          </cell>
          <cell r="L153">
            <v>298.97245740046043</v>
          </cell>
          <cell r="M153">
            <v>0</v>
          </cell>
          <cell r="N153">
            <v>1421.2168808876013</v>
          </cell>
          <cell r="O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</row>
        <row r="154">
          <cell r="J154">
            <v>316962.90694190597</v>
          </cell>
          <cell r="K154">
            <v>33060.927194337899</v>
          </cell>
          <cell r="L154">
            <v>185718.3254991463</v>
          </cell>
          <cell r="M154">
            <v>1202.3229695495172</v>
          </cell>
          <cell r="N154">
            <v>96981.331278871861</v>
          </cell>
          <cell r="O154">
            <v>0</v>
          </cell>
          <cell r="Q154">
            <v>170949.79369212064</v>
          </cell>
          <cell r="R154">
            <v>44977.370607570578</v>
          </cell>
          <cell r="S154">
            <v>74474.81784348737</v>
          </cell>
          <cell r="T154">
            <v>3639.9497231211294</v>
          </cell>
          <cell r="U154">
            <v>47857.655517941501</v>
          </cell>
          <cell r="V154">
            <v>0</v>
          </cell>
        </row>
        <row r="155">
          <cell r="J155">
            <v>53847.663067225803</v>
          </cell>
          <cell r="K155">
            <v>8479.6377622311993</v>
          </cell>
          <cell r="L155">
            <v>25740.040180514738</v>
          </cell>
          <cell r="M155">
            <v>0</v>
          </cell>
          <cell r="N155">
            <v>19627.98512447995</v>
          </cell>
          <cell r="O155">
            <v>0</v>
          </cell>
          <cell r="Q155">
            <v>37936.220326846938</v>
          </cell>
          <cell r="R155">
            <v>10531.582502648302</v>
          </cell>
          <cell r="S155">
            <v>10508.987801872854</v>
          </cell>
          <cell r="T155">
            <v>0</v>
          </cell>
          <cell r="U155">
            <v>16895.650022325794</v>
          </cell>
          <cell r="V155">
            <v>0</v>
          </cell>
        </row>
        <row r="156">
          <cell r="J156">
            <v>21580.325386015582</v>
          </cell>
          <cell r="K156">
            <v>3418.8657027162267</v>
          </cell>
          <cell r="L156">
            <v>5646.760662743699</v>
          </cell>
          <cell r="M156">
            <v>0</v>
          </cell>
          <cell r="N156">
            <v>12514.699020555654</v>
          </cell>
          <cell r="O156">
            <v>0</v>
          </cell>
          <cell r="Q156">
            <v>9732.7611654959328</v>
          </cell>
          <cell r="R156">
            <v>1751.760419832209</v>
          </cell>
          <cell r="S156">
            <v>3097.7734456692492</v>
          </cell>
          <cell r="T156">
            <v>0</v>
          </cell>
          <cell r="U156">
            <v>4883.227299994478</v>
          </cell>
          <cell r="V156">
            <v>0</v>
          </cell>
        </row>
        <row r="157">
          <cell r="J157">
            <v>19610.835051285663</v>
          </cell>
          <cell r="K157">
            <v>6114.2381695303029</v>
          </cell>
          <cell r="L157">
            <v>3264.6876062668489</v>
          </cell>
          <cell r="M157">
            <v>0</v>
          </cell>
          <cell r="N157">
            <v>10231.909275488504</v>
          </cell>
          <cell r="O157">
            <v>0</v>
          </cell>
          <cell r="Q157">
            <v>2658.018603705455</v>
          </cell>
          <cell r="R157">
            <v>985.36523615561759</v>
          </cell>
          <cell r="S157">
            <v>791.60799250147682</v>
          </cell>
          <cell r="T157">
            <v>0</v>
          </cell>
          <cell r="U157">
            <v>881.04537504836048</v>
          </cell>
          <cell r="V157">
            <v>0</v>
          </cell>
        </row>
        <row r="159">
          <cell r="J159">
            <v>1131227.2764352858</v>
          </cell>
          <cell r="K159">
            <v>0</v>
          </cell>
          <cell r="L159">
            <v>388082.98406118597</v>
          </cell>
          <cell r="M159">
            <v>0</v>
          </cell>
          <cell r="N159">
            <v>554645.61014380853</v>
          </cell>
          <cell r="O159">
            <v>188498.68223035042</v>
          </cell>
          <cell r="Q159">
            <v>144375.81028425804</v>
          </cell>
          <cell r="R159">
            <v>0</v>
          </cell>
          <cell r="S159">
            <v>21522.91207005578</v>
          </cell>
          <cell r="T159">
            <v>0</v>
          </cell>
          <cell r="U159">
            <v>93735.571521153091</v>
          </cell>
          <cell r="V159">
            <v>29117.326693048966</v>
          </cell>
        </row>
        <row r="160">
          <cell r="J160">
            <v>235489.13989728465</v>
          </cell>
          <cell r="K160">
            <v>0</v>
          </cell>
          <cell r="L160">
            <v>169864.4231991136</v>
          </cell>
          <cell r="M160">
            <v>0</v>
          </cell>
          <cell r="N160">
            <v>55055.429879953437</v>
          </cell>
          <cell r="O160">
            <v>10569.286818218199</v>
          </cell>
          <cell r="Q160">
            <v>283243.86310271546</v>
          </cell>
          <cell r="R160">
            <v>0</v>
          </cell>
          <cell r="S160">
            <v>101273.19235832982</v>
          </cell>
          <cell r="T160">
            <v>0</v>
          </cell>
          <cell r="U160">
            <v>143178.95405757209</v>
          </cell>
          <cell r="V160">
            <v>38791.716686814114</v>
          </cell>
        </row>
        <row r="161">
          <cell r="J161">
            <v>1019227.1743396102</v>
          </cell>
          <cell r="K161">
            <v>88765.553586100097</v>
          </cell>
          <cell r="L161">
            <v>516361.54461917531</v>
          </cell>
          <cell r="M161">
            <v>15517.126164598209</v>
          </cell>
          <cell r="N161">
            <v>332283.50406420295</v>
          </cell>
          <cell r="O161">
            <v>66299.445905560176</v>
          </cell>
          <cell r="Q161">
            <v>1006414.9681818858</v>
          </cell>
          <cell r="R161">
            <v>119372.61366717299</v>
          </cell>
          <cell r="S161">
            <v>231243.97771037571</v>
          </cell>
          <cell r="T161">
            <v>110194.06789243888</v>
          </cell>
          <cell r="U161">
            <v>423968.0572641886</v>
          </cell>
          <cell r="V161">
            <v>121636.25164774993</v>
          </cell>
        </row>
        <row r="162"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</row>
        <row r="165">
          <cell r="J165">
            <v>1119572.2101534223</v>
          </cell>
          <cell r="K165">
            <v>0</v>
          </cell>
          <cell r="L165">
            <v>381513.95903652767</v>
          </cell>
          <cell r="M165">
            <v>0</v>
          </cell>
          <cell r="N165">
            <v>549559.56888660672</v>
          </cell>
          <cell r="O165">
            <v>188498.68223035042</v>
          </cell>
          <cell r="Q165">
            <v>142880.94799725575</v>
          </cell>
          <cell r="R165">
            <v>0</v>
          </cell>
          <cell r="S165">
            <v>20327.022240453935</v>
          </cell>
          <cell r="T165">
            <v>0</v>
          </cell>
          <cell r="U165">
            <v>93436.599063752641</v>
          </cell>
          <cell r="V165">
            <v>29117.326693048966</v>
          </cell>
        </row>
        <row r="166">
          <cell r="J166">
            <v>11655.066281860976</v>
          </cell>
          <cell r="K166">
            <v>0</v>
          </cell>
          <cell r="L166">
            <v>6569.0250246582409</v>
          </cell>
          <cell r="M166">
            <v>0</v>
          </cell>
          <cell r="N166">
            <v>5086.0412572027271</v>
          </cell>
          <cell r="O166">
            <v>0</v>
          </cell>
          <cell r="Q166">
            <v>1494.8622870023021</v>
          </cell>
          <cell r="R166">
            <v>0</v>
          </cell>
          <cell r="S166">
            <v>1195.8898296018417</v>
          </cell>
          <cell r="T166">
            <v>0</v>
          </cell>
          <cell r="U166">
            <v>298.97245740046043</v>
          </cell>
          <cell r="V166">
            <v>0</v>
          </cell>
        </row>
        <row r="167">
          <cell r="J167">
            <v>235489.13989728465</v>
          </cell>
          <cell r="K167">
            <v>0</v>
          </cell>
          <cell r="L167">
            <v>169864.4231991136</v>
          </cell>
          <cell r="M167">
            <v>0</v>
          </cell>
          <cell r="N167">
            <v>55055.429879953437</v>
          </cell>
          <cell r="O167">
            <v>10569.286818218199</v>
          </cell>
          <cell r="Q167">
            <v>283243.86310271546</v>
          </cell>
          <cell r="R167">
            <v>0</v>
          </cell>
          <cell r="S167">
            <v>101273.19235832982</v>
          </cell>
          <cell r="T167">
            <v>0</v>
          </cell>
          <cell r="U167">
            <v>143178.95405757209</v>
          </cell>
          <cell r="V167">
            <v>38791.716686814114</v>
          </cell>
        </row>
        <row r="168">
          <cell r="J168">
            <v>4232.795219576592</v>
          </cell>
          <cell r="K168">
            <v>880.01234202190926</v>
          </cell>
          <cell r="L168">
            <v>3352.7828775546823</v>
          </cell>
          <cell r="M168">
            <v>0</v>
          </cell>
          <cell r="N168">
            <v>0</v>
          </cell>
          <cell r="O168">
            <v>0</v>
          </cell>
          <cell r="Q168">
            <v>657.73940628101298</v>
          </cell>
          <cell r="R168">
            <v>0</v>
          </cell>
          <cell r="S168">
            <v>0</v>
          </cell>
          <cell r="T168">
            <v>0</v>
          </cell>
          <cell r="U168">
            <v>657.73940628101298</v>
          </cell>
          <cell r="V168">
            <v>0</v>
          </cell>
        </row>
        <row r="169">
          <cell r="J169">
            <v>17904.285683315433</v>
          </cell>
          <cell r="K169">
            <v>3523.1631193138369</v>
          </cell>
          <cell r="L169">
            <v>10618.449713698341</v>
          </cell>
          <cell r="M169">
            <v>0</v>
          </cell>
          <cell r="N169">
            <v>3762.6728503032505</v>
          </cell>
          <cell r="O169">
            <v>0</v>
          </cell>
          <cell r="Q169">
            <v>4588.8032758586469</v>
          </cell>
          <cell r="R169">
            <v>437.94010495805225</v>
          </cell>
          <cell r="S169">
            <v>938.76771057456472</v>
          </cell>
          <cell r="T169">
            <v>0</v>
          </cell>
          <cell r="U169">
            <v>3212.0954603260298</v>
          </cell>
          <cell r="V169">
            <v>0</v>
          </cell>
        </row>
        <row r="170">
          <cell r="J170">
            <v>215170.76379918793</v>
          </cell>
          <cell r="K170">
            <v>0</v>
          </cell>
          <cell r="L170">
            <v>159230.33512983893</v>
          </cell>
          <cell r="M170">
            <v>0</v>
          </cell>
          <cell r="N170">
            <v>52306.56683598127</v>
          </cell>
          <cell r="O170">
            <v>3633.8618333680161</v>
          </cell>
          <cell r="Q170">
            <v>1625.2173429526347</v>
          </cell>
          <cell r="R170">
            <v>0</v>
          </cell>
          <cell r="S170">
            <v>1326.2448855521743</v>
          </cell>
          <cell r="T170">
            <v>0</v>
          </cell>
          <cell r="U170">
            <v>0</v>
          </cell>
          <cell r="V170">
            <v>298.97245740046043</v>
          </cell>
        </row>
        <row r="171">
          <cell r="J171">
            <v>314496.51395218942</v>
          </cell>
          <cell r="K171">
            <v>218.97005247902612</v>
          </cell>
          <cell r="L171">
            <v>143121.57137655403</v>
          </cell>
          <cell r="M171">
            <v>0</v>
          </cell>
          <cell r="N171">
            <v>123717.79170919492</v>
          </cell>
          <cell r="O171">
            <v>47438.180813960971</v>
          </cell>
          <cell r="Q171">
            <v>385061.25532402145</v>
          </cell>
          <cell r="R171">
            <v>218.97005247902612</v>
          </cell>
          <cell r="S171">
            <v>69059.899326881874</v>
          </cell>
          <cell r="T171">
            <v>0</v>
          </cell>
          <cell r="U171">
            <v>223441.64793441526</v>
          </cell>
          <cell r="V171">
            <v>92340.738010244473</v>
          </cell>
        </row>
        <row r="172">
          <cell r="J172">
            <v>112613.49579536394</v>
          </cell>
          <cell r="K172">
            <v>656.9101574370784</v>
          </cell>
          <cell r="L172">
            <v>43167.584249547268</v>
          </cell>
          <cell r="M172">
            <v>0</v>
          </cell>
          <cell r="N172">
            <v>68157.84379451783</v>
          </cell>
          <cell r="O172">
            <v>631.15759386137881</v>
          </cell>
          <cell r="Q172">
            <v>7135.9662557977581</v>
          </cell>
          <cell r="R172">
            <v>328.4550787185392</v>
          </cell>
          <cell r="S172">
            <v>5024.475130852893</v>
          </cell>
          <cell r="T172">
            <v>0</v>
          </cell>
          <cell r="U172">
            <v>1203.8096372699399</v>
          </cell>
          <cell r="V172">
            <v>579.22640895638494</v>
          </cell>
        </row>
        <row r="173">
          <cell r="J173">
            <v>43340.870347160118</v>
          </cell>
          <cell r="K173">
            <v>0</v>
          </cell>
          <cell r="L173">
            <v>21209.123919573991</v>
          </cell>
          <cell r="M173">
            <v>0</v>
          </cell>
          <cell r="N173">
            <v>12486.111687237524</v>
          </cell>
          <cell r="O173">
            <v>9645.6347403486307</v>
          </cell>
          <cell r="Q173">
            <v>138865.81400003642</v>
          </cell>
          <cell r="R173">
            <v>0</v>
          </cell>
          <cell r="S173">
            <v>51028.129215243789</v>
          </cell>
          <cell r="T173">
            <v>0</v>
          </cell>
          <cell r="U173">
            <v>67771.397654172688</v>
          </cell>
          <cell r="V173">
            <v>20066.287130619519</v>
          </cell>
        </row>
        <row r="174">
          <cell r="J174">
            <v>21429.428889792864</v>
          </cell>
          <cell r="K174">
            <v>1069.0976988194311</v>
          </cell>
          <cell r="L174">
            <v>17628.524684777429</v>
          </cell>
          <cell r="M174">
            <v>0</v>
          </cell>
          <cell r="N174">
            <v>2731.8065061960015</v>
          </cell>
          <cell r="O174">
            <v>0</v>
          </cell>
          <cell r="Q174">
            <v>5727.3391880901718</v>
          </cell>
          <cell r="R174">
            <v>474.37129378229599</v>
          </cell>
          <cell r="S174">
            <v>3708.364137090849</v>
          </cell>
          <cell r="T174">
            <v>0</v>
          </cell>
          <cell r="U174">
            <v>1544.6037572170267</v>
          </cell>
          <cell r="V174">
            <v>0</v>
          </cell>
        </row>
        <row r="175">
          <cell r="J175">
            <v>18333.772463116959</v>
          </cell>
          <cell r="K175">
            <v>656.9101574370784</v>
          </cell>
          <cell r="L175">
            <v>15792.264297627169</v>
          </cell>
          <cell r="M175">
            <v>0</v>
          </cell>
          <cell r="N175">
            <v>1884.5980080527092</v>
          </cell>
          <cell r="O175">
            <v>0</v>
          </cell>
          <cell r="Q175">
            <v>19971.896260102501</v>
          </cell>
          <cell r="R175">
            <v>1284.337693556078</v>
          </cell>
          <cell r="S175">
            <v>18388.586109145963</v>
          </cell>
          <cell r="T175">
            <v>0</v>
          </cell>
          <cell r="U175">
            <v>298.97245740046043</v>
          </cell>
          <cell r="V175">
            <v>0</v>
          </cell>
        </row>
        <row r="176">
          <cell r="J176">
            <v>4738.735525382489</v>
          </cell>
          <cell r="K176">
            <v>0</v>
          </cell>
          <cell r="L176">
            <v>3966.4336467739754</v>
          </cell>
          <cell r="M176">
            <v>0</v>
          </cell>
          <cell r="N176">
            <v>772.30187860851333</v>
          </cell>
          <cell r="O176">
            <v>0</v>
          </cell>
          <cell r="Q176">
            <v>3449.7514831663143</v>
          </cell>
          <cell r="R176">
            <v>0</v>
          </cell>
          <cell r="S176">
            <v>2135.9311682921571</v>
          </cell>
          <cell r="T176">
            <v>0</v>
          </cell>
          <cell r="U176">
            <v>1313.8203148741568</v>
          </cell>
          <cell r="V176">
            <v>0</v>
          </cell>
        </row>
        <row r="177">
          <cell r="J177">
            <v>12889.907177993795</v>
          </cell>
          <cell r="K177">
            <v>0</v>
          </cell>
          <cell r="L177">
            <v>6017.2312028400947</v>
          </cell>
          <cell r="M177">
            <v>0</v>
          </cell>
          <cell r="N177">
            <v>6872.6759751537002</v>
          </cell>
          <cell r="O177">
            <v>0</v>
          </cell>
          <cell r="Q177">
            <v>12643.882644305886</v>
          </cell>
          <cell r="R177">
            <v>463.38112716510796</v>
          </cell>
          <cell r="S177">
            <v>4096.5659083256933</v>
          </cell>
          <cell r="T177">
            <v>0</v>
          </cell>
          <cell r="U177">
            <v>7641.8633717512294</v>
          </cell>
          <cell r="V177">
            <v>442.07223706385702</v>
          </cell>
        </row>
        <row r="178">
          <cell r="J178">
            <v>56967.376478132675</v>
          </cell>
          <cell r="K178">
            <v>878.19886635684543</v>
          </cell>
          <cell r="L178">
            <v>49906.102535065882</v>
          </cell>
          <cell r="M178">
            <v>0</v>
          </cell>
          <cell r="N178">
            <v>5410.7731981014294</v>
          </cell>
          <cell r="O178">
            <v>772.30187860851333</v>
          </cell>
          <cell r="Q178">
            <v>20492.089324869328</v>
          </cell>
          <cell r="R178">
            <v>211.60723080746467</v>
          </cell>
          <cell r="S178">
            <v>13217.407037368856</v>
          </cell>
          <cell r="T178">
            <v>0</v>
          </cell>
          <cell r="U178">
            <v>6124.3338210589372</v>
          </cell>
          <cell r="V178">
            <v>938.74123563407795</v>
          </cell>
        </row>
        <row r="179">
          <cell r="J179">
            <v>43505.960626347041</v>
          </cell>
          <cell r="K179">
            <v>43505.960626347041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Q179">
            <v>41909.0599904587</v>
          </cell>
          <cell r="R179">
            <v>41909.0599904587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</row>
        <row r="180">
          <cell r="J180">
            <v>40120.229341140221</v>
          </cell>
          <cell r="K180">
            <v>27402.174129252107</v>
          </cell>
          <cell r="L180">
            <v>11982.392419465346</v>
          </cell>
          <cell r="M180">
            <v>0</v>
          </cell>
          <cell r="N180">
            <v>735.66279242281507</v>
          </cell>
          <cell r="O180">
            <v>0</v>
          </cell>
          <cell r="Q180">
            <v>72357.542417389486</v>
          </cell>
          <cell r="R180">
            <v>49869.84401002089</v>
          </cell>
          <cell r="S180">
            <v>21162.806232430157</v>
          </cell>
          <cell r="T180">
            <v>0</v>
          </cell>
          <cell r="U180">
            <v>1324.8921749383346</v>
          </cell>
          <cell r="V180">
            <v>0</v>
          </cell>
        </row>
        <row r="181">
          <cell r="J181">
            <v>17944.955174243241</v>
          </cell>
          <cell r="K181">
            <v>9974.1564366354542</v>
          </cell>
          <cell r="L181">
            <v>4412.533224994434</v>
          </cell>
          <cell r="M181">
            <v>0</v>
          </cell>
          <cell r="N181">
            <v>3558.2655126133591</v>
          </cell>
          <cell r="O181">
            <v>0</v>
          </cell>
          <cell r="Q181">
            <v>57239.092678974841</v>
          </cell>
          <cell r="R181">
            <v>23736.706980268355</v>
          </cell>
          <cell r="S181">
            <v>25077.049577268845</v>
          </cell>
          <cell r="T181">
            <v>0</v>
          </cell>
          <cell r="U181">
            <v>8425.3361214376819</v>
          </cell>
          <cell r="V181">
            <v>0</v>
          </cell>
        </row>
        <row r="182">
          <cell r="J182">
            <v>10375.543227142018</v>
          </cell>
          <cell r="K182">
            <v>0</v>
          </cell>
          <cell r="L182">
            <v>4839.8787166732136</v>
          </cell>
          <cell r="M182">
            <v>0</v>
          </cell>
          <cell r="N182">
            <v>5236.6920530683401</v>
          </cell>
          <cell r="O182">
            <v>298.97245740046043</v>
          </cell>
          <cell r="Q182">
            <v>8697.9082137192527</v>
          </cell>
          <cell r="R182">
            <v>0</v>
          </cell>
          <cell r="S182">
            <v>2499.9301797090784</v>
          </cell>
          <cell r="T182">
            <v>0</v>
          </cell>
          <cell r="U182">
            <v>5548.4306982446578</v>
          </cell>
          <cell r="V182">
            <v>649.54733576551689</v>
          </cell>
        </row>
        <row r="183">
          <cell r="J183">
            <v>66418.92748786314</v>
          </cell>
          <cell r="K183">
            <v>0</v>
          </cell>
          <cell r="L183">
            <v>17889.849637100087</v>
          </cell>
          <cell r="M183">
            <v>0</v>
          </cell>
          <cell r="N183">
            <v>44649.741262750838</v>
          </cell>
          <cell r="O183">
            <v>3879.3365880122165</v>
          </cell>
          <cell r="Q183">
            <v>114339.27851785824</v>
          </cell>
          <cell r="R183">
            <v>0</v>
          </cell>
          <cell r="S183">
            <v>12559.497230993007</v>
          </cell>
          <cell r="T183">
            <v>0</v>
          </cell>
          <cell r="U183">
            <v>95459.114454799826</v>
          </cell>
          <cell r="V183">
            <v>6320.6668320654071</v>
          </cell>
        </row>
        <row r="184">
          <cell r="J184">
            <v>17703.595999822708</v>
          </cell>
          <cell r="K184">
            <v>0</v>
          </cell>
          <cell r="L184">
            <v>2186.4698352245045</v>
          </cell>
          <cell r="M184">
            <v>15517.126164598209</v>
          </cell>
          <cell r="N184">
            <v>0</v>
          </cell>
          <cell r="O184">
            <v>0</v>
          </cell>
          <cell r="Q184">
            <v>110194.06789243888</v>
          </cell>
          <cell r="R184">
            <v>0</v>
          </cell>
          <cell r="S184">
            <v>0</v>
          </cell>
          <cell r="T184">
            <v>110194.06789243888</v>
          </cell>
          <cell r="U184">
            <v>0</v>
          </cell>
          <cell r="V184">
            <v>0</v>
          </cell>
        </row>
        <row r="185">
          <cell r="J185">
            <v>298.97245740046043</v>
          </cell>
          <cell r="K185">
            <v>0</v>
          </cell>
          <cell r="L185">
            <v>298.97245740046043</v>
          </cell>
          <cell r="M185">
            <v>0</v>
          </cell>
          <cell r="N185">
            <v>0</v>
          </cell>
          <cell r="O185">
            <v>0</v>
          </cell>
          <cell r="Q185">
            <v>253.92867696895757</v>
          </cell>
          <cell r="R185">
            <v>0</v>
          </cell>
          <cell r="S185">
            <v>253.92867696895757</v>
          </cell>
          <cell r="T185">
            <v>0</v>
          </cell>
          <cell r="U185">
            <v>0</v>
          </cell>
          <cell r="V185">
            <v>0</v>
          </cell>
        </row>
        <row r="186">
          <cell r="J186">
            <v>741.04469446431744</v>
          </cell>
          <cell r="K186">
            <v>0</v>
          </cell>
          <cell r="L186">
            <v>741.04469446431744</v>
          </cell>
          <cell r="M186">
            <v>0</v>
          </cell>
          <cell r="N186">
            <v>0</v>
          </cell>
          <cell r="O186">
            <v>0</v>
          </cell>
          <cell r="Q186">
            <v>1204.3352886346436</v>
          </cell>
          <cell r="R186">
            <v>437.94010495805225</v>
          </cell>
          <cell r="S186">
            <v>766.39518367659139</v>
          </cell>
          <cell r="T186">
            <v>0</v>
          </cell>
          <cell r="U186">
            <v>0</v>
          </cell>
          <cell r="V186">
            <v>0</v>
          </cell>
        </row>
        <row r="188"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</row>
        <row r="190">
          <cell r="J190">
            <v>48181.637307801953</v>
          </cell>
          <cell r="K190">
            <v>6450.1770698218397</v>
          </cell>
          <cell r="L190">
            <v>18044.487664769513</v>
          </cell>
          <cell r="M190">
            <v>0</v>
          </cell>
          <cell r="N190">
            <v>23686.97257321062</v>
          </cell>
          <cell r="O190">
            <v>0</v>
          </cell>
          <cell r="Q190">
            <v>45478.304438053558</v>
          </cell>
          <cell r="R190">
            <v>3825.574131229891</v>
          </cell>
          <cell r="S190">
            <v>21069.350695497036</v>
          </cell>
          <cell r="T190">
            <v>0</v>
          </cell>
          <cell r="U190">
            <v>20583.37961132668</v>
          </cell>
          <cell r="V190">
            <v>0</v>
          </cell>
        </row>
        <row r="191">
          <cell r="J191">
            <v>63712.324005745293</v>
          </cell>
          <cell r="K191">
            <v>24366.361749352873</v>
          </cell>
          <cell r="L191">
            <v>27409.71048107752</v>
          </cell>
          <cell r="M191">
            <v>0</v>
          </cell>
          <cell r="N191">
            <v>11936.251775314955</v>
          </cell>
          <cell r="O191">
            <v>0</v>
          </cell>
          <cell r="Q191">
            <v>79346.199130269859</v>
          </cell>
          <cell r="R191">
            <v>42625.835576165497</v>
          </cell>
          <cell r="S191">
            <v>24917.95102469992</v>
          </cell>
          <cell r="T191">
            <v>0</v>
          </cell>
          <cell r="U191">
            <v>11802.412529404344</v>
          </cell>
          <cell r="V191">
            <v>0</v>
          </cell>
        </row>
        <row r="192">
          <cell r="J192">
            <v>119009.56058874984</v>
          </cell>
          <cell r="K192">
            <v>26738.675214332845</v>
          </cell>
          <cell r="L192">
            <v>70460.944196832294</v>
          </cell>
          <cell r="M192">
            <v>0</v>
          </cell>
          <cell r="N192">
            <v>21229.940415890567</v>
          </cell>
          <cell r="O192">
            <v>580.00076169401211</v>
          </cell>
          <cell r="Q192">
            <v>90685.016825261031</v>
          </cell>
          <cell r="R192">
            <v>42296.67377752719</v>
          </cell>
          <cell r="S192">
            <v>38256.488159680783</v>
          </cell>
          <cell r="T192">
            <v>0</v>
          </cell>
          <cell r="U192">
            <v>8207.3449994877847</v>
          </cell>
          <cell r="V192">
            <v>1924.5098885649068</v>
          </cell>
        </row>
        <row r="193">
          <cell r="J193">
            <v>55529.777479399134</v>
          </cell>
          <cell r="K193">
            <v>4592.8817198089182</v>
          </cell>
          <cell r="L193">
            <v>43339.354614830409</v>
          </cell>
          <cell r="M193">
            <v>0</v>
          </cell>
          <cell r="N193">
            <v>4614.8780808319934</v>
          </cell>
          <cell r="O193">
            <v>2982.6630639277982</v>
          </cell>
          <cell r="Q193">
            <v>48098.461801343256</v>
          </cell>
          <cell r="R193">
            <v>13555.293924909705</v>
          </cell>
          <cell r="S193">
            <v>32156.941523887381</v>
          </cell>
          <cell r="T193">
            <v>0</v>
          </cell>
          <cell r="U193">
            <v>328.4550787185392</v>
          </cell>
          <cell r="V193">
            <v>2057.7712738276427</v>
          </cell>
        </row>
        <row r="194">
          <cell r="J194">
            <v>317192.15601489664</v>
          </cell>
          <cell r="K194">
            <v>14499.989381371579</v>
          </cell>
          <cell r="L194">
            <v>143538.42688026518</v>
          </cell>
          <cell r="M194">
            <v>10476.859343629287</v>
          </cell>
          <cell r="N194">
            <v>101294.6731011775</v>
          </cell>
          <cell r="O194">
            <v>47382.207308453122</v>
          </cell>
          <cell r="Q194">
            <v>522429.60501969099</v>
          </cell>
          <cell r="R194">
            <v>5601.8593189586063</v>
          </cell>
          <cell r="S194">
            <v>101288.83395697185</v>
          </cell>
          <cell r="T194">
            <v>11840.986834146186</v>
          </cell>
          <cell r="U194">
            <v>304011.33845846588</v>
          </cell>
          <cell r="V194">
            <v>99686.58645114729</v>
          </cell>
        </row>
        <row r="195">
          <cell r="J195">
            <v>556868.02945424337</v>
          </cell>
          <cell r="K195">
            <v>0</v>
          </cell>
          <cell r="L195">
            <v>38197.454729912308</v>
          </cell>
          <cell r="M195">
            <v>0</v>
          </cell>
          <cell r="N195">
            <v>513767.42642296874</v>
          </cell>
          <cell r="O195">
            <v>4903.1483013675506</v>
          </cell>
          <cell r="Q195">
            <v>90959.385300020062</v>
          </cell>
          <cell r="R195">
            <v>0</v>
          </cell>
          <cell r="S195">
            <v>2075.776671038333</v>
          </cell>
          <cell r="T195">
            <v>0</v>
          </cell>
          <cell r="U195">
            <v>88225.869222700683</v>
          </cell>
          <cell r="V195">
            <v>657.73940628101298</v>
          </cell>
        </row>
        <row r="196">
          <cell r="J196">
            <v>329582.99323702487</v>
          </cell>
          <cell r="K196">
            <v>3823.3923615675544</v>
          </cell>
          <cell r="L196">
            <v>170937.94659530674</v>
          </cell>
          <cell r="M196">
            <v>0</v>
          </cell>
          <cell r="N196">
            <v>137064.17610214622</v>
          </cell>
          <cell r="O196">
            <v>17757.47817800433</v>
          </cell>
          <cell r="Q196">
            <v>223081.49231313646</v>
          </cell>
          <cell r="R196">
            <v>1159.6061348249621</v>
          </cell>
          <cell r="S196">
            <v>37034.301923901141</v>
          </cell>
          <cell r="T196">
            <v>0</v>
          </cell>
          <cell r="U196">
            <v>148844.95064712479</v>
          </cell>
          <cell r="V196">
            <v>36042.633607285592</v>
          </cell>
        </row>
        <row r="197">
          <cell r="J197">
            <v>150345.51008348385</v>
          </cell>
          <cell r="K197">
            <v>2571.1234656069119</v>
          </cell>
          <cell r="L197">
            <v>82562.120051438033</v>
          </cell>
          <cell r="M197">
            <v>0</v>
          </cell>
          <cell r="N197">
            <v>64843.8730355523</v>
          </cell>
          <cell r="O197">
            <v>368.39353088654747</v>
          </cell>
          <cell r="Q197">
            <v>47056.556909430605</v>
          </cell>
          <cell r="R197">
            <v>0</v>
          </cell>
          <cell r="S197">
            <v>41447.333567231297</v>
          </cell>
          <cell r="T197">
            <v>0</v>
          </cell>
          <cell r="U197">
            <v>3755.5941063164914</v>
          </cell>
          <cell r="V197">
            <v>1853.6292358828546</v>
          </cell>
        </row>
        <row r="198">
          <cell r="J198">
            <v>743372.42882992246</v>
          </cell>
          <cell r="K198">
            <v>4091.7214631519964</v>
          </cell>
          <cell r="L198">
            <v>479519.53420764161</v>
          </cell>
          <cell r="M198">
            <v>5040.2668209689109</v>
          </cell>
          <cell r="N198">
            <v>63327.382528397786</v>
          </cell>
          <cell r="O198">
            <v>191393.5238097955</v>
          </cell>
          <cell r="Q198">
            <v>285375.64841275156</v>
          </cell>
          <cell r="R198">
            <v>9979.3157248382213</v>
          </cell>
          <cell r="S198">
            <v>55793.10461585319</v>
          </cell>
          <cell r="T198">
            <v>98353.081058292664</v>
          </cell>
          <cell r="U198">
            <v>75123.238189367097</v>
          </cell>
          <cell r="V198">
            <v>46126.908824400103</v>
          </cell>
        </row>
        <row r="199">
          <cell r="J199">
            <v>1631.2311610853537</v>
          </cell>
          <cell r="K199">
            <v>1631.2311610853537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Q199">
            <v>328.4550787185392</v>
          </cell>
          <cell r="R199">
            <v>328.4550787185392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</row>
        <row r="200">
          <cell r="J200">
            <v>517.94250987948658</v>
          </cell>
          <cell r="K200">
            <v>0</v>
          </cell>
          <cell r="L200">
            <v>298.97245740046043</v>
          </cell>
          <cell r="M200">
            <v>0</v>
          </cell>
          <cell r="N200">
            <v>218.97005247902612</v>
          </cell>
          <cell r="O200">
            <v>0</v>
          </cell>
          <cell r="Q200">
            <v>1195.5163402234427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1195.5163402234427</v>
          </cell>
        </row>
        <row r="202"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6">
          <cell r="D6">
            <v>7.5216456935304095</v>
          </cell>
          <cell r="E6">
            <v>8.2485900577245328</v>
          </cell>
          <cell r="F6">
            <v>8.5686217676916065</v>
          </cell>
          <cell r="G6">
            <v>8.5372525680083324</v>
          </cell>
          <cell r="H6">
            <v>8.7185396672789288</v>
          </cell>
        </row>
        <row r="7">
          <cell r="H7">
            <v>2.4310305055587542</v>
          </cell>
        </row>
        <row r="8">
          <cell r="D8">
            <v>8.0118344105041874</v>
          </cell>
          <cell r="E8">
            <v>8.6438135547290962</v>
          </cell>
          <cell r="F8">
            <v>9.4421221724791717</v>
          </cell>
          <cell r="G8">
            <v>9.3008195086735501</v>
          </cell>
          <cell r="H8">
            <v>10.503530676604855</v>
          </cell>
        </row>
        <row r="9">
          <cell r="H9">
            <v>2.697080633717559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rtada"/>
      <sheetName val="Resumen"/>
    </sheetNames>
    <sheetDataSet>
      <sheetData sheetId="0"/>
      <sheetData sheetId="1">
        <row r="49">
          <cell r="A49" t="str">
            <v>Fuente: Instituto Nacional de Estadística (INE). LVIII Encuesta Permanente de Hogares de Propósitos Múltiples, Junio 2017.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oja1"/>
    </sheetNames>
    <sheetDataSet>
      <sheetData sheetId="0">
        <row r="88">
          <cell r="C88">
            <v>5838.0285231804028</v>
          </cell>
          <cell r="D88">
            <v>7.1544180130122879</v>
          </cell>
          <cell r="E88">
            <v>6610.6190187375178</v>
          </cell>
          <cell r="F88">
            <v>7.7501123513095793</v>
          </cell>
          <cell r="G88">
            <v>14992.549800673201</v>
          </cell>
          <cell r="H88">
            <v>12.682878141265087</v>
          </cell>
          <cell r="I88">
            <v>5960.9408020577521</v>
          </cell>
          <cell r="J88">
            <v>7.3470563505955866</v>
          </cell>
          <cell r="K88">
            <v>4492.7734592263196</v>
          </cell>
          <cell r="L88">
            <v>5.4106695018981146</v>
          </cell>
          <cell r="M88">
            <v>4771.5194783653023</v>
          </cell>
          <cell r="N88">
            <v>6.2799414990324971</v>
          </cell>
        </row>
        <row r="89">
          <cell r="C89">
            <v>8178.6117938356674</v>
          </cell>
          <cell r="D89">
            <v>8.5198771618359519</v>
          </cell>
          <cell r="E89">
            <v>8593.6337536736919</v>
          </cell>
          <cell r="F89">
            <v>8.8493860114794956</v>
          </cell>
          <cell r="G89">
            <v>16468.473152792529</v>
          </cell>
          <cell r="H89">
            <v>13.066337636250839</v>
          </cell>
          <cell r="I89">
            <v>7754.9796662427725</v>
          </cell>
          <cell r="J89">
            <v>8.4087458963094104</v>
          </cell>
          <cell r="K89">
            <v>5476.0209802154386</v>
          </cell>
          <cell r="L89">
            <v>5.3352727712489463</v>
          </cell>
          <cell r="M89">
            <v>7382.4343960138685</v>
          </cell>
          <cell r="N89">
            <v>7.8784416827013883</v>
          </cell>
        </row>
        <row r="91">
          <cell r="C91">
            <v>10411.108961905567</v>
          </cell>
          <cell r="D91">
            <v>9.759637387783842</v>
          </cell>
          <cell r="E91">
            <v>11123.471290082029</v>
          </cell>
          <cell r="F91">
            <v>10.044433029407987</v>
          </cell>
          <cell r="G91">
            <v>19084.31690140846</v>
          </cell>
          <cell r="H91">
            <v>13.909489051094891</v>
          </cell>
          <cell r="I91">
            <v>9442.9601460298072</v>
          </cell>
          <cell r="J91">
            <v>9.2549882168106734</v>
          </cell>
          <cell r="K91">
            <v>6186.5384615384619</v>
          </cell>
          <cell r="L91">
            <v>4.8461538461538467</v>
          </cell>
          <cell r="M91">
            <v>8899.9918270498383</v>
          </cell>
          <cell r="N91">
            <v>9.1393006993007013</v>
          </cell>
        </row>
        <row r="92">
          <cell r="C92">
            <v>9422.8261508325249</v>
          </cell>
          <cell r="D92">
            <v>9.2276422764227686</v>
          </cell>
          <cell r="E92">
            <v>10129.048254815953</v>
          </cell>
          <cell r="F92">
            <v>9.5626356283290477</v>
          </cell>
          <cell r="G92">
            <v>21269.938650306744</v>
          </cell>
          <cell r="H92">
            <v>13.460122699386503</v>
          </cell>
          <cell r="I92">
            <v>9376.9560776302405</v>
          </cell>
          <cell r="J92">
            <v>9.3101037915695883</v>
          </cell>
          <cell r="K92">
            <v>12381.818181818182</v>
          </cell>
          <cell r="L92">
            <v>6</v>
          </cell>
          <cell r="M92">
            <v>8156.9381196581135</v>
          </cell>
          <cell r="N92">
            <v>8.6218337495540442</v>
          </cell>
        </row>
        <row r="93">
          <cell r="C93">
            <v>6845.7660587091741</v>
          </cell>
          <cell r="D93">
            <v>7.7513033026947138</v>
          </cell>
          <cell r="E93">
            <v>7007.4431990926823</v>
          </cell>
          <cell r="F93">
            <v>8.0774790254024325</v>
          </cell>
          <cell r="G93">
            <v>12578.737170694802</v>
          </cell>
          <cell r="H93">
            <v>12.11445022303865</v>
          </cell>
          <cell r="I93">
            <v>6585.3603207867191</v>
          </cell>
          <cell r="J93">
            <v>7.7720036619196664</v>
          </cell>
          <cell r="K93">
            <v>4944.7910498981173</v>
          </cell>
          <cell r="L93">
            <v>5.3705153160267729</v>
          </cell>
          <cell r="M93">
            <v>6542.6722748725297</v>
          </cell>
          <cell r="N93">
            <v>7.1332536923592551</v>
          </cell>
        </row>
        <row r="94">
          <cell r="C94">
            <v>3336.7987875019489</v>
          </cell>
          <cell r="D94">
            <v>5.4888538024886202</v>
          </cell>
          <cell r="E94">
            <v>3808.6871365142879</v>
          </cell>
          <cell r="F94">
            <v>6.0284941915686394</v>
          </cell>
          <cell r="G94">
            <v>9491.4049586776855</v>
          </cell>
          <cell r="H94">
            <v>11.203478260869568</v>
          </cell>
          <cell r="I94">
            <v>3592.4489257941163</v>
          </cell>
          <cell r="J94">
            <v>5.8028277239895587</v>
          </cell>
          <cell r="K94">
            <v>3068.8490566037735</v>
          </cell>
          <cell r="L94">
            <v>5.6326530612244898</v>
          </cell>
          <cell r="M94">
            <v>2870.2495981204402</v>
          </cell>
          <cell r="N94">
            <v>4.916911878581379</v>
          </cell>
        </row>
        <row r="96">
          <cell r="C96">
            <v>2372.9251267966088</v>
          </cell>
          <cell r="D96">
            <v>0</v>
          </cell>
          <cell r="E96">
            <v>3021.8922356903895</v>
          </cell>
          <cell r="F96">
            <v>0</v>
          </cell>
          <cell r="G96">
            <v>9600</v>
          </cell>
          <cell r="H96">
            <v>0</v>
          </cell>
          <cell r="I96">
            <v>2906.8558090782949</v>
          </cell>
          <cell r="J96">
            <v>0</v>
          </cell>
          <cell r="K96">
            <v>3306.4242588908114</v>
          </cell>
          <cell r="L96">
            <v>0</v>
          </cell>
          <cell r="M96">
            <v>1858.5587683552783</v>
          </cell>
          <cell r="N96">
            <v>0</v>
          </cell>
        </row>
        <row r="97">
          <cell r="C97">
            <v>4169.4333468904815</v>
          </cell>
          <cell r="D97">
            <v>4.6936657682587652</v>
          </cell>
          <cell r="E97">
            <v>4655.4679188512</v>
          </cell>
          <cell r="F97">
            <v>4.9852931236595799</v>
          </cell>
          <cell r="G97">
            <v>9900.5576039403859</v>
          </cell>
          <cell r="H97">
            <v>5.3115242202464472</v>
          </cell>
          <cell r="I97">
            <v>4521.4150855823382</v>
          </cell>
          <cell r="J97">
            <v>4.9825646019069314</v>
          </cell>
          <cell r="K97">
            <v>5235.1910423624222</v>
          </cell>
          <cell r="L97">
            <v>4.6791713368271468</v>
          </cell>
          <cell r="M97">
            <v>3598.0709048606427</v>
          </cell>
          <cell r="N97">
            <v>4.3515461901380776</v>
          </cell>
        </row>
        <row r="98">
          <cell r="C98">
            <v>7566.7939145956088</v>
          </cell>
          <cell r="D98">
            <v>10.035641140577088</v>
          </cell>
          <cell r="E98">
            <v>7516.5555460304158</v>
          </cell>
          <cell r="F98">
            <v>10.02438190932779</v>
          </cell>
          <cell r="G98">
            <v>10690.173087519079</v>
          </cell>
          <cell r="H98">
            <v>11.084931515110977</v>
          </cell>
          <cell r="I98">
            <v>7220.2641696035998</v>
          </cell>
          <cell r="J98">
            <v>9.9240474758807409</v>
          </cell>
          <cell r="K98">
            <v>3334.5151243681667</v>
          </cell>
          <cell r="L98">
            <v>8.819563932063998</v>
          </cell>
          <cell r="M98">
            <v>7667.6708673557614</v>
          </cell>
          <cell r="N98">
            <v>10.058249297873736</v>
          </cell>
        </row>
        <row r="99">
          <cell r="C99">
            <v>16592.010813741552</v>
          </cell>
          <cell r="D99">
            <v>15.490795651446982</v>
          </cell>
          <cell r="E99">
            <v>16576.312433013725</v>
          </cell>
          <cell r="F99">
            <v>15.404203183199451</v>
          </cell>
          <cell r="G99">
            <v>19930.429006610368</v>
          </cell>
          <cell r="H99">
            <v>16.514505417080141</v>
          </cell>
          <cell r="I99">
            <v>14939.872249459408</v>
          </cell>
          <cell r="J99">
            <v>14.862497744063754</v>
          </cell>
          <cell r="K99">
            <v>0</v>
          </cell>
          <cell r="L99">
            <v>0</v>
          </cell>
          <cell r="M99">
            <v>16640.148938827748</v>
          </cell>
          <cell r="N99">
            <v>15.756326163178977</v>
          </cell>
        </row>
        <row r="100">
          <cell r="C100">
            <v>8106.8686937698239</v>
          </cell>
          <cell r="D100">
            <v>16</v>
          </cell>
          <cell r="E100">
            <v>9222.7694934708234</v>
          </cell>
          <cell r="F100">
            <v>16</v>
          </cell>
          <cell r="G100">
            <v>30345.856546363866</v>
          </cell>
          <cell r="H100">
            <v>16</v>
          </cell>
          <cell r="I100">
            <v>6781.8387334465542</v>
          </cell>
          <cell r="J100">
            <v>0</v>
          </cell>
          <cell r="K100">
            <v>0</v>
          </cell>
          <cell r="L100">
            <v>0</v>
          </cell>
          <cell r="M100">
            <v>5433.3116195349503</v>
          </cell>
          <cell r="N100">
            <v>0</v>
          </cell>
        </row>
        <row r="101">
          <cell r="C101">
            <v>376.13639558147025</v>
          </cell>
          <cell r="D101">
            <v>4.4768267227777621</v>
          </cell>
          <cell r="E101">
            <v>433.33333333333331</v>
          </cell>
          <cell r="F101">
            <v>5.666666666666667</v>
          </cell>
          <cell r="G101">
            <v>0</v>
          </cell>
          <cell r="H101">
            <v>0</v>
          </cell>
          <cell r="I101">
            <v>433.33333333333331</v>
          </cell>
          <cell r="J101">
            <v>5.666666666666667</v>
          </cell>
          <cell r="K101">
            <v>0</v>
          </cell>
          <cell r="L101">
            <v>0</v>
          </cell>
          <cell r="M101">
            <v>324.00638518424716</v>
          </cell>
          <cell r="N101">
            <v>3.392391592438297</v>
          </cell>
        </row>
        <row r="102">
          <cell r="C102">
            <v>1438.7014047604744</v>
          </cell>
          <cell r="D102">
            <v>5.5264941972101429</v>
          </cell>
          <cell r="E102">
            <v>1538.7284152251923</v>
          </cell>
          <cell r="F102">
            <v>5.4384131928250374</v>
          </cell>
          <cell r="G102">
            <v>0</v>
          </cell>
          <cell r="H102">
            <v>0</v>
          </cell>
          <cell r="I102">
            <v>1538.7284152251923</v>
          </cell>
          <cell r="J102">
            <v>5.4384131928250374</v>
          </cell>
          <cell r="K102">
            <v>0</v>
          </cell>
          <cell r="L102">
            <v>0</v>
          </cell>
          <cell r="M102">
            <v>994.82128570652321</v>
          </cell>
          <cell r="N102">
            <v>5.8777938791936712</v>
          </cell>
        </row>
        <row r="103">
          <cell r="C103">
            <v>2600.5321165950495</v>
          </cell>
          <cell r="D103">
            <v>6.4699101295566805</v>
          </cell>
          <cell r="E103">
            <v>2694.5243044541253</v>
          </cell>
          <cell r="F103">
            <v>6.4747835649349312</v>
          </cell>
          <cell r="G103">
            <v>3454.5454545454545</v>
          </cell>
          <cell r="H103">
            <v>11.454545454545455</v>
          </cell>
          <cell r="I103">
            <v>2694.4187086840411</v>
          </cell>
          <cell r="J103">
            <v>6.4407050612523724</v>
          </cell>
          <cell r="K103">
            <v>1863.8914186776453</v>
          </cell>
          <cell r="L103">
            <v>7.118404640738885</v>
          </cell>
          <cell r="M103">
            <v>2111.7410700655728</v>
          </cell>
          <cell r="N103">
            <v>6.4452778224454068</v>
          </cell>
        </row>
        <row r="104">
          <cell r="C104">
            <v>4831.334475781754</v>
          </cell>
          <cell r="D104">
            <v>7.9287281901257822</v>
          </cell>
          <cell r="E104">
            <v>5232.1684306114776</v>
          </cell>
          <cell r="F104">
            <v>8.0526736466583131</v>
          </cell>
          <cell r="G104">
            <v>7626.3202300205221</v>
          </cell>
          <cell r="H104">
            <v>11.701774033273615</v>
          </cell>
          <cell r="I104">
            <v>5140.0384491953928</v>
          </cell>
          <cell r="J104">
            <v>7.9053400110606864</v>
          </cell>
          <cell r="K104">
            <v>3069.7019799026871</v>
          </cell>
          <cell r="L104">
            <v>4.9358686639331024</v>
          </cell>
          <cell r="M104">
            <v>3282.290619965022</v>
          </cell>
          <cell r="N104">
            <v>7.4542780060065938</v>
          </cell>
        </row>
        <row r="105">
          <cell r="C105">
            <v>6855.3034124642818</v>
          </cell>
          <cell r="D105">
            <v>8.3143389035820476</v>
          </cell>
          <cell r="E105">
            <v>7044.6524153622704</v>
          </cell>
          <cell r="F105">
            <v>8.7477646466296637</v>
          </cell>
          <cell r="G105">
            <v>11414.912250493973</v>
          </cell>
          <cell r="H105">
            <v>13.084594694346514</v>
          </cell>
          <cell r="I105">
            <v>6672.3013889572894</v>
          </cell>
          <cell r="J105">
            <v>8.3597524651900184</v>
          </cell>
          <cell r="K105">
            <v>6000</v>
          </cell>
          <cell r="L105">
            <v>6</v>
          </cell>
          <cell r="M105">
            <v>6423.5682562691482</v>
          </cell>
          <cell r="N105">
            <v>7.2895761978712219</v>
          </cell>
        </row>
        <row r="106">
          <cell r="C106">
            <v>6476.1094361987716</v>
          </cell>
          <cell r="D106">
            <v>7.9185064226649784</v>
          </cell>
          <cell r="E106">
            <v>7644.7640570532758</v>
          </cell>
          <cell r="F106">
            <v>8.5341614847490099</v>
          </cell>
          <cell r="G106">
            <v>12118.645977881815</v>
          </cell>
          <cell r="H106">
            <v>13.416885776299996</v>
          </cell>
          <cell r="I106">
            <v>7302.7513134018945</v>
          </cell>
          <cell r="J106">
            <v>8.1441778307262922</v>
          </cell>
          <cell r="K106">
            <v>7670.1955134973541</v>
          </cell>
          <cell r="L106">
            <v>5.9065756041432005</v>
          </cell>
          <cell r="M106">
            <v>4386.0251501815528</v>
          </cell>
          <cell r="N106">
            <v>6.8231952164465923</v>
          </cell>
        </row>
        <row r="107">
          <cell r="C107">
            <v>6184.2287610733347</v>
          </cell>
          <cell r="D107">
            <v>6.6270659041345779</v>
          </cell>
          <cell r="E107">
            <v>7975.3400775966293</v>
          </cell>
          <cell r="F107">
            <v>7.3341217992559278</v>
          </cell>
          <cell r="G107">
            <v>15756.665569532777</v>
          </cell>
          <cell r="H107">
            <v>12.314999578896272</v>
          </cell>
          <cell r="I107">
            <v>7317.4822431067969</v>
          </cell>
          <cell r="J107">
            <v>6.8842117454737357</v>
          </cell>
          <cell r="K107">
            <v>4528.4488440359728</v>
          </cell>
          <cell r="L107">
            <v>5.9057563672118736</v>
          </cell>
          <cell r="M107">
            <v>4252.8253443841804</v>
          </cell>
          <cell r="N107">
            <v>5.8568830950315629</v>
          </cell>
        </row>
        <row r="108">
          <cell r="C108">
            <v>6885.974378535092</v>
          </cell>
          <cell r="D108">
            <v>6.8815565183103802</v>
          </cell>
          <cell r="E108">
            <v>8542.208176867869</v>
          </cell>
          <cell r="F108">
            <v>7.2805118803194011</v>
          </cell>
          <cell r="G108">
            <v>18093.514592200099</v>
          </cell>
          <cell r="H108">
            <v>12.738453379507247</v>
          </cell>
          <cell r="I108">
            <v>6977.6461806429015</v>
          </cell>
          <cell r="J108">
            <v>6.1985268414388157</v>
          </cell>
          <cell r="K108">
            <v>4207.7590262696976</v>
          </cell>
          <cell r="L108">
            <v>5.9732287420704182</v>
          </cell>
          <cell r="M108">
            <v>5656.0239768743641</v>
          </cell>
          <cell r="N108">
            <v>6.5758273644938647</v>
          </cell>
        </row>
        <row r="109">
          <cell r="C109">
            <v>5365.1152981531559</v>
          </cell>
          <cell r="D109">
            <v>5.1695231741506547</v>
          </cell>
          <cell r="E109">
            <v>7633.7373665746936</v>
          </cell>
          <cell r="F109">
            <v>6.5087649982302516</v>
          </cell>
          <cell r="G109">
            <v>25200.076750873603</v>
          </cell>
          <cell r="H109">
            <v>12.696225565141065</v>
          </cell>
          <cell r="I109">
            <v>5142.1707739175545</v>
          </cell>
          <cell r="J109">
            <v>5.3019221769623908</v>
          </cell>
          <cell r="K109">
            <v>4416.7190170872655</v>
          </cell>
          <cell r="L109">
            <v>3.3508049045103832</v>
          </cell>
          <cell r="M109">
            <v>4541.279976729289</v>
          </cell>
          <cell r="N109">
            <v>4.709276173595021</v>
          </cell>
        </row>
        <row r="113">
          <cell r="C113">
            <v>3194.6153664825583</v>
          </cell>
          <cell r="D113">
            <v>6.2574591029694409</v>
          </cell>
          <cell r="E113">
            <v>4121.6221868394514</v>
          </cell>
          <cell r="F113">
            <v>6.7137389005316415</v>
          </cell>
          <cell r="G113">
            <v>7251.1966598511162</v>
          </cell>
          <cell r="H113">
            <v>11.295197106074744</v>
          </cell>
          <cell r="I113">
            <v>3995.1964426837967</v>
          </cell>
          <cell r="J113">
            <v>6.5299678828964156</v>
          </cell>
          <cell r="K113">
            <v>3937.3118948509036</v>
          </cell>
          <cell r="L113">
            <v>5.1643346303615036</v>
          </cell>
          <cell r="M113">
            <v>2022.7988858033777</v>
          </cell>
          <cell r="N113">
            <v>5.6469788099629028</v>
          </cell>
        </row>
        <row r="114">
          <cell r="C114">
            <v>1814.1224778970843</v>
          </cell>
          <cell r="D114">
            <v>5.9339081266390714</v>
          </cell>
          <cell r="E114">
            <v>2220.3634062686774</v>
          </cell>
          <cell r="F114">
            <v>6.3878927293888133</v>
          </cell>
          <cell r="G114">
            <v>5433.0082590678921</v>
          </cell>
          <cell r="H114">
            <v>12.41783911272532</v>
          </cell>
          <cell r="I114">
            <v>2078.5380075547664</v>
          </cell>
          <cell r="J114">
            <v>6.1749224598196371</v>
          </cell>
          <cell r="K114">
            <v>4179.5386360183156</v>
          </cell>
          <cell r="L114">
            <v>4.6444302424594008</v>
          </cell>
          <cell r="M114">
            <v>1523.0151109024591</v>
          </cell>
          <cell r="N114">
            <v>5.5896491174205751</v>
          </cell>
        </row>
        <row r="115">
          <cell r="C115">
            <v>3696.1428572700888</v>
          </cell>
          <cell r="D115">
            <v>6.3601025885572025</v>
          </cell>
          <cell r="E115">
            <v>4585.5983470698029</v>
          </cell>
          <cell r="F115">
            <v>6.7890026686778873</v>
          </cell>
          <cell r="G115">
            <v>7596.2102112865059</v>
          </cell>
          <cell r="H115">
            <v>11.027180597637392</v>
          </cell>
          <cell r="I115">
            <v>4469.0798568156624</v>
          </cell>
          <cell r="J115">
            <v>6.6149886829061435</v>
          </cell>
          <cell r="K115">
            <v>3887.7624675674319</v>
          </cell>
          <cell r="L115">
            <v>5.3238522786827263</v>
          </cell>
          <cell r="M115">
            <v>2261.9582364687822</v>
          </cell>
          <cell r="N115">
            <v>5.6312425579692684</v>
          </cell>
        </row>
        <row r="116">
          <cell r="C116">
            <v>2891.7325858280569</v>
          </cell>
          <cell r="D116">
            <v>6.5002061371162574</v>
          </cell>
          <cell r="E116">
            <v>3736.9153952622073</v>
          </cell>
          <cell r="F116">
            <v>6.7864699628033627</v>
          </cell>
          <cell r="G116">
            <v>8000</v>
          </cell>
          <cell r="H116">
            <v>13</v>
          </cell>
          <cell r="I116">
            <v>3532.2094632494418</v>
          </cell>
          <cell r="J116">
            <v>6.4308211619993942</v>
          </cell>
          <cell r="K116">
            <v>0</v>
          </cell>
          <cell r="L116">
            <v>0</v>
          </cell>
          <cell r="M116">
            <v>2519.6348437199986</v>
          </cell>
          <cell r="N116">
            <v>6.3741910369505641</v>
          </cell>
        </row>
        <row r="117">
          <cell r="C117">
            <v>11054.689210580422</v>
          </cell>
          <cell r="D117">
            <v>9.4396298918129471</v>
          </cell>
          <cell r="E117">
            <v>11309.697126759129</v>
          </cell>
          <cell r="F117">
            <v>9.8190010310181144</v>
          </cell>
          <cell r="G117">
            <v>12658.835894566337</v>
          </cell>
          <cell r="H117">
            <v>11.845715291222454</v>
          </cell>
          <cell r="I117">
            <v>11070.846396613786</v>
          </cell>
          <cell r="J117">
            <v>9.4661087254849026</v>
          </cell>
          <cell r="K117">
            <v>11106.073860055514</v>
          </cell>
          <cell r="L117">
            <v>7.5320073732957793</v>
          </cell>
          <cell r="M117">
            <v>10476.257852010665</v>
          </cell>
          <cell r="N117">
            <v>8.5440685100866816</v>
          </cell>
        </row>
        <row r="118">
          <cell r="C118">
            <v>20528.371799674755</v>
          </cell>
          <cell r="D118">
            <v>12.321355312396701</v>
          </cell>
          <cell r="E118">
            <v>21779.692757667246</v>
          </cell>
          <cell r="F118">
            <v>13.71725304756592</v>
          </cell>
          <cell r="G118">
            <v>22654.386539147003</v>
          </cell>
          <cell r="H118">
            <v>15.363248229937732</v>
          </cell>
          <cell r="I118">
            <v>21491.539111915008</v>
          </cell>
          <cell r="J118">
            <v>13.168634449604737</v>
          </cell>
          <cell r="K118">
            <v>0</v>
          </cell>
          <cell r="L118">
            <v>0</v>
          </cell>
          <cell r="M118">
            <v>18346.802987901643</v>
          </cell>
          <cell r="N118">
            <v>9.7112657698832905</v>
          </cell>
        </row>
        <row r="119">
          <cell r="C119">
            <v>27298.24903212324</v>
          </cell>
          <cell r="D119">
            <v>12.841141867657184</v>
          </cell>
          <cell r="E119">
            <v>29403.067993325298</v>
          </cell>
          <cell r="F119">
            <v>15.064409317900981</v>
          </cell>
          <cell r="G119">
            <v>30883.744512771165</v>
          </cell>
          <cell r="H119">
            <v>17.946506480645464</v>
          </cell>
          <cell r="I119">
            <v>28506.58335877183</v>
          </cell>
          <cell r="J119">
            <v>13.319426002667793</v>
          </cell>
          <cell r="K119">
            <v>0</v>
          </cell>
          <cell r="L119">
            <v>0</v>
          </cell>
          <cell r="M119">
            <v>25773.521810329778</v>
          </cell>
          <cell r="N119">
            <v>11.149799423604756</v>
          </cell>
        </row>
        <row r="120">
          <cell r="C120">
            <v>69941.262513371737</v>
          </cell>
          <cell r="D120">
            <v>14.448175392018385</v>
          </cell>
          <cell r="E120">
            <v>52384.693923143619</v>
          </cell>
          <cell r="F120">
            <v>18.708445769391243</v>
          </cell>
          <cell r="G120">
            <v>51694.880653184919</v>
          </cell>
          <cell r="H120">
            <v>18.708111131509561</v>
          </cell>
          <cell r="I120">
            <v>53676.603941405039</v>
          </cell>
          <cell r="J120">
            <v>18.709005157885908</v>
          </cell>
          <cell r="K120">
            <v>0</v>
          </cell>
          <cell r="L120">
            <v>0</v>
          </cell>
          <cell r="M120">
            <v>86034.227106002014</v>
          </cell>
          <cell r="N120">
            <v>10.605623070475319</v>
          </cell>
        </row>
        <row r="121">
          <cell r="C121">
            <v>2849.2059635831147</v>
          </cell>
          <cell r="D121">
            <v>5.1933991668888977</v>
          </cell>
          <cell r="E121">
            <v>2926.0270416975477</v>
          </cell>
          <cell r="F121">
            <v>5.5910607882993935</v>
          </cell>
          <cell r="G121">
            <v>0</v>
          </cell>
          <cell r="H121">
            <v>0</v>
          </cell>
          <cell r="I121">
            <v>2926.0270416975477</v>
          </cell>
          <cell r="J121">
            <v>5.5910607882993935</v>
          </cell>
          <cell r="K121">
            <v>0</v>
          </cell>
          <cell r="L121">
            <v>0</v>
          </cell>
          <cell r="M121">
            <v>2786.3470305685955</v>
          </cell>
          <cell r="N121">
            <v>4.8467361943564642</v>
          </cell>
        </row>
        <row r="122">
          <cell r="C122">
            <v>7593.1340469094903</v>
          </cell>
          <cell r="D122">
            <v>8.1173051697591116</v>
          </cell>
          <cell r="E122">
            <v>8331.6248847288862</v>
          </cell>
          <cell r="F122">
            <v>8.330387354050476</v>
          </cell>
          <cell r="G122">
            <v>0</v>
          </cell>
          <cell r="H122">
            <v>0</v>
          </cell>
          <cell r="I122">
            <v>8331.6248847288862</v>
          </cell>
          <cell r="J122">
            <v>8.330387354050476</v>
          </cell>
          <cell r="K122">
            <v>0</v>
          </cell>
          <cell r="L122">
            <v>0</v>
          </cell>
          <cell r="M122">
            <v>5294.3190179257035</v>
          </cell>
          <cell r="N122">
            <v>7.4152700579148485</v>
          </cell>
        </row>
        <row r="123">
          <cell r="C123">
            <v>8046.3456720170616</v>
          </cell>
          <cell r="D123">
            <v>8.3944135118592413</v>
          </cell>
          <cell r="E123">
            <v>8369.9325858015109</v>
          </cell>
          <cell r="F123">
            <v>8.7455051563452493</v>
          </cell>
          <cell r="G123">
            <v>14992.549800673201</v>
          </cell>
          <cell r="H123">
            <v>12.682878141265087</v>
          </cell>
          <cell r="I123">
            <v>7381.2212192885909</v>
          </cell>
          <cell r="J123">
            <v>8.1438668548715683</v>
          </cell>
          <cell r="K123">
            <v>4492.7734592263196</v>
          </cell>
          <cell r="L123">
            <v>5.4106695018981146</v>
          </cell>
          <cell r="M123">
            <v>7440.208960654003</v>
          </cell>
          <cell r="N123">
            <v>7.741160059353537</v>
          </cell>
        </row>
        <row r="124"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</row>
        <row r="125">
          <cell r="C125">
            <v>2677.7098143586045</v>
          </cell>
          <cell r="D125">
            <v>5.1787847973491949</v>
          </cell>
          <cell r="E125">
            <v>2871.3525910136086</v>
          </cell>
          <cell r="F125">
            <v>5.5786690756809891</v>
          </cell>
          <cell r="G125">
            <v>0</v>
          </cell>
          <cell r="H125">
            <v>0</v>
          </cell>
          <cell r="I125">
            <v>2871.3525910136086</v>
          </cell>
          <cell r="J125">
            <v>5.5786690756809891</v>
          </cell>
          <cell r="K125">
            <v>0</v>
          </cell>
          <cell r="L125">
            <v>0</v>
          </cell>
          <cell r="M125">
            <v>2519.841805233355</v>
          </cell>
          <cell r="N125">
            <v>4.8324582926068196</v>
          </cell>
        </row>
        <row r="126">
          <cell r="C126">
            <v>16045.966881051316</v>
          </cell>
          <cell r="D126">
            <v>6.1991177178911316</v>
          </cell>
          <cell r="E126">
            <v>6560.4210208028144</v>
          </cell>
          <cell r="F126">
            <v>6.2760514123824631</v>
          </cell>
          <cell r="G126">
            <v>0</v>
          </cell>
          <cell r="H126">
            <v>0</v>
          </cell>
          <cell r="I126">
            <v>6560.4210208028144</v>
          </cell>
          <cell r="J126">
            <v>6.2760514123824631</v>
          </cell>
          <cell r="K126">
            <v>0</v>
          </cell>
          <cell r="L126">
            <v>0</v>
          </cell>
          <cell r="M126">
            <v>26317.910941824513</v>
          </cell>
          <cell r="N126">
            <v>6.0938363232521997</v>
          </cell>
        </row>
        <row r="127">
          <cell r="C127">
            <v>7593.1340469094903</v>
          </cell>
          <cell r="D127">
            <v>8.1173051697591116</v>
          </cell>
          <cell r="E127">
            <v>8331.6248847288862</v>
          </cell>
          <cell r="F127">
            <v>8.330387354050476</v>
          </cell>
          <cell r="G127">
            <v>0</v>
          </cell>
          <cell r="H127">
            <v>0</v>
          </cell>
          <cell r="I127">
            <v>8331.6248847288862</v>
          </cell>
          <cell r="J127">
            <v>8.330387354050476</v>
          </cell>
          <cell r="K127">
            <v>0</v>
          </cell>
          <cell r="L127">
            <v>0</v>
          </cell>
          <cell r="M127">
            <v>5294.3190179257035</v>
          </cell>
          <cell r="N127">
            <v>7.4152700579148485</v>
          </cell>
        </row>
        <row r="128">
          <cell r="C128">
            <v>16960.126057726156</v>
          </cell>
          <cell r="D128">
            <v>10.874133245403794</v>
          </cell>
          <cell r="E128">
            <v>16960.126057726156</v>
          </cell>
          <cell r="F128">
            <v>10.874133245403794</v>
          </cell>
          <cell r="G128">
            <v>34129.089875626058</v>
          </cell>
          <cell r="H128">
            <v>13.990608922378723</v>
          </cell>
          <cell r="I128">
            <v>12453.750127263567</v>
          </cell>
          <cell r="J128">
            <v>10.056144977297015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</row>
        <row r="129">
          <cell r="C129">
            <v>5964.3401857574054</v>
          </cell>
          <cell r="D129">
            <v>7.6141849763271328</v>
          </cell>
          <cell r="E129">
            <v>7083.6523380251911</v>
          </cell>
          <cell r="F129">
            <v>7.6704558160544138</v>
          </cell>
          <cell r="G129">
            <v>14477.708161631061</v>
          </cell>
          <cell r="H129">
            <v>12.727047710259741</v>
          </cell>
          <cell r="I129">
            <v>4542.1575095812605</v>
          </cell>
          <cell r="J129">
            <v>6.487391093481393</v>
          </cell>
          <cell r="K129">
            <v>0</v>
          </cell>
          <cell r="L129">
            <v>0</v>
          </cell>
          <cell r="M129">
            <v>1867.1113396524468</v>
          </cell>
          <cell r="N129">
            <v>7.2914375414355437</v>
          </cell>
        </row>
        <row r="130">
          <cell r="C130">
            <v>5751.7858522541119</v>
          </cell>
          <cell r="D130">
            <v>6.6897952823628204</v>
          </cell>
          <cell r="E130">
            <v>5293.9649229889192</v>
          </cell>
          <cell r="F130">
            <v>6.3770060476463524</v>
          </cell>
          <cell r="G130">
            <v>0</v>
          </cell>
          <cell r="H130">
            <v>0</v>
          </cell>
          <cell r="I130">
            <v>5293.9649229889192</v>
          </cell>
          <cell r="J130">
            <v>6.3770060476463524</v>
          </cell>
          <cell r="K130">
            <v>0</v>
          </cell>
          <cell r="L130">
            <v>0</v>
          </cell>
          <cell r="M130">
            <v>7145.070002293578</v>
          </cell>
          <cell r="N130">
            <v>7.5896006755977039</v>
          </cell>
        </row>
        <row r="131">
          <cell r="C131">
            <v>7676.3208405499672</v>
          </cell>
          <cell r="D131">
            <v>8.340567603727461</v>
          </cell>
          <cell r="E131">
            <v>7503.9096967336382</v>
          </cell>
          <cell r="F131">
            <v>8.9602549320129548</v>
          </cell>
          <cell r="G131">
            <v>6000</v>
          </cell>
          <cell r="H131">
            <v>9</v>
          </cell>
          <cell r="I131">
            <v>7506.2177451022089</v>
          </cell>
          <cell r="J131">
            <v>8.9601912003452036</v>
          </cell>
          <cell r="K131">
            <v>0</v>
          </cell>
          <cell r="L131">
            <v>0</v>
          </cell>
          <cell r="M131">
            <v>7878.4039568871658</v>
          </cell>
          <cell r="N131">
            <v>7.612195313830119</v>
          </cell>
        </row>
        <row r="132">
          <cell r="C132">
            <v>7109.1476713308548</v>
          </cell>
          <cell r="D132">
            <v>7.1795891332310893</v>
          </cell>
          <cell r="E132">
            <v>7753.8546638477292</v>
          </cell>
          <cell r="F132">
            <v>7.4798453320059597</v>
          </cell>
          <cell r="G132">
            <v>42866.666666666664</v>
          </cell>
          <cell r="H132">
            <v>15.333333333333334</v>
          </cell>
          <cell r="I132">
            <v>7214.9201075274104</v>
          </cell>
          <cell r="J132">
            <v>7.3585853892577724</v>
          </cell>
          <cell r="K132">
            <v>0</v>
          </cell>
          <cell r="L132">
            <v>0</v>
          </cell>
          <cell r="M132">
            <v>6694.7334140304893</v>
          </cell>
          <cell r="N132">
            <v>6.9785618928122668</v>
          </cell>
        </row>
        <row r="133">
          <cell r="C133">
            <v>8557.946182217629</v>
          </cell>
          <cell r="D133">
            <v>7.9690069773899683</v>
          </cell>
          <cell r="E133">
            <v>8890.8907869888026</v>
          </cell>
          <cell r="F133">
            <v>8.2054320300448911</v>
          </cell>
          <cell r="G133">
            <v>0</v>
          </cell>
          <cell r="H133">
            <v>0</v>
          </cell>
          <cell r="I133">
            <v>8890.8907869888026</v>
          </cell>
          <cell r="J133">
            <v>8.2054320300448911</v>
          </cell>
          <cell r="K133">
            <v>0</v>
          </cell>
          <cell r="L133">
            <v>0</v>
          </cell>
          <cell r="M133">
            <v>7923.8673097711589</v>
          </cell>
          <cell r="N133">
            <v>7.5291761395775065</v>
          </cell>
        </row>
        <row r="134">
          <cell r="C134">
            <v>11406.960239407095</v>
          </cell>
          <cell r="D134">
            <v>12.218190113395858</v>
          </cell>
          <cell r="E134">
            <v>10959.287201522378</v>
          </cell>
          <cell r="F134">
            <v>11.995454812831463</v>
          </cell>
          <cell r="G134">
            <v>27407.185322566726</v>
          </cell>
          <cell r="H134">
            <v>13.638541006838402</v>
          </cell>
          <cell r="I134">
            <v>9961.789660119528</v>
          </cell>
          <cell r="J134">
            <v>11.895808376139476</v>
          </cell>
          <cell r="K134">
            <v>0</v>
          </cell>
          <cell r="L134">
            <v>0</v>
          </cell>
          <cell r="M134">
            <v>14471.021107078768</v>
          </cell>
          <cell r="N134">
            <v>13.742683349649738</v>
          </cell>
        </row>
        <row r="135">
          <cell r="C135">
            <v>18028.41117824008</v>
          </cell>
          <cell r="D135">
            <v>12.848388889257608</v>
          </cell>
          <cell r="E135">
            <v>17169.783539153839</v>
          </cell>
          <cell r="F135">
            <v>12.689295465672553</v>
          </cell>
          <cell r="G135">
            <v>30000</v>
          </cell>
          <cell r="H135">
            <v>19</v>
          </cell>
          <cell r="I135">
            <v>16898.573683703151</v>
          </cell>
          <cell r="J135">
            <v>12.544588084696244</v>
          </cell>
          <cell r="K135">
            <v>0</v>
          </cell>
          <cell r="L135">
            <v>0</v>
          </cell>
          <cell r="M135">
            <v>26428.571428571428</v>
          </cell>
          <cell r="N135">
            <v>14.285714285714286</v>
          </cell>
        </row>
        <row r="136">
          <cell r="C136">
            <v>9059.8741177437023</v>
          </cell>
          <cell r="D136">
            <v>9.2266444017424494</v>
          </cell>
          <cell r="E136">
            <v>8487.403998633341</v>
          </cell>
          <cell r="F136">
            <v>8.8813554137143402</v>
          </cell>
          <cell r="G136">
            <v>0</v>
          </cell>
          <cell r="H136">
            <v>0</v>
          </cell>
          <cell r="I136">
            <v>8487.403998633341</v>
          </cell>
          <cell r="J136">
            <v>8.8813554137143402</v>
          </cell>
          <cell r="K136">
            <v>0</v>
          </cell>
          <cell r="L136">
            <v>0</v>
          </cell>
          <cell r="M136">
            <v>12000</v>
          </cell>
          <cell r="N136">
            <v>11</v>
          </cell>
        </row>
        <row r="137">
          <cell r="C137">
            <v>13138.536213979023</v>
          </cell>
          <cell r="D137">
            <v>13.659835389076491</v>
          </cell>
          <cell r="E137">
            <v>13316.494927995445</v>
          </cell>
          <cell r="F137">
            <v>11.97962225348089</v>
          </cell>
          <cell r="G137">
            <v>0</v>
          </cell>
          <cell r="H137">
            <v>0</v>
          </cell>
          <cell r="I137">
            <v>13316.494927995445</v>
          </cell>
          <cell r="J137">
            <v>11.97962225348089</v>
          </cell>
          <cell r="K137">
            <v>0</v>
          </cell>
          <cell r="L137">
            <v>0</v>
          </cell>
          <cell r="M137">
            <v>12982.728093434973</v>
          </cell>
          <cell r="N137">
            <v>15.068831920178548</v>
          </cell>
        </row>
        <row r="138">
          <cell r="C138">
            <v>9852.4537602782329</v>
          </cell>
          <cell r="D138">
            <v>8.2154110543817751</v>
          </cell>
          <cell r="E138">
            <v>8296.5532507786666</v>
          </cell>
          <cell r="F138">
            <v>7.9296585256589696</v>
          </cell>
          <cell r="G138">
            <v>11157.489942316231</v>
          </cell>
          <cell r="H138">
            <v>9.9573706900301779</v>
          </cell>
          <cell r="I138">
            <v>8245.3099310448706</v>
          </cell>
          <cell r="J138">
            <v>7.891725215302265</v>
          </cell>
          <cell r="K138">
            <v>0</v>
          </cell>
          <cell r="L138">
            <v>0</v>
          </cell>
          <cell r="M138">
            <v>24910.60368936144</v>
          </cell>
          <cell r="N138">
            <v>11.126963122352016</v>
          </cell>
        </row>
        <row r="139">
          <cell r="C139">
            <v>12772.924473308949</v>
          </cell>
          <cell r="D139">
            <v>11.134142596794593</v>
          </cell>
          <cell r="E139">
            <v>12772.924473308949</v>
          </cell>
          <cell r="F139">
            <v>11.134142596794593</v>
          </cell>
          <cell r="G139">
            <v>12772.924473308949</v>
          </cell>
          <cell r="H139">
            <v>11.134142596794593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</row>
        <row r="140">
          <cell r="C140">
            <v>13496.506285352698</v>
          </cell>
          <cell r="D140">
            <v>13.665141587119763</v>
          </cell>
          <cell r="E140">
            <v>13574.660923224017</v>
          </cell>
          <cell r="F140">
            <v>13.702852829256976</v>
          </cell>
          <cell r="G140">
            <v>14784.393510655766</v>
          </cell>
          <cell r="H140">
            <v>14.377681872264914</v>
          </cell>
          <cell r="I140">
            <v>10654.549629517969</v>
          </cell>
          <cell r="J140">
            <v>12.073917699062767</v>
          </cell>
          <cell r="K140">
            <v>0</v>
          </cell>
          <cell r="L140">
            <v>0</v>
          </cell>
          <cell r="M140">
            <v>9428.72014559524</v>
          </cell>
          <cell r="N140">
            <v>11.702349969667658</v>
          </cell>
        </row>
        <row r="141">
          <cell r="C141">
            <v>17264.254850308433</v>
          </cell>
          <cell r="D141">
            <v>13.415453662766394</v>
          </cell>
          <cell r="E141">
            <v>16945.52462230892</v>
          </cell>
          <cell r="F141">
            <v>12.963588591398597</v>
          </cell>
          <cell r="G141">
            <v>21389.95267459274</v>
          </cell>
          <cell r="H141">
            <v>14.588506430354013</v>
          </cell>
          <cell r="I141">
            <v>8487.25293888325</v>
          </cell>
          <cell r="J141">
            <v>9.5431137054368218</v>
          </cell>
          <cell r="K141">
            <v>0</v>
          </cell>
          <cell r="L141">
            <v>0</v>
          </cell>
          <cell r="M141">
            <v>18411.714971910911</v>
          </cell>
          <cell r="N141">
            <v>15.1648538246633</v>
          </cell>
        </row>
        <row r="142">
          <cell r="C142">
            <v>6910.9572669379859</v>
          </cell>
          <cell r="D142">
            <v>8.3770621583392231</v>
          </cell>
          <cell r="E142">
            <v>8591.1298058165157</v>
          </cell>
          <cell r="F142">
            <v>7.9600023314841533</v>
          </cell>
          <cell r="G142">
            <v>0</v>
          </cell>
          <cell r="H142">
            <v>0</v>
          </cell>
          <cell r="I142">
            <v>8591.1298058165157</v>
          </cell>
          <cell r="J142">
            <v>7.9600023314841533</v>
          </cell>
          <cell r="K142">
            <v>0</v>
          </cell>
          <cell r="L142">
            <v>0</v>
          </cell>
          <cell r="M142">
            <v>5358.1007634717753</v>
          </cell>
          <cell r="N142">
            <v>8.8088350309279182</v>
          </cell>
        </row>
        <row r="143">
          <cell r="C143">
            <v>4098.3340454360268</v>
          </cell>
          <cell r="D143">
            <v>6.9408641614687552</v>
          </cell>
          <cell r="E143">
            <v>6064.334648978589</v>
          </cell>
          <cell r="F143">
            <v>8.0154763655878476</v>
          </cell>
          <cell r="G143">
            <v>0</v>
          </cell>
          <cell r="H143">
            <v>0</v>
          </cell>
          <cell r="I143">
            <v>6064.334648978589</v>
          </cell>
          <cell r="J143">
            <v>8.0154763655878476</v>
          </cell>
          <cell r="K143">
            <v>0</v>
          </cell>
          <cell r="L143">
            <v>0</v>
          </cell>
          <cell r="M143">
            <v>3304.7773097902154</v>
          </cell>
          <cell r="N143">
            <v>6.5009849411214402</v>
          </cell>
        </row>
        <row r="144">
          <cell r="C144">
            <v>4607.6040057870905</v>
          </cell>
          <cell r="D144">
            <v>5.2825653937572534</v>
          </cell>
          <cell r="E144">
            <v>4607.6040057870905</v>
          </cell>
          <cell r="F144">
            <v>5.2825653937572534</v>
          </cell>
          <cell r="G144">
            <v>0</v>
          </cell>
          <cell r="H144">
            <v>0</v>
          </cell>
          <cell r="I144">
            <v>5422.5432516103638</v>
          </cell>
          <cell r="J144">
            <v>4.6054908432020181</v>
          </cell>
          <cell r="K144">
            <v>4492.7734592263196</v>
          </cell>
          <cell r="L144">
            <v>5.4106695018981146</v>
          </cell>
          <cell r="M144">
            <v>0</v>
          </cell>
          <cell r="N144">
            <v>0</v>
          </cell>
        </row>
        <row r="145">
          <cell r="C145">
            <v>18650</v>
          </cell>
          <cell r="D145">
            <v>16</v>
          </cell>
          <cell r="E145">
            <v>18650</v>
          </cell>
          <cell r="F145">
            <v>16</v>
          </cell>
          <cell r="G145">
            <v>0</v>
          </cell>
          <cell r="H145">
            <v>0</v>
          </cell>
          <cell r="I145">
            <v>18650</v>
          </cell>
          <cell r="J145">
            <v>16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</row>
        <row r="146">
          <cell r="C146">
            <v>9491.3818301587726</v>
          </cell>
          <cell r="D146">
            <v>4.789658196190528</v>
          </cell>
          <cell r="E146">
            <v>9491.3818301587726</v>
          </cell>
          <cell r="F146">
            <v>4.789658196190528</v>
          </cell>
          <cell r="G146">
            <v>0</v>
          </cell>
          <cell r="H146">
            <v>0</v>
          </cell>
          <cell r="I146">
            <v>9491.3818301587726</v>
          </cell>
          <cell r="J146">
            <v>4.789658196190528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</row>
        <row r="147"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</row>
        <row r="148">
          <cell r="C148">
            <v>19959.747956452891</v>
          </cell>
          <cell r="D148">
            <v>13.5265696638601</v>
          </cell>
          <cell r="E148">
            <v>21702.206855595876</v>
          </cell>
          <cell r="F148">
            <v>14.842565871082902</v>
          </cell>
          <cell r="G148">
            <v>26996.653514603735</v>
          </cell>
          <cell r="H148">
            <v>16.645577966225574</v>
          </cell>
          <cell r="I148">
            <v>19809.655563934495</v>
          </cell>
          <cell r="J148">
            <v>14.198061716198689</v>
          </cell>
          <cell r="K148">
            <v>0</v>
          </cell>
          <cell r="L148">
            <v>0</v>
          </cell>
          <cell r="M148">
            <v>18004.822514334752</v>
          </cell>
          <cell r="N148">
            <v>12.028325458191826</v>
          </cell>
        </row>
        <row r="149">
          <cell r="C149">
            <v>17337.761752677812</v>
          </cell>
          <cell r="D149">
            <v>15.711474464354666</v>
          </cell>
          <cell r="E149">
            <v>16951.53143730362</v>
          </cell>
          <cell r="F149">
            <v>15.64581698081636</v>
          </cell>
          <cell r="G149">
            <v>19207.4140217612</v>
          </cell>
          <cell r="H149">
            <v>16.376717437666013</v>
          </cell>
          <cell r="I149">
            <v>14809.207090044736</v>
          </cell>
          <cell r="J149">
            <v>14.940068158362813</v>
          </cell>
          <cell r="K149">
            <v>0</v>
          </cell>
          <cell r="L149">
            <v>0</v>
          </cell>
          <cell r="M149">
            <v>18956.436198448275</v>
          </cell>
          <cell r="N149">
            <v>15.984314154231811</v>
          </cell>
        </row>
        <row r="150">
          <cell r="C150">
            <v>11820.336086678646</v>
          </cell>
          <cell r="D150">
            <v>10.450328387597109</v>
          </cell>
          <cell r="E150">
            <v>11524.989910982311</v>
          </cell>
          <cell r="F150">
            <v>10.955754002724383</v>
          </cell>
          <cell r="G150">
            <v>12476.833808148445</v>
          </cell>
          <cell r="H150">
            <v>12.462591555352867</v>
          </cell>
          <cell r="I150">
            <v>11197.384221334836</v>
          </cell>
          <cell r="J150">
            <v>10.427446268815714</v>
          </cell>
          <cell r="K150">
            <v>0</v>
          </cell>
          <cell r="L150">
            <v>0</v>
          </cell>
          <cell r="M150">
            <v>13175.695489400969</v>
          </cell>
          <cell r="N150">
            <v>7.9693342508168312</v>
          </cell>
        </row>
        <row r="151">
          <cell r="C151">
            <v>10516.213152847822</v>
          </cell>
          <cell r="D151">
            <v>10.727993626741807</v>
          </cell>
          <cell r="E151">
            <v>10597.012316326432</v>
          </cell>
          <cell r="F151">
            <v>10.866633845792776</v>
          </cell>
          <cell r="G151">
            <v>11384.474707741823</v>
          </cell>
          <cell r="H151">
            <v>13.03623789006563</v>
          </cell>
          <cell r="I151">
            <v>10513.069276566663</v>
          </cell>
          <cell r="J151">
            <v>10.632957694895252</v>
          </cell>
          <cell r="K151">
            <v>0</v>
          </cell>
          <cell r="L151">
            <v>0</v>
          </cell>
          <cell r="M151">
            <v>9681.4419395373898</v>
          </cell>
          <cell r="N151">
            <v>9.3089221125761661</v>
          </cell>
        </row>
        <row r="152">
          <cell r="C152">
            <v>7024.7146845522939</v>
          </cell>
          <cell r="D152">
            <v>7.3030487060541773</v>
          </cell>
          <cell r="E152">
            <v>7245.9042240737908</v>
          </cell>
          <cell r="F152">
            <v>7.4612414276175327</v>
          </cell>
          <cell r="G152">
            <v>10244.380548007737</v>
          </cell>
          <cell r="H152">
            <v>7.5391014764691775</v>
          </cell>
          <cell r="I152">
            <v>7108.3079183747868</v>
          </cell>
          <cell r="J152">
            <v>7.5363832708862866</v>
          </cell>
          <cell r="K152">
            <v>4975.3435227026157</v>
          </cell>
          <cell r="L152">
            <v>5.8889303906490156</v>
          </cell>
          <cell r="M152">
            <v>6653.1255752507832</v>
          </cell>
          <cell r="N152">
            <v>7.0401397985308547</v>
          </cell>
        </row>
        <row r="153">
          <cell r="C153">
            <v>2675.6269062304673</v>
          </cell>
          <cell r="D153">
            <v>4.8991677202053285</v>
          </cell>
          <cell r="E153">
            <v>3906.7523351891423</v>
          </cell>
          <cell r="F153">
            <v>6.0388592601513116</v>
          </cell>
          <cell r="G153">
            <v>0</v>
          </cell>
          <cell r="H153">
            <v>0</v>
          </cell>
          <cell r="I153">
            <v>3906.7523351891423</v>
          </cell>
          <cell r="J153">
            <v>6.0388592601513116</v>
          </cell>
          <cell r="K153">
            <v>0</v>
          </cell>
          <cell r="L153">
            <v>0</v>
          </cell>
          <cell r="M153">
            <v>2564.9512041731168</v>
          </cell>
          <cell r="N153">
            <v>4.7882346851391793</v>
          </cell>
        </row>
        <row r="154">
          <cell r="C154">
            <v>6008.8654978995346</v>
          </cell>
          <cell r="D154">
            <v>7.2124334215533423</v>
          </cell>
          <cell r="E154">
            <v>6495.2593142606411</v>
          </cell>
          <cell r="F154">
            <v>7.4016485486418508</v>
          </cell>
          <cell r="G154">
            <v>11948.703023817206</v>
          </cell>
          <cell r="H154">
            <v>8.8368201367841959</v>
          </cell>
          <cell r="I154">
            <v>6372.3946658350042</v>
          </cell>
          <cell r="J154">
            <v>7.371525518912585</v>
          </cell>
          <cell r="K154">
            <v>0</v>
          </cell>
          <cell r="L154">
            <v>0</v>
          </cell>
          <cell r="M154">
            <v>5383.8835743703139</v>
          </cell>
          <cell r="N154">
            <v>6.9707882993719616</v>
          </cell>
        </row>
        <row r="155">
          <cell r="C155">
            <v>7282.3271015090113</v>
          </cell>
          <cell r="D155">
            <v>7.2998457890340207</v>
          </cell>
          <cell r="E155">
            <v>7622.3382986794531</v>
          </cell>
          <cell r="F155">
            <v>7.1726013477083477</v>
          </cell>
          <cell r="G155">
            <v>10624.533494911549</v>
          </cell>
          <cell r="H155">
            <v>6.7925190205014694</v>
          </cell>
          <cell r="I155">
            <v>7528.0829998429381</v>
          </cell>
          <cell r="J155">
            <v>7.184973121871999</v>
          </cell>
          <cell r="K155">
            <v>0</v>
          </cell>
          <cell r="L155">
            <v>0</v>
          </cell>
          <cell r="M155">
            <v>6835.6182823804511</v>
          </cell>
          <cell r="N155">
            <v>7.4679813844561798</v>
          </cell>
        </row>
        <row r="156">
          <cell r="C156">
            <v>3054.2818945844192</v>
          </cell>
          <cell r="D156">
            <v>5.7101163747449606</v>
          </cell>
          <cell r="E156">
            <v>3128.7981359401238</v>
          </cell>
          <cell r="F156">
            <v>5.7238958089512018</v>
          </cell>
          <cell r="G156">
            <v>7156.0688904276194</v>
          </cell>
          <cell r="H156">
            <v>8.6542473357715295</v>
          </cell>
          <cell r="I156">
            <v>3095.9993194453232</v>
          </cell>
          <cell r="J156">
            <v>5.7113373860079371</v>
          </cell>
          <cell r="K156">
            <v>3489.6879365603827</v>
          </cell>
          <cell r="L156">
            <v>4.6447831985958459</v>
          </cell>
          <cell r="M156">
            <v>2488.9749530750018</v>
          </cell>
          <cell r="N156">
            <v>5.5943611338287225</v>
          </cell>
        </row>
        <row r="157">
          <cell r="C157">
            <v>24298.849138279034</v>
          </cell>
          <cell r="D157">
            <v>12.337111770647109</v>
          </cell>
          <cell r="E157">
            <v>24298.849138279034</v>
          </cell>
          <cell r="F157">
            <v>12.337111770647109</v>
          </cell>
          <cell r="G157">
            <v>24298.849138279034</v>
          </cell>
          <cell r="H157">
            <v>12.337111770647109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</row>
        <row r="158">
          <cell r="C158">
            <v>2046.178477602856</v>
          </cell>
          <cell r="D158">
            <v>4.8455380599286029</v>
          </cell>
          <cell r="E158">
            <v>2080</v>
          </cell>
          <cell r="F158">
            <v>4</v>
          </cell>
          <cell r="G158">
            <v>0</v>
          </cell>
          <cell r="H158">
            <v>0</v>
          </cell>
          <cell r="I158">
            <v>2080</v>
          </cell>
          <cell r="J158">
            <v>4</v>
          </cell>
          <cell r="K158">
            <v>0</v>
          </cell>
          <cell r="L158">
            <v>0</v>
          </cell>
          <cell r="M158">
            <v>2000</v>
          </cell>
          <cell r="N158">
            <v>6</v>
          </cell>
        </row>
        <row r="160"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</row>
        <row r="169">
          <cell r="C169">
            <v>5203.9124337374724</v>
          </cell>
          <cell r="D169">
            <v>8.4067241587931516</v>
          </cell>
          <cell r="E169">
            <v>7177.3411813292514</v>
          </cell>
          <cell r="F169">
            <v>9.9896598249780908</v>
          </cell>
          <cell r="G169">
            <v>10828.215030189382</v>
          </cell>
          <cell r="H169">
            <v>13.009753096381992</v>
          </cell>
          <cell r="I169">
            <v>7266.1957699847762</v>
          </cell>
          <cell r="J169">
            <v>10.05725496604288</v>
          </cell>
          <cell r="K169">
            <v>3068.0823366635882</v>
          </cell>
          <cell r="L169">
            <v>6.3799902294590645</v>
          </cell>
          <cell r="M169">
            <v>3422.3141105940681</v>
          </cell>
          <cell r="N169">
            <v>6.8313508169054034</v>
          </cell>
        </row>
        <row r="170">
          <cell r="C170">
            <v>6435.6386658614174</v>
          </cell>
          <cell r="D170">
            <v>9.3132199828671425</v>
          </cell>
          <cell r="E170">
            <v>7899.2248457969245</v>
          </cell>
          <cell r="F170">
            <v>10.431178737769688</v>
          </cell>
          <cell r="G170">
            <v>12288.97010358757</v>
          </cell>
          <cell r="H170">
            <v>13.452082929458205</v>
          </cell>
          <cell r="I170">
            <v>7759.164446652203</v>
          </cell>
          <cell r="J170">
            <v>10.475284706821476</v>
          </cell>
          <cell r="K170">
            <v>3344.620319916773</v>
          </cell>
          <cell r="L170">
            <v>6.5838863878033429</v>
          </cell>
          <cell r="M170">
            <v>4609.5087706004451</v>
          </cell>
          <cell r="N170">
            <v>7.8274617898768541</v>
          </cell>
        </row>
        <row r="172">
          <cell r="C172">
            <v>7729.523790363136</v>
          </cell>
          <cell r="D172">
            <v>10.289558441558446</v>
          </cell>
          <cell r="E172">
            <v>9514.9145644130585</v>
          </cell>
          <cell r="F172">
            <v>11.216085605799107</v>
          </cell>
          <cell r="G172">
            <v>13926.449787835929</v>
          </cell>
          <cell r="H172">
            <v>13.002121640735504</v>
          </cell>
          <cell r="I172">
            <v>9219.9642857142808</v>
          </cell>
          <cell r="J172">
            <v>11.514755959137339</v>
          </cell>
          <cell r="K172">
            <v>4049.9261603375535</v>
          </cell>
          <cell r="L172">
            <v>7.0362149532710276</v>
          </cell>
          <cell r="M172">
            <v>5072.2187734668323</v>
          </cell>
          <cell r="N172">
            <v>8.8882798225006567</v>
          </cell>
        </row>
        <row r="173">
          <cell r="C173">
            <v>7057.0347159603189</v>
          </cell>
          <cell r="D173">
            <v>9.4743990009366215</v>
          </cell>
          <cell r="E173">
            <v>8482.0804405075451</v>
          </cell>
          <cell r="F173">
            <v>10.334544573643409</v>
          </cell>
          <cell r="G173">
            <v>14013.571428571429</v>
          </cell>
          <cell r="H173">
            <v>13.571428571428569</v>
          </cell>
          <cell r="I173">
            <v>8749.1171224732479</v>
          </cell>
          <cell r="J173">
            <v>10.660682226211854</v>
          </cell>
          <cell r="K173">
            <v>3890.8442776735455</v>
          </cell>
          <cell r="L173">
            <v>6.3893280632411082</v>
          </cell>
          <cell r="M173">
            <v>4653.9600322971346</v>
          </cell>
          <cell r="N173">
            <v>7.9157155399473238</v>
          </cell>
        </row>
        <row r="174">
          <cell r="C174">
            <v>5621.6358390829237</v>
          </cell>
          <cell r="D174">
            <v>8.7773081241176314</v>
          </cell>
          <cell r="E174">
            <v>6771.1215800601731</v>
          </cell>
          <cell r="F174">
            <v>10.027472938222321</v>
          </cell>
          <cell r="G174">
            <v>11030.265532255464</v>
          </cell>
          <cell r="H174">
            <v>13.733645993435973</v>
          </cell>
          <cell r="I174">
            <v>6460.7689642925297</v>
          </cell>
          <cell r="J174">
            <v>9.8044276836488873</v>
          </cell>
          <cell r="K174">
            <v>2839.4134909617887</v>
          </cell>
          <cell r="L174">
            <v>6.4227308310081632</v>
          </cell>
          <cell r="M174">
            <v>4416.1195291274134</v>
          </cell>
          <cell r="N174">
            <v>7.3588405564738961</v>
          </cell>
        </row>
        <row r="175">
          <cell r="C175">
            <v>2681.4957774091367</v>
          </cell>
          <cell r="D175">
            <v>6.3465808953119467</v>
          </cell>
          <cell r="E175">
            <v>4524.2237932715752</v>
          </cell>
          <cell r="F175">
            <v>8.2833508403361389</v>
          </cell>
          <cell r="G175">
            <v>6661.2519999999995</v>
          </cell>
          <cell r="H175">
            <v>11.756565656565662</v>
          </cell>
          <cell r="I175">
            <v>4697.6673773987195</v>
          </cell>
          <cell r="J175">
            <v>7.7550200803212874</v>
          </cell>
          <cell r="K175">
            <v>2515.7340946166419</v>
          </cell>
          <cell r="L175">
            <v>5.9413953488372089</v>
          </cell>
          <cell r="M175">
            <v>1856.2915938864633</v>
          </cell>
          <cell r="N175">
            <v>5.3684350132626033</v>
          </cell>
        </row>
        <row r="177">
          <cell r="C177">
            <v>2111.6768345142905</v>
          </cell>
          <cell r="D177">
            <v>0</v>
          </cell>
          <cell r="E177">
            <v>3305.0912791351484</v>
          </cell>
          <cell r="F177">
            <v>0</v>
          </cell>
          <cell r="G177">
            <v>6349.9886317340415</v>
          </cell>
          <cell r="H177">
            <v>0</v>
          </cell>
          <cell r="I177">
            <v>3422.2362402853314</v>
          </cell>
          <cell r="J177">
            <v>0</v>
          </cell>
          <cell r="K177">
            <v>2522.6716040906986</v>
          </cell>
          <cell r="L177">
            <v>0</v>
          </cell>
          <cell r="M177">
            <v>1866.8407924089631</v>
          </cell>
          <cell r="N177">
            <v>0</v>
          </cell>
        </row>
        <row r="178">
          <cell r="C178">
            <v>3249.3612346084706</v>
          </cell>
          <cell r="D178">
            <v>4.8173733218278674</v>
          </cell>
          <cell r="E178">
            <v>4207.5027360196682</v>
          </cell>
          <cell r="F178">
            <v>5.2309701049246948</v>
          </cell>
          <cell r="G178">
            <v>4597.9965739528252</v>
          </cell>
          <cell r="H178">
            <v>5.5532987712176833</v>
          </cell>
          <cell r="I178">
            <v>5052.5972876660608</v>
          </cell>
          <cell r="J178">
            <v>5.1979600333345291</v>
          </cell>
          <cell r="K178">
            <v>3001.4067863250766</v>
          </cell>
          <cell r="L178">
            <v>5.2274318218832914</v>
          </cell>
          <cell r="M178">
            <v>2778.0513526544987</v>
          </cell>
          <cell r="N178">
            <v>4.6137632575432459</v>
          </cell>
        </row>
        <row r="179">
          <cell r="C179">
            <v>5899.2204346363642</v>
          </cell>
          <cell r="D179">
            <v>10.587981692317834</v>
          </cell>
          <cell r="E179">
            <v>6867.5586230575573</v>
          </cell>
          <cell r="F179">
            <v>10.700968647180765</v>
          </cell>
          <cell r="G179">
            <v>9143.8283666388888</v>
          </cell>
          <cell r="H179">
            <v>11.407468446080685</v>
          </cell>
          <cell r="I179">
            <v>6815.3255974694457</v>
          </cell>
          <cell r="J179">
            <v>10.726538666476502</v>
          </cell>
          <cell r="K179">
            <v>3212.1330194829193</v>
          </cell>
          <cell r="L179">
            <v>9.3080759195348435</v>
          </cell>
          <cell r="M179">
            <v>4339.0238584478775</v>
          </cell>
          <cell r="N179">
            <v>10.405935933677952</v>
          </cell>
        </row>
        <row r="180">
          <cell r="C180">
            <v>11737.308626662814</v>
          </cell>
          <cell r="D180">
            <v>15.334421123837707</v>
          </cell>
          <cell r="E180">
            <v>12260.139287876975</v>
          </cell>
          <cell r="F180">
            <v>15.24991411237537</v>
          </cell>
          <cell r="G180">
            <v>13539.384172431106</v>
          </cell>
          <cell r="H180">
            <v>15.74170881172426</v>
          </cell>
          <cell r="I180">
            <v>11467.813444900554</v>
          </cell>
          <cell r="J180">
            <v>14.935732653800574</v>
          </cell>
          <cell r="K180">
            <v>4106.9531489046203</v>
          </cell>
          <cell r="L180">
            <v>12.645283006624441</v>
          </cell>
          <cell r="M180">
            <v>9777.9187778536143</v>
          </cell>
          <cell r="N180">
            <v>15.651124394506605</v>
          </cell>
        </row>
        <row r="181">
          <cell r="C181">
            <v>6284.452132825817</v>
          </cell>
          <cell r="D181">
            <v>15.793232068295483</v>
          </cell>
          <cell r="E181">
            <v>6798.3454552675503</v>
          </cell>
          <cell r="F181">
            <v>15.793232068295483</v>
          </cell>
          <cell r="G181">
            <v>12000</v>
          </cell>
          <cell r="H181">
            <v>17</v>
          </cell>
          <cell r="I181">
            <v>6180.5014797659442</v>
          </cell>
          <cell r="J181">
            <v>15.278819343549261</v>
          </cell>
          <cell r="K181">
            <v>7360.6072406132389</v>
          </cell>
          <cell r="L181">
            <v>0</v>
          </cell>
          <cell r="M181">
            <v>4364.3682538920648</v>
          </cell>
          <cell r="N181">
            <v>0</v>
          </cell>
        </row>
        <row r="182">
          <cell r="C182">
            <v>443.62499999999994</v>
          </cell>
          <cell r="D182">
            <v>4.375</v>
          </cell>
          <cell r="E182">
            <v>1200</v>
          </cell>
          <cell r="F182">
            <v>3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1200</v>
          </cell>
          <cell r="L182">
            <v>3</v>
          </cell>
          <cell r="M182">
            <v>99.818181818181813</v>
          </cell>
          <cell r="N182">
            <v>5</v>
          </cell>
        </row>
        <row r="183">
          <cell r="C183">
            <v>684.91358134123016</v>
          </cell>
          <cell r="D183">
            <v>6.4000336133155695</v>
          </cell>
          <cell r="E183">
            <v>748.70508790968074</v>
          </cell>
          <cell r="F183">
            <v>6.0899727387756712</v>
          </cell>
          <cell r="G183">
            <v>0</v>
          </cell>
          <cell r="H183">
            <v>0</v>
          </cell>
          <cell r="I183">
            <v>676.06827473688963</v>
          </cell>
          <cell r="J183">
            <v>5.9559121229932419</v>
          </cell>
          <cell r="K183">
            <v>854.76190476190482</v>
          </cell>
          <cell r="L183">
            <v>6.2857142857142856</v>
          </cell>
          <cell r="M183">
            <v>150</v>
          </cell>
          <cell r="N183">
            <v>9</v>
          </cell>
        </row>
        <row r="184">
          <cell r="C184">
            <v>2274.070891892552</v>
          </cell>
          <cell r="D184">
            <v>7.4676476420604345</v>
          </cell>
          <cell r="E184">
            <v>2810.5245577628057</v>
          </cell>
          <cell r="F184">
            <v>7.4086023989609062</v>
          </cell>
          <cell r="G184">
            <v>4097.0186163057451</v>
          </cell>
          <cell r="H184">
            <v>9.8683678336659639</v>
          </cell>
          <cell r="I184">
            <v>2925.8806757125358</v>
          </cell>
          <cell r="J184">
            <v>7.6102314201981835</v>
          </cell>
          <cell r="K184">
            <v>2513.9628351241204</v>
          </cell>
          <cell r="L184">
            <v>6.8325112026957022</v>
          </cell>
          <cell r="M184">
            <v>817.10723584803031</v>
          </cell>
          <cell r="N184">
            <v>7.6321556072004233</v>
          </cell>
        </row>
        <row r="185">
          <cell r="C185">
            <v>4668.3282461382169</v>
          </cell>
          <cell r="D185">
            <v>9.8174200722387148</v>
          </cell>
          <cell r="E185">
            <v>5383.734451696585</v>
          </cell>
          <cell r="F185">
            <v>10.256115541482096</v>
          </cell>
          <cell r="G185">
            <v>5124.4696260581131</v>
          </cell>
          <cell r="H185">
            <v>11.659868922724836</v>
          </cell>
          <cell r="I185">
            <v>6240.2180395195383</v>
          </cell>
          <cell r="J185">
            <v>10.70126557676574</v>
          </cell>
          <cell r="K185">
            <v>2841.0573693404331</v>
          </cell>
          <cell r="L185">
            <v>7.7373339318163454</v>
          </cell>
          <cell r="M185">
            <v>2778.861967154573</v>
          </cell>
          <cell r="N185">
            <v>8.6661300150988119</v>
          </cell>
        </row>
        <row r="186">
          <cell r="C186">
            <v>6149.8933818388932</v>
          </cell>
          <cell r="D186">
            <v>10.337700649303704</v>
          </cell>
          <cell r="E186">
            <v>7440.9415680054399</v>
          </cell>
          <cell r="F186">
            <v>11.429175176814674</v>
          </cell>
          <cell r="G186">
            <v>9106.1010266925514</v>
          </cell>
          <cell r="H186">
            <v>13.656168255337002</v>
          </cell>
          <cell r="I186">
            <v>7923.774566314094</v>
          </cell>
          <cell r="J186">
            <v>11.814264881299422</v>
          </cell>
          <cell r="K186">
            <v>3702.7066779340039</v>
          </cell>
          <cell r="L186">
            <v>7.685112190862081</v>
          </cell>
          <cell r="M186">
            <v>3797.0261075621711</v>
          </cell>
          <cell r="N186">
            <v>8.3241950747713087</v>
          </cell>
        </row>
        <row r="187">
          <cell r="C187">
            <v>5644.2499994119717</v>
          </cell>
          <cell r="D187">
            <v>8.9277562229905065</v>
          </cell>
          <cell r="E187">
            <v>7758.9586934675426</v>
          </cell>
          <cell r="F187">
            <v>10.004748184812509</v>
          </cell>
          <cell r="G187">
            <v>11082.946287515912</v>
          </cell>
          <cell r="H187">
            <v>13.954318955237497</v>
          </cell>
          <cell r="I187">
            <v>7900.7810025214167</v>
          </cell>
          <cell r="J187">
            <v>9.8919391772870693</v>
          </cell>
          <cell r="K187">
            <v>3054.1933009745549</v>
          </cell>
          <cell r="L187">
            <v>5.7950685876372496</v>
          </cell>
          <cell r="M187">
            <v>3215.5142121815734</v>
          </cell>
          <cell r="N187">
            <v>7.6564395892533126</v>
          </cell>
        </row>
        <row r="188">
          <cell r="C188">
            <v>5296.7678696526009</v>
          </cell>
          <cell r="D188">
            <v>7.8886550815353402</v>
          </cell>
          <cell r="E188">
            <v>7441.7853377987622</v>
          </cell>
          <cell r="F188">
            <v>9.2257912713768171</v>
          </cell>
          <cell r="G188">
            <v>10528.058000868563</v>
          </cell>
          <cell r="H188">
            <v>13.025917208513254</v>
          </cell>
          <cell r="I188">
            <v>7481.5132567424325</v>
          </cell>
          <cell r="J188">
            <v>9.0431596941869454</v>
          </cell>
          <cell r="K188">
            <v>3305.2438424121478</v>
          </cell>
          <cell r="L188">
            <v>4.561470552694816</v>
          </cell>
          <cell r="M188">
            <v>3496.8093607703031</v>
          </cell>
          <cell r="N188">
            <v>6.7164835940468066</v>
          </cell>
        </row>
        <row r="189">
          <cell r="C189">
            <v>5820.445213983292</v>
          </cell>
          <cell r="D189">
            <v>7.9001917486614426</v>
          </cell>
          <cell r="E189">
            <v>9970.6239795631773</v>
          </cell>
          <cell r="F189">
            <v>10.78927114095613</v>
          </cell>
          <cell r="G189">
            <v>14476.106722386279</v>
          </cell>
          <cell r="H189">
            <v>13.399544109493535</v>
          </cell>
          <cell r="I189">
            <v>8647.7024645989604</v>
          </cell>
          <cell r="J189">
            <v>10.118709477179456</v>
          </cell>
          <cell r="K189">
            <v>3499.022938746135</v>
          </cell>
          <cell r="L189">
            <v>6.2369693428240067</v>
          </cell>
          <cell r="M189">
            <v>3634.4209686614508</v>
          </cell>
          <cell r="N189">
            <v>6.223303136008778</v>
          </cell>
        </row>
        <row r="190">
          <cell r="C190">
            <v>3942.669530042835</v>
          </cell>
          <cell r="D190">
            <v>5.5875574614267398</v>
          </cell>
          <cell r="E190">
            <v>6735.482886857727</v>
          </cell>
          <cell r="F190">
            <v>6.719302715666946</v>
          </cell>
          <cell r="G190">
            <v>10660.463610530556</v>
          </cell>
          <cell r="H190">
            <v>10.683497761454701</v>
          </cell>
          <cell r="I190">
            <v>7166.3791221956881</v>
          </cell>
          <cell r="J190">
            <v>5.6247664790077954</v>
          </cell>
          <cell r="K190">
            <v>2254.4483025287541</v>
          </cell>
          <cell r="L190">
            <v>3.2782500771626628</v>
          </cell>
          <cell r="M190">
            <v>3537.8450040631947</v>
          </cell>
          <cell r="N190">
            <v>5.3924617938057438</v>
          </cell>
        </row>
        <row r="191">
          <cell r="D191">
            <v>8.4067241587931516</v>
          </cell>
          <cell r="F191">
            <v>9.9896598249780908</v>
          </cell>
          <cell r="H191">
            <v>13.009753096381992</v>
          </cell>
          <cell r="J191">
            <v>10.05725496604288</v>
          </cell>
          <cell r="L191">
            <v>6.3799902294590645</v>
          </cell>
          <cell r="N191">
            <v>6.8313508169054034</v>
          </cell>
        </row>
        <row r="194">
          <cell r="C194">
            <v>3167.6819906123128</v>
          </cell>
          <cell r="D194">
            <v>7.4681196328044841</v>
          </cell>
          <cell r="E194">
            <v>4654.6305730567037</v>
          </cell>
          <cell r="F194">
            <v>8.7048201634778906</v>
          </cell>
          <cell r="G194">
            <v>5721.6031606210017</v>
          </cell>
          <cell r="H194">
            <v>11.276908615115405</v>
          </cell>
          <cell r="I194">
            <v>5164.4300906934095</v>
          </cell>
          <cell r="J194">
            <v>9.063281984470315</v>
          </cell>
          <cell r="K194">
            <v>2843.5739893368473</v>
          </cell>
          <cell r="L194">
            <v>6.342357288935105</v>
          </cell>
          <cell r="M194">
            <v>2056.6783823706173</v>
          </cell>
          <cell r="N194">
            <v>6.4484066550204915</v>
          </cell>
        </row>
        <row r="195">
          <cell r="C195">
            <v>1761.7391039402946</v>
          </cell>
          <cell r="D195">
            <v>6.6674098038374945</v>
          </cell>
          <cell r="E195">
            <v>2830.4497443764199</v>
          </cell>
          <cell r="F195">
            <v>8.7629903071250546</v>
          </cell>
          <cell r="G195">
            <v>4272.8054556631387</v>
          </cell>
          <cell r="H195">
            <v>10.785144335158314</v>
          </cell>
          <cell r="I195">
            <v>2438.1451082725071</v>
          </cell>
          <cell r="J195">
            <v>8.6640345967915628</v>
          </cell>
          <cell r="K195">
            <v>1767.6682966180208</v>
          </cell>
          <cell r="L195">
            <v>5.4971439621269687</v>
          </cell>
          <cell r="M195">
            <v>1482.4798454372394</v>
          </cell>
          <cell r="N195">
            <v>6.0484165386703506</v>
          </cell>
        </row>
        <row r="196">
          <cell r="C196">
            <v>4429.8831761649117</v>
          </cell>
          <cell r="D196">
            <v>8.1220463144410999</v>
          </cell>
          <cell r="E196">
            <v>5184.1527417733496</v>
          </cell>
          <cell r="F196">
            <v>8.6983066643587144</v>
          </cell>
          <cell r="G196">
            <v>6946.8781435102364</v>
          </cell>
          <cell r="H196">
            <v>11.687374546121413</v>
          </cell>
          <cell r="I196">
            <v>5861.9422973222245</v>
          </cell>
          <cell r="J196">
            <v>9.1985225412928919</v>
          </cell>
          <cell r="K196">
            <v>3033.1782177555187</v>
          </cell>
          <cell r="L196">
            <v>6.4558758567098646</v>
          </cell>
          <cell r="M196">
            <v>3167.6202143531295</v>
          </cell>
          <cell r="N196">
            <v>7.1017413045950555</v>
          </cell>
        </row>
        <row r="197">
          <cell r="C197">
            <v>1965.2234216991067</v>
          </cell>
          <cell r="D197">
            <v>7.1062376995228087</v>
          </cell>
          <cell r="E197">
            <v>3916.3225710156075</v>
          </cell>
          <cell r="F197">
            <v>8.1781041679017417</v>
          </cell>
          <cell r="G197">
            <v>4000</v>
          </cell>
          <cell r="H197">
            <v>12</v>
          </cell>
          <cell r="I197">
            <v>4101.9002682532164</v>
          </cell>
          <cell r="J197">
            <v>7.5402055450546213</v>
          </cell>
          <cell r="K197">
            <v>2954.6875</v>
          </cell>
          <cell r="L197">
            <v>10.09090909090909</v>
          </cell>
          <cell r="M197">
            <v>1376.6489614698387</v>
          </cell>
          <cell r="N197">
            <v>6.731587893625897</v>
          </cell>
        </row>
        <row r="198">
          <cell r="C198">
            <v>11536.314392276716</v>
          </cell>
          <cell r="D198">
            <v>11.697971004553347</v>
          </cell>
          <cell r="E198">
            <v>11825.171178528159</v>
          </cell>
          <cell r="F198">
            <v>12.857400353110656</v>
          </cell>
          <cell r="G198">
            <v>13223.310474904674</v>
          </cell>
          <cell r="H198">
            <v>14.15847289311159</v>
          </cell>
          <cell r="I198">
            <v>11088.575697780732</v>
          </cell>
          <cell r="J198">
            <v>12.334953881745799</v>
          </cell>
          <cell r="K198">
            <v>9619.9717522426527</v>
          </cell>
          <cell r="L198">
            <v>7.3894145818881993</v>
          </cell>
          <cell r="M198">
            <v>10793.361168576017</v>
          </cell>
          <cell r="N198">
            <v>8.5839501996318504</v>
          </cell>
        </row>
        <row r="199">
          <cell r="C199">
            <v>20761.039020649383</v>
          </cell>
          <cell r="D199">
            <v>14.290454092381554</v>
          </cell>
          <cell r="E199">
            <v>21972.549411913737</v>
          </cell>
          <cell r="F199">
            <v>15.939567821196759</v>
          </cell>
          <cell r="G199">
            <v>21500.580236667585</v>
          </cell>
          <cell r="H199">
            <v>16.390976474472197</v>
          </cell>
          <cell r="I199">
            <v>22445.533337818182</v>
          </cell>
          <cell r="J199">
            <v>15.487188623122856</v>
          </cell>
          <cell r="K199">
            <v>0</v>
          </cell>
          <cell r="L199">
            <v>0</v>
          </cell>
          <cell r="M199">
            <v>19252.315205444163</v>
          </cell>
          <cell r="N199">
            <v>12.188737185236191</v>
          </cell>
        </row>
        <row r="200">
          <cell r="C200">
            <v>30029.554666669948</v>
          </cell>
          <cell r="D200">
            <v>13.41430484168434</v>
          </cell>
          <cell r="E200">
            <v>31234.72465147921</v>
          </cell>
          <cell r="F200">
            <v>16.595754933068395</v>
          </cell>
          <cell r="G200">
            <v>30993.75</v>
          </cell>
          <cell r="H200">
            <v>16.375</v>
          </cell>
          <cell r="I200">
            <v>31370.993447131226</v>
          </cell>
          <cell r="J200">
            <v>16.72058967680104</v>
          </cell>
          <cell r="K200">
            <v>0</v>
          </cell>
          <cell r="L200">
            <v>0</v>
          </cell>
          <cell r="M200">
            <v>28832.700148956832</v>
          </cell>
          <cell r="N200">
            <v>10.254806212655314</v>
          </cell>
        </row>
        <row r="201">
          <cell r="C201">
            <v>37970.788532804494</v>
          </cell>
          <cell r="D201">
            <v>11.799067487338149</v>
          </cell>
          <cell r="E201">
            <v>40065.687898591226</v>
          </cell>
          <cell r="F201">
            <v>13.145613712833102</v>
          </cell>
          <cell r="G201">
            <v>41200</v>
          </cell>
          <cell r="H201">
            <v>13</v>
          </cell>
          <cell r="I201">
            <v>38653.736879568714</v>
          </cell>
          <cell r="J201">
            <v>13.326868439784356</v>
          </cell>
          <cell r="K201">
            <v>0</v>
          </cell>
          <cell r="L201">
            <v>0</v>
          </cell>
          <cell r="M201">
            <v>33745.603093825921</v>
          </cell>
          <cell r="N201">
            <v>9.0832293913462703</v>
          </cell>
        </row>
        <row r="202">
          <cell r="C202">
            <v>1667.7605737180552</v>
          </cell>
          <cell r="D202">
            <v>5.2244144072237448</v>
          </cell>
          <cell r="E202">
            <v>3397.7034525898403</v>
          </cell>
          <cell r="F202">
            <v>6.2477607400299124</v>
          </cell>
          <cell r="G202">
            <v>0</v>
          </cell>
          <cell r="H202">
            <v>0</v>
          </cell>
          <cell r="I202">
            <v>3397.7034525898403</v>
          </cell>
          <cell r="J202">
            <v>6.2477607400299124</v>
          </cell>
          <cell r="K202">
            <v>0</v>
          </cell>
          <cell r="L202">
            <v>0</v>
          </cell>
          <cell r="M202">
            <v>1221.0793240545593</v>
          </cell>
          <cell r="N202">
            <v>4.927257134549774</v>
          </cell>
        </row>
        <row r="203">
          <cell r="C203">
            <v>4040.7656805679426</v>
          </cell>
          <cell r="D203">
            <v>7.458812516347221</v>
          </cell>
          <cell r="E203">
            <v>6744.3327352139086</v>
          </cell>
          <cell r="F203">
            <v>9.2515595239378783</v>
          </cell>
          <cell r="G203">
            <v>0</v>
          </cell>
          <cell r="H203">
            <v>0</v>
          </cell>
          <cell r="I203">
            <v>6744.3327352139086</v>
          </cell>
          <cell r="J203">
            <v>9.2515595239378783</v>
          </cell>
          <cell r="K203">
            <v>0</v>
          </cell>
          <cell r="L203">
            <v>0</v>
          </cell>
          <cell r="M203">
            <v>2116.8642567891234</v>
          </cell>
          <cell r="N203">
            <v>5.9980037663281882</v>
          </cell>
        </row>
        <row r="204">
          <cell r="C204">
            <v>5911.4127291855029</v>
          </cell>
          <cell r="D204">
            <v>8.9563726548707763</v>
          </cell>
          <cell r="E204">
            <v>7435.617227754261</v>
          </cell>
          <cell r="F204">
            <v>10.300376110068768</v>
          </cell>
          <cell r="G204">
            <v>10828.215030189382</v>
          </cell>
          <cell r="H204">
            <v>13.009753096381992</v>
          </cell>
          <cell r="I204">
            <v>7826.0129960451404</v>
          </cell>
          <cell r="J204">
            <v>10.700795198051622</v>
          </cell>
          <cell r="K204">
            <v>3068.0823366635882</v>
          </cell>
          <cell r="L204">
            <v>6.3799902294590645</v>
          </cell>
          <cell r="M204">
            <v>4260.029950535557</v>
          </cell>
          <cell r="N204">
            <v>7.3939008556510144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</row>
        <row r="206">
          <cell r="C206">
            <v>1668.6087585261009</v>
          </cell>
          <cell r="D206">
            <v>5.2213424439213734</v>
          </cell>
          <cell r="E206">
            <v>3397.7034525898403</v>
          </cell>
          <cell r="F206">
            <v>6.2477607400299124</v>
          </cell>
          <cell r="G206">
            <v>0</v>
          </cell>
          <cell r="H206">
            <v>0</v>
          </cell>
          <cell r="I206">
            <v>3397.7034525898403</v>
          </cell>
          <cell r="J206">
            <v>6.2477607400299124</v>
          </cell>
          <cell r="K206">
            <v>0</v>
          </cell>
          <cell r="L206">
            <v>0</v>
          </cell>
          <cell r="M206">
            <v>1220.3656310691581</v>
          </cell>
          <cell r="N206">
            <v>4.9217680658674645</v>
          </cell>
        </row>
        <row r="207">
          <cell r="C207">
            <v>1400</v>
          </cell>
          <cell r="D207">
            <v>6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1400</v>
          </cell>
          <cell r="N207">
            <v>6</v>
          </cell>
        </row>
        <row r="208">
          <cell r="C208">
            <v>4040.7656805679426</v>
          </cell>
          <cell r="D208">
            <v>7.458812516347221</v>
          </cell>
          <cell r="E208">
            <v>6744.3327352139086</v>
          </cell>
          <cell r="F208">
            <v>9.2515595239378783</v>
          </cell>
          <cell r="G208">
            <v>0</v>
          </cell>
          <cell r="H208">
            <v>0</v>
          </cell>
          <cell r="I208">
            <v>6744.3327352139086</v>
          </cell>
          <cell r="J208">
            <v>9.2515595239378783</v>
          </cell>
          <cell r="K208">
            <v>0</v>
          </cell>
          <cell r="L208">
            <v>0</v>
          </cell>
          <cell r="M208">
            <v>2116.8642567891234</v>
          </cell>
          <cell r="N208">
            <v>5.9980037663281882</v>
          </cell>
        </row>
        <row r="209">
          <cell r="C209">
            <v>918.18181818181813</v>
          </cell>
          <cell r="D209">
            <v>5.9090909090909092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918.18181818181813</v>
          </cell>
          <cell r="N209">
            <v>5.9090909090909092</v>
          </cell>
        </row>
        <row r="210">
          <cell r="C210">
            <v>3486.5470542251865</v>
          </cell>
          <cell r="D210">
            <v>5.9884863858986588</v>
          </cell>
          <cell r="E210">
            <v>10667.68932329058</v>
          </cell>
          <cell r="F210">
            <v>9.2981264783437148</v>
          </cell>
          <cell r="G210">
            <v>14000</v>
          </cell>
          <cell r="H210">
            <v>12</v>
          </cell>
          <cell r="I210">
            <v>6600</v>
          </cell>
          <cell r="J210">
            <v>6</v>
          </cell>
          <cell r="K210">
            <v>0</v>
          </cell>
          <cell r="L210">
            <v>0</v>
          </cell>
          <cell r="M210">
            <v>1705.3837074166038</v>
          </cell>
          <cell r="N210">
            <v>5.1675850023979368</v>
          </cell>
        </row>
        <row r="211">
          <cell r="C211">
            <v>13390.626574111648</v>
          </cell>
          <cell r="D211">
            <v>9.8901141040571137</v>
          </cell>
          <cell r="E211">
            <v>13390.626574111648</v>
          </cell>
          <cell r="F211">
            <v>9.8901141040571137</v>
          </cell>
          <cell r="G211">
            <v>0</v>
          </cell>
          <cell r="H211">
            <v>0</v>
          </cell>
          <cell r="I211">
            <v>13390.626574111648</v>
          </cell>
          <cell r="J211">
            <v>9.8901141040571137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5440.938953646224</v>
          </cell>
          <cell r="D212">
            <v>8.2463596341313146</v>
          </cell>
          <cell r="E212">
            <v>7895.6987355051178</v>
          </cell>
          <cell r="F212">
            <v>10.934399779243812</v>
          </cell>
          <cell r="G212">
            <v>6000</v>
          </cell>
          <cell r="H212">
            <v>12</v>
          </cell>
          <cell r="I212">
            <v>7901.8072612718679</v>
          </cell>
          <cell r="J212">
            <v>10.930952757971358</v>
          </cell>
          <cell r="K212">
            <v>0</v>
          </cell>
          <cell r="L212">
            <v>0</v>
          </cell>
          <cell r="M212">
            <v>4680.6244133876598</v>
          </cell>
          <cell r="N212">
            <v>7.3257590320643295</v>
          </cell>
        </row>
        <row r="213">
          <cell r="C213">
            <v>8477.429112739319</v>
          </cell>
          <cell r="D213">
            <v>12.399874979841849</v>
          </cell>
          <cell r="E213">
            <v>9053.8299529922024</v>
          </cell>
          <cell r="F213">
            <v>12.556801920464805</v>
          </cell>
          <cell r="G213">
            <v>12800</v>
          </cell>
          <cell r="H213">
            <v>12</v>
          </cell>
          <cell r="I213">
            <v>8808.9389851521191</v>
          </cell>
          <cell r="J213">
            <v>12.595209210619519</v>
          </cell>
          <cell r="K213">
            <v>0</v>
          </cell>
          <cell r="L213">
            <v>0</v>
          </cell>
          <cell r="M213">
            <v>5914.3714871089924</v>
          </cell>
          <cell r="N213">
            <v>11.736328040261384</v>
          </cell>
        </row>
        <row r="214">
          <cell r="C214">
            <v>5218.3651413734515</v>
          </cell>
          <cell r="D214">
            <v>7.5926321724451764</v>
          </cell>
          <cell r="E214">
            <v>5661.6425448261407</v>
          </cell>
          <cell r="F214">
            <v>8.4161660763592785</v>
          </cell>
          <cell r="G214">
            <v>0</v>
          </cell>
          <cell r="H214">
            <v>0</v>
          </cell>
          <cell r="I214">
            <v>5661.6425448261407</v>
          </cell>
          <cell r="J214">
            <v>8.4161660763592785</v>
          </cell>
          <cell r="K214">
            <v>0</v>
          </cell>
          <cell r="L214">
            <v>0</v>
          </cell>
          <cell r="M214">
            <v>4884.7910077721417</v>
          </cell>
          <cell r="N214">
            <v>6.9397727821423576</v>
          </cell>
        </row>
        <row r="215">
          <cell r="C215">
            <v>8328.08141783881</v>
          </cell>
          <cell r="D215">
            <v>12.979701388865214</v>
          </cell>
          <cell r="E215">
            <v>9557.0778837340713</v>
          </cell>
          <cell r="F215">
            <v>12.787565117538623</v>
          </cell>
          <cell r="G215">
            <v>13661.761997947258</v>
          </cell>
          <cell r="H215">
            <v>12.446079334017581</v>
          </cell>
          <cell r="I215">
            <v>9032.0096213291672</v>
          </cell>
          <cell r="J215">
            <v>12.831247735250544</v>
          </cell>
          <cell r="K215">
            <v>0</v>
          </cell>
          <cell r="L215">
            <v>0</v>
          </cell>
          <cell r="M215">
            <v>5000</v>
          </cell>
          <cell r="N215">
            <v>13.5</v>
          </cell>
        </row>
        <row r="216">
          <cell r="C216">
            <v>13560.441099392463</v>
          </cell>
          <cell r="D216">
            <v>14.122408389724846</v>
          </cell>
          <cell r="E216">
            <v>13560.441099392463</v>
          </cell>
          <cell r="F216">
            <v>14.122408389724846</v>
          </cell>
          <cell r="G216">
            <v>12511.477752878392</v>
          </cell>
          <cell r="H216">
            <v>11.744261123560804</v>
          </cell>
          <cell r="I216">
            <v>13633.705196865223</v>
          </cell>
          <cell r="J216">
            <v>14.28850839092302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7552.2325237819241</v>
          </cell>
          <cell r="D217">
            <v>10.167954301921617</v>
          </cell>
          <cell r="E217">
            <v>4816.3918970616105</v>
          </cell>
          <cell r="F217">
            <v>6.0898272438117242</v>
          </cell>
          <cell r="G217">
            <v>0</v>
          </cell>
          <cell r="H217">
            <v>0</v>
          </cell>
          <cell r="I217">
            <v>4816.3918970616105</v>
          </cell>
          <cell r="J217">
            <v>6.0898272438117242</v>
          </cell>
          <cell r="K217">
            <v>0</v>
          </cell>
          <cell r="L217">
            <v>0</v>
          </cell>
          <cell r="M217">
            <v>12000</v>
          </cell>
          <cell r="N217">
            <v>15</v>
          </cell>
        </row>
        <row r="218">
          <cell r="C218">
            <v>10539.191136519896</v>
          </cell>
          <cell r="D218">
            <v>14.883994179733518</v>
          </cell>
          <cell r="E218">
            <v>8850.5708308385401</v>
          </cell>
          <cell r="F218">
            <v>13.522774425161728</v>
          </cell>
          <cell r="G218">
            <v>7000</v>
          </cell>
          <cell r="H218">
            <v>17</v>
          </cell>
          <cell r="I218">
            <v>9059.8972805241283</v>
          </cell>
          <cell r="J218">
            <v>13.129449688703517</v>
          </cell>
          <cell r="K218">
            <v>0</v>
          </cell>
          <cell r="L218">
            <v>0</v>
          </cell>
          <cell r="M218">
            <v>11546.801294197534</v>
          </cell>
          <cell r="N218">
            <v>15.696242408019852</v>
          </cell>
        </row>
        <row r="219">
          <cell r="C219">
            <v>6335.3533082030572</v>
          </cell>
          <cell r="D219">
            <v>8.7729628697694597</v>
          </cell>
          <cell r="E219">
            <v>8597.1244569026603</v>
          </cell>
          <cell r="F219">
            <v>9.0012778968013833</v>
          </cell>
          <cell r="G219">
            <v>14200</v>
          </cell>
          <cell r="H219">
            <v>12</v>
          </cell>
          <cell r="I219">
            <v>8507.4238844014344</v>
          </cell>
          <cell r="J219">
            <v>8.9532691399835809</v>
          </cell>
          <cell r="K219">
            <v>0</v>
          </cell>
          <cell r="L219">
            <v>0</v>
          </cell>
          <cell r="M219">
            <v>1375.8984654909214</v>
          </cell>
          <cell r="N219">
            <v>8.272329520047748</v>
          </cell>
        </row>
        <row r="220">
          <cell r="C220">
            <v>8873.0321313531913</v>
          </cell>
          <cell r="D220">
            <v>11.239297262509922</v>
          </cell>
          <cell r="E220">
            <v>8873.0321313531913</v>
          </cell>
          <cell r="F220">
            <v>11.239297262509922</v>
          </cell>
          <cell r="G220">
            <v>8873.0321313531913</v>
          </cell>
          <cell r="H220">
            <v>11.239297262509922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10433.721610693141</v>
          </cell>
          <cell r="D221">
            <v>14.141842285530211</v>
          </cell>
          <cell r="E221">
            <v>10583.257358858427</v>
          </cell>
          <cell r="F221">
            <v>14.165653419010949</v>
          </cell>
          <cell r="G221">
            <v>11557.827951915597</v>
          </cell>
          <cell r="H221">
            <v>14.64438322383675</v>
          </cell>
          <cell r="I221">
            <v>8289.4177741930671</v>
          </cell>
          <cell r="J221">
            <v>13.038870624114809</v>
          </cell>
          <cell r="K221">
            <v>0</v>
          </cell>
          <cell r="L221">
            <v>0</v>
          </cell>
          <cell r="M221">
            <v>2592.9464035571045</v>
          </cell>
          <cell r="N221">
            <v>12</v>
          </cell>
        </row>
        <row r="222">
          <cell r="C222">
            <v>9901.1305012961038</v>
          </cell>
          <cell r="D222">
            <v>11.788819736944529</v>
          </cell>
          <cell r="E222">
            <v>10270.651698525633</v>
          </cell>
          <cell r="F222">
            <v>11.694461758362706</v>
          </cell>
          <cell r="G222">
            <v>12620.938741436672</v>
          </cell>
          <cell r="H222">
            <v>12.525724212087969</v>
          </cell>
          <cell r="I222">
            <v>8265.171039675839</v>
          </cell>
          <cell r="J222">
            <v>10.977896426928343</v>
          </cell>
          <cell r="K222">
            <v>0</v>
          </cell>
          <cell r="L222">
            <v>0</v>
          </cell>
          <cell r="M222">
            <v>7764.9026836250105</v>
          </cell>
          <cell r="N222">
            <v>12.37492302402206</v>
          </cell>
        </row>
        <row r="223">
          <cell r="C223">
            <v>5495.909953007852</v>
          </cell>
          <cell r="D223">
            <v>9.3533550841219313</v>
          </cell>
          <cell r="E223">
            <v>3954.1875008328798</v>
          </cell>
          <cell r="F223">
            <v>6.9439782462211745</v>
          </cell>
          <cell r="G223">
            <v>0</v>
          </cell>
          <cell r="H223">
            <v>0</v>
          </cell>
          <cell r="I223">
            <v>3954.1875008328798</v>
          </cell>
          <cell r="J223">
            <v>6.9439782462211745</v>
          </cell>
          <cell r="K223">
            <v>0</v>
          </cell>
          <cell r="L223">
            <v>0</v>
          </cell>
          <cell r="M223">
            <v>6192.7440420907806</v>
          </cell>
          <cell r="N223">
            <v>10.263735276740206</v>
          </cell>
        </row>
        <row r="224">
          <cell r="C224">
            <v>2354.0545962023607</v>
          </cell>
          <cell r="D224">
            <v>6.6513117105969606</v>
          </cell>
          <cell r="E224">
            <v>4800.523328801587</v>
          </cell>
          <cell r="F224">
            <v>9.6261857792226131</v>
          </cell>
          <cell r="G224">
            <v>0</v>
          </cell>
          <cell r="H224">
            <v>0</v>
          </cell>
          <cell r="I224">
            <v>4800.523328801587</v>
          </cell>
          <cell r="J224">
            <v>9.6261857792226131</v>
          </cell>
          <cell r="K224">
            <v>0</v>
          </cell>
          <cell r="L224">
            <v>0</v>
          </cell>
          <cell r="M224">
            <v>2029.5927495427313</v>
          </cell>
          <cell r="N224">
            <v>6.2006931849552602</v>
          </cell>
        </row>
        <row r="225">
          <cell r="C225">
            <v>3068.0823366635882</v>
          </cell>
          <cell r="D225">
            <v>6.3799902294590645</v>
          </cell>
          <cell r="E225">
            <v>3068.0823366635882</v>
          </cell>
          <cell r="F225">
            <v>6.3799902294590645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3068.0823366635882</v>
          </cell>
          <cell r="L225">
            <v>6.3799902294590645</v>
          </cell>
          <cell r="M225">
            <v>0</v>
          </cell>
          <cell r="N225">
            <v>0</v>
          </cell>
        </row>
        <row r="226">
          <cell r="C226">
            <v>5200</v>
          </cell>
          <cell r="D226">
            <v>12</v>
          </cell>
          <cell r="E226">
            <v>5200</v>
          </cell>
          <cell r="F226">
            <v>12</v>
          </cell>
          <cell r="G226">
            <v>0</v>
          </cell>
          <cell r="H226">
            <v>0</v>
          </cell>
          <cell r="I226">
            <v>5200</v>
          </cell>
          <cell r="J226">
            <v>12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14571.428571428571</v>
          </cell>
          <cell r="D227">
            <v>14.428571428571429</v>
          </cell>
          <cell r="E227">
            <v>14571.428571428571</v>
          </cell>
          <cell r="F227">
            <v>14.428571428571429</v>
          </cell>
          <cell r="G227">
            <v>18000</v>
          </cell>
          <cell r="H227">
            <v>17</v>
          </cell>
          <cell r="I227">
            <v>10000</v>
          </cell>
          <cell r="J227">
            <v>11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11921.80388847241</v>
          </cell>
          <cell r="D229">
            <v>13.249013722224101</v>
          </cell>
          <cell r="E229">
            <v>12264.214878525183</v>
          </cell>
          <cell r="F229">
            <v>13.936231431471001</v>
          </cell>
          <cell r="G229">
            <v>14810.896556196745</v>
          </cell>
          <cell r="H229">
            <v>14.833210084621955</v>
          </cell>
          <cell r="I229">
            <v>11801.812420690561</v>
          </cell>
          <cell r="J229">
            <v>13.768337023452855</v>
          </cell>
          <cell r="K229">
            <v>0</v>
          </cell>
          <cell r="L229">
            <v>0</v>
          </cell>
          <cell r="M229">
            <v>11483.10444398787</v>
          </cell>
          <cell r="N229">
            <v>12.344569378753155</v>
          </cell>
        </row>
        <row r="230">
          <cell r="C230">
            <v>12519.197285592469</v>
          </cell>
          <cell r="D230">
            <v>15.664994437533505</v>
          </cell>
          <cell r="E230">
            <v>12590.88424027494</v>
          </cell>
          <cell r="F230">
            <v>15.597641702493036</v>
          </cell>
          <cell r="G230">
            <v>13051.87209723551</v>
          </cell>
          <cell r="H230">
            <v>15.729807981392483</v>
          </cell>
          <cell r="I230">
            <v>11785.280598907451</v>
          </cell>
          <cell r="J230">
            <v>15.366673285560335</v>
          </cell>
          <cell r="K230">
            <v>0</v>
          </cell>
          <cell r="L230">
            <v>0</v>
          </cell>
          <cell r="M230">
            <v>12116.320400634928</v>
          </cell>
          <cell r="N230">
            <v>16.062106048650282</v>
          </cell>
        </row>
        <row r="231">
          <cell r="C231">
            <v>9177.2109564104685</v>
          </cell>
          <cell r="D231">
            <v>11.61534525892619</v>
          </cell>
          <cell r="E231">
            <v>9468.0814910382869</v>
          </cell>
          <cell r="F231">
            <v>11.661099755318208</v>
          </cell>
          <cell r="G231">
            <v>9943.3701977696091</v>
          </cell>
          <cell r="H231">
            <v>11.658483995680649</v>
          </cell>
          <cell r="I231">
            <v>8964.4824790268594</v>
          </cell>
          <cell r="J231">
            <v>11.663890183903527</v>
          </cell>
          <cell r="K231">
            <v>0</v>
          </cell>
          <cell r="L231">
            <v>0</v>
          </cell>
          <cell r="M231">
            <v>6331.655938699404</v>
          </cell>
          <cell r="N231">
            <v>11.132711591099731</v>
          </cell>
        </row>
        <row r="232">
          <cell r="C232">
            <v>10465.254593830559</v>
          </cell>
          <cell r="D232">
            <v>12.719732408246957</v>
          </cell>
          <cell r="E232">
            <v>10526.775170802068</v>
          </cell>
          <cell r="F232">
            <v>12.724963007342307</v>
          </cell>
          <cell r="G232">
            <v>10500.352194452273</v>
          </cell>
          <cell r="H232">
            <v>12.800698204689517</v>
          </cell>
          <cell r="I232">
            <v>10537.784419485128</v>
          </cell>
          <cell r="J232">
            <v>12.693407606065083</v>
          </cell>
          <cell r="K232">
            <v>0</v>
          </cell>
          <cell r="L232">
            <v>0</v>
          </cell>
          <cell r="M232">
            <v>2000</v>
          </cell>
          <cell r="N232">
            <v>12</v>
          </cell>
        </row>
        <row r="233">
          <cell r="C233">
            <v>4573.7064175096502</v>
          </cell>
          <cell r="D233">
            <v>7.7028400084638644</v>
          </cell>
          <cell r="E233">
            <v>5477.0836825806318</v>
          </cell>
          <cell r="F233">
            <v>9.2726832361226617</v>
          </cell>
          <cell r="G233">
            <v>6118.5078261949257</v>
          </cell>
          <cell r="H233">
            <v>9.788378636222145</v>
          </cell>
          <cell r="I233">
            <v>5818.6362722552258</v>
          </cell>
          <cell r="J233">
            <v>9.4211625303343265</v>
          </cell>
          <cell r="K233">
            <v>2320.3306491323119</v>
          </cell>
          <cell r="L233">
            <v>7.7495321002351405</v>
          </cell>
          <cell r="M233">
            <v>4222.297270200097</v>
          </cell>
          <cell r="N233">
            <v>7.0508143538654178</v>
          </cell>
        </row>
        <row r="234">
          <cell r="C234">
            <v>1216.0273669422838</v>
          </cell>
          <cell r="D234">
            <v>4.8526488874548894</v>
          </cell>
          <cell r="E234">
            <v>3847.3561635389706</v>
          </cell>
          <cell r="F234">
            <v>7.7001462119930331</v>
          </cell>
          <cell r="G234">
            <v>0</v>
          </cell>
          <cell r="H234">
            <v>0</v>
          </cell>
          <cell r="I234">
            <v>3847.3561635389706</v>
          </cell>
          <cell r="J234">
            <v>7.7001462119930331</v>
          </cell>
          <cell r="K234">
            <v>0</v>
          </cell>
          <cell r="L234">
            <v>0</v>
          </cell>
          <cell r="M234">
            <v>1137.7080203825155</v>
          </cell>
          <cell r="N234">
            <v>4.7597869843774889</v>
          </cell>
        </row>
        <row r="235">
          <cell r="C235">
            <v>2783.6313224206947</v>
          </cell>
          <cell r="D235">
            <v>6.457023710477829</v>
          </cell>
          <cell r="E235">
            <v>5370.2453127669605</v>
          </cell>
          <cell r="F235">
            <v>7.9428807557181189</v>
          </cell>
          <cell r="G235">
            <v>3752.4904788919857</v>
          </cell>
          <cell r="H235">
            <v>7.8563214083101087</v>
          </cell>
          <cell r="I235">
            <v>5421.2012144156515</v>
          </cell>
          <cell r="J235">
            <v>7.9457623820558805</v>
          </cell>
          <cell r="K235">
            <v>0</v>
          </cell>
          <cell r="L235">
            <v>0</v>
          </cell>
          <cell r="M235">
            <v>2115.7410896989163</v>
          </cell>
          <cell r="N235">
            <v>6.0357342992546457</v>
          </cell>
        </row>
        <row r="236">
          <cell r="C236">
            <v>6643.2252262846014</v>
          </cell>
          <cell r="D236">
            <v>8.9711506511088821</v>
          </cell>
          <cell r="E236">
            <v>7061.8781491889249</v>
          </cell>
          <cell r="F236">
            <v>9.0964931647961507</v>
          </cell>
          <cell r="G236">
            <v>0</v>
          </cell>
          <cell r="H236">
            <v>0</v>
          </cell>
          <cell r="I236">
            <v>7061.8781491889249</v>
          </cell>
          <cell r="J236">
            <v>9.0964931647961507</v>
          </cell>
          <cell r="K236">
            <v>0</v>
          </cell>
          <cell r="L236">
            <v>0</v>
          </cell>
          <cell r="M236">
            <v>2022.905017738188</v>
          </cell>
          <cell r="N236">
            <v>7.1826762134772419</v>
          </cell>
        </row>
        <row r="237">
          <cell r="C237">
            <v>3001.8303372839664</v>
          </cell>
          <cell r="D237">
            <v>6.150273110862555</v>
          </cell>
          <cell r="E237">
            <v>3837.2773123922311</v>
          </cell>
          <cell r="F237">
            <v>6.4435459851208385</v>
          </cell>
          <cell r="G237">
            <v>6812.4753092346264</v>
          </cell>
          <cell r="H237">
            <v>7.5520946570183964</v>
          </cell>
          <cell r="I237">
            <v>4548.4007844019061</v>
          </cell>
          <cell r="J237">
            <v>6.6717516325533941</v>
          </cell>
          <cell r="K237">
            <v>3158.4077808954635</v>
          </cell>
          <cell r="L237">
            <v>6.2126988427797336</v>
          </cell>
          <cell r="M237">
            <v>1195.4984165680987</v>
          </cell>
          <cell r="N237">
            <v>5.4452168927633879</v>
          </cell>
        </row>
        <row r="238">
          <cell r="C238">
            <v>13000</v>
          </cell>
          <cell r="D238">
            <v>17</v>
          </cell>
          <cell r="E238">
            <v>13000</v>
          </cell>
          <cell r="F238">
            <v>17</v>
          </cell>
          <cell r="G238">
            <v>13000</v>
          </cell>
          <cell r="H238">
            <v>17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0</v>
          </cell>
          <cell r="D239">
            <v>0</v>
          </cell>
          <cell r="E239">
            <v>0</v>
          </cell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1">
          <cell r="C241">
            <v>0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L6"/>
  <sheetViews>
    <sheetView tabSelected="1" workbookViewId="0">
      <selection activeCell="B14" sqref="B14"/>
    </sheetView>
  </sheetViews>
  <sheetFormatPr baseColWidth="10" defaultRowHeight="11.25" x14ac:dyDescent="0.2"/>
  <cols>
    <col min="1" max="1" width="17.83203125" customWidth="1"/>
    <col min="2" max="2" width="27" bestFit="1" customWidth="1"/>
    <col min="3" max="4" width="12.1640625" bestFit="1" customWidth="1"/>
    <col min="5" max="5" width="13" bestFit="1" customWidth="1"/>
    <col min="6" max="6" width="12.1640625" bestFit="1" customWidth="1"/>
    <col min="7" max="7" width="13" bestFit="1" customWidth="1"/>
    <col min="8" max="8" width="12.1640625" bestFit="1" customWidth="1"/>
    <col min="9" max="9" width="13" bestFit="1" customWidth="1"/>
    <col min="10" max="12" width="12.1640625" bestFit="1" customWidth="1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x14ac:dyDescent="0.2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</sheetData>
  <phoneticPr fontId="0" type="noConversion"/>
  <printOptions horizontalCentered="1" verticalCentered="1"/>
  <pageMargins left="0.54" right="0" top="0" bottom="0" header="0" footer="0"/>
  <pageSetup paperSize="9" scale="96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AL107"/>
  <sheetViews>
    <sheetView topLeftCell="A82" workbookViewId="0">
      <selection activeCell="A90" sqref="A90"/>
    </sheetView>
  </sheetViews>
  <sheetFormatPr baseColWidth="10" defaultRowHeight="11.25" x14ac:dyDescent="0.2"/>
  <cols>
    <col min="1" max="1" width="48.83203125" style="205" customWidth="1"/>
    <col min="2" max="2" width="14.1640625" style="205" customWidth="1"/>
    <col min="3" max="3" width="12.5" style="205" customWidth="1"/>
    <col min="4" max="4" width="13" style="205" customWidth="1"/>
    <col min="5" max="5" width="13.1640625" style="213" customWidth="1"/>
    <col min="6" max="6" width="16.6640625" style="213" bestFit="1" customWidth="1"/>
    <col min="7" max="7" width="12.1640625" style="213" bestFit="1" customWidth="1"/>
    <col min="8" max="8" width="12" style="213"/>
    <col min="9" max="9" width="12" style="205"/>
    <col min="10" max="10" width="45" style="205" bestFit="1" customWidth="1"/>
    <col min="11" max="11" width="11.1640625" style="205" customWidth="1"/>
    <col min="12" max="12" width="10.6640625" style="205" customWidth="1"/>
    <col min="13" max="13" width="11.83203125" style="205" customWidth="1"/>
    <col min="14" max="14" width="10.6640625" style="205" customWidth="1"/>
    <col min="15" max="15" width="11.5" style="205" bestFit="1" customWidth="1"/>
    <col min="16" max="16" width="11" style="205" customWidth="1"/>
    <col min="17" max="16384" width="12" style="205"/>
  </cols>
  <sheetData>
    <row r="1" spans="1:38" x14ac:dyDescent="0.2">
      <c r="A1" s="373" t="s">
        <v>105</v>
      </c>
      <c r="B1" s="373"/>
      <c r="C1" s="373"/>
      <c r="D1" s="373"/>
      <c r="E1" s="373"/>
      <c r="F1" s="373"/>
      <c r="G1" s="373"/>
      <c r="H1" s="204"/>
    </row>
    <row r="2" spans="1:38" x14ac:dyDescent="0.2">
      <c r="A2" s="373" t="s">
        <v>63</v>
      </c>
      <c r="B2" s="373"/>
      <c r="C2" s="373"/>
      <c r="D2" s="373"/>
      <c r="E2" s="373"/>
      <c r="F2" s="373"/>
      <c r="G2" s="373"/>
      <c r="H2" s="204"/>
    </row>
    <row r="3" spans="1:38" ht="12.75" x14ac:dyDescent="0.2">
      <c r="A3" s="373" t="s">
        <v>65</v>
      </c>
      <c r="B3" s="373"/>
      <c r="C3" s="373"/>
      <c r="D3" s="373"/>
      <c r="E3" s="373"/>
      <c r="F3" s="373"/>
      <c r="G3" s="373"/>
      <c r="H3" s="206"/>
    </row>
    <row r="4" spans="1:38" customFormat="1" ht="23.25" x14ac:dyDescent="0.35">
      <c r="A4" s="324" t="s">
        <v>90</v>
      </c>
      <c r="B4" s="324"/>
      <c r="C4" s="324"/>
      <c r="D4" s="324"/>
      <c r="E4" s="324"/>
      <c r="F4" s="324"/>
      <c r="G4" s="324"/>
      <c r="H4" s="244"/>
      <c r="I4" s="244"/>
      <c r="J4" s="244"/>
      <c r="K4" s="244"/>
      <c r="L4" s="244"/>
      <c r="M4" s="244"/>
      <c r="N4" s="244"/>
      <c r="O4" s="244"/>
    </row>
    <row r="5" spans="1:38" ht="11.25" customHeight="1" x14ac:dyDescent="0.2">
      <c r="A5" s="374" t="s">
        <v>31</v>
      </c>
      <c r="B5" s="377" t="s">
        <v>26</v>
      </c>
      <c r="C5" s="377"/>
      <c r="D5" s="377"/>
      <c r="E5" s="377"/>
      <c r="F5" s="377"/>
      <c r="G5" s="377"/>
      <c r="H5" s="207"/>
    </row>
    <row r="6" spans="1:38" ht="12" customHeight="1" x14ac:dyDescent="0.2">
      <c r="A6" s="375"/>
      <c r="B6" s="375" t="s">
        <v>26</v>
      </c>
      <c r="C6" s="377" t="s">
        <v>6</v>
      </c>
      <c r="D6" s="377"/>
      <c r="E6" s="377"/>
      <c r="F6" s="377"/>
      <c r="G6" s="375" t="s">
        <v>1</v>
      </c>
      <c r="H6" s="208"/>
    </row>
    <row r="7" spans="1:38" x14ac:dyDescent="0.2">
      <c r="A7" s="375"/>
      <c r="B7" s="378"/>
      <c r="C7" s="208" t="s">
        <v>8</v>
      </c>
      <c r="D7" s="208" t="s">
        <v>87</v>
      </c>
      <c r="E7" s="208" t="s">
        <v>9</v>
      </c>
      <c r="F7" s="208" t="s">
        <v>88</v>
      </c>
      <c r="G7" s="375"/>
      <c r="H7" s="208"/>
    </row>
    <row r="8" spans="1:38" x14ac:dyDescent="0.2">
      <c r="A8" s="209"/>
      <c r="B8" s="209"/>
      <c r="C8" s="209"/>
      <c r="D8" s="209"/>
      <c r="E8" s="209"/>
      <c r="F8" s="209"/>
      <c r="G8" s="209"/>
      <c r="H8" s="210"/>
    </row>
    <row r="9" spans="1:38" s="46" customFormat="1" ht="12" customHeight="1" x14ac:dyDescent="0.2">
      <c r="A9" s="45" t="s">
        <v>59</v>
      </c>
      <c r="B9" s="140">
        <f>[4]Sheet1!C169</f>
        <v>5203.9124337374724</v>
      </c>
      <c r="C9" s="140">
        <f>[4]Sheet1!E169</f>
        <v>7177.3411813292514</v>
      </c>
      <c r="D9" s="140">
        <f>[4]Sheet1!G169</f>
        <v>10828.215030189382</v>
      </c>
      <c r="E9" s="140">
        <f>[4]Sheet1!I169</f>
        <v>7266.1957699847762</v>
      </c>
      <c r="F9" s="140">
        <f>[4]Sheet1!K169</f>
        <v>3068.0823366635882</v>
      </c>
      <c r="G9" s="140">
        <f>[4]Sheet1!M169</f>
        <v>3422.3141105940681</v>
      </c>
      <c r="H9" s="142"/>
      <c r="I9" s="211"/>
      <c r="J9" s="142"/>
      <c r="K9" s="211"/>
      <c r="L9" s="142"/>
      <c r="M9" s="211"/>
      <c r="N9" s="142"/>
      <c r="O9" s="211"/>
      <c r="P9" s="142"/>
      <c r="Q9" s="211"/>
      <c r="R9" s="142"/>
      <c r="S9" s="211"/>
    </row>
    <row r="10" spans="1:38" s="25" customFormat="1" ht="11.25" customHeight="1" x14ac:dyDescent="0.2">
      <c r="A10" s="47"/>
      <c r="H10" s="142"/>
      <c r="I10" s="211"/>
      <c r="J10" s="142"/>
      <c r="K10" s="211"/>
      <c r="L10" s="142"/>
      <c r="M10" s="211"/>
      <c r="N10" s="142"/>
      <c r="O10" s="211"/>
      <c r="P10" s="142"/>
      <c r="Q10" s="211"/>
      <c r="R10" s="142"/>
      <c r="S10" s="211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173"/>
      <c r="C11" s="173"/>
      <c r="D11" s="173"/>
      <c r="E11" s="173"/>
      <c r="F11" s="173"/>
      <c r="G11" s="173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147" t="s">
        <v>55</v>
      </c>
      <c r="B12" s="305">
        <f>[4]Sheet1!C170</f>
        <v>6435.6386658614174</v>
      </c>
      <c r="C12" s="305">
        <f>[4]Sheet1!E170</f>
        <v>7899.2248457969245</v>
      </c>
      <c r="D12" s="305">
        <f>[4]Sheet1!G170</f>
        <v>12288.97010358757</v>
      </c>
      <c r="E12" s="305">
        <f>[4]Sheet1!I170</f>
        <v>7759.164446652203</v>
      </c>
      <c r="F12" s="305">
        <f>[4]Sheet1!K170</f>
        <v>3344.620319916773</v>
      </c>
      <c r="G12" s="305">
        <f>[4]Sheet1!M170</f>
        <v>4609.5087706004451</v>
      </c>
      <c r="H12" s="158"/>
      <c r="I12" s="212"/>
      <c r="J12" s="158"/>
      <c r="K12" s="212"/>
      <c r="L12" s="158"/>
      <c r="M12" s="212"/>
      <c r="N12" s="158"/>
      <c r="O12" s="212"/>
      <c r="P12" s="158"/>
      <c r="Q12" s="212"/>
      <c r="R12" s="158"/>
      <c r="S12" s="212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154" t="s">
        <v>51</v>
      </c>
      <c r="B13" s="305">
        <f>[4]Sheet1!C172</f>
        <v>7729.523790363136</v>
      </c>
      <c r="C13" s="305">
        <f>[4]Sheet1!E172</f>
        <v>9514.9145644130585</v>
      </c>
      <c r="D13" s="305">
        <f>[4]Sheet1!G172</f>
        <v>13926.449787835929</v>
      </c>
      <c r="E13" s="305">
        <f>[4]Sheet1!I172</f>
        <v>9219.9642857142808</v>
      </c>
      <c r="F13" s="305">
        <f>[4]Sheet1!K172</f>
        <v>4049.9261603375535</v>
      </c>
      <c r="G13" s="305">
        <f>[4]Sheet1!M172</f>
        <v>5072.2187734668323</v>
      </c>
      <c r="H13" s="156"/>
      <c r="I13" s="212"/>
      <c r="J13" s="156"/>
      <c r="K13" s="212"/>
      <c r="L13" s="156"/>
      <c r="M13" s="212"/>
      <c r="N13" s="156"/>
      <c r="O13" s="212"/>
      <c r="P13" s="158"/>
      <c r="Q13" s="212"/>
      <c r="R13" s="158"/>
      <c r="S13" s="212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154" t="s">
        <v>52</v>
      </c>
      <c r="B14" s="305">
        <f>[4]Sheet1!C173</f>
        <v>7057.0347159603189</v>
      </c>
      <c r="C14" s="305">
        <f>[4]Sheet1!E173</f>
        <v>8482.0804405075451</v>
      </c>
      <c r="D14" s="305">
        <f>[4]Sheet1!G173</f>
        <v>14013.571428571429</v>
      </c>
      <c r="E14" s="305">
        <f>[4]Sheet1!I173</f>
        <v>8749.1171224732479</v>
      </c>
      <c r="F14" s="305">
        <f>[4]Sheet1!K173</f>
        <v>3890.8442776735455</v>
      </c>
      <c r="G14" s="305">
        <f>[4]Sheet1!M173</f>
        <v>4653.9600322971346</v>
      </c>
      <c r="H14" s="156"/>
      <c r="I14" s="212"/>
      <c r="J14" s="156"/>
      <c r="K14" s="212"/>
      <c r="L14" s="156"/>
      <c r="M14" s="212"/>
      <c r="N14" s="156"/>
      <c r="O14" s="212"/>
      <c r="P14" s="158"/>
      <c r="Q14" s="212"/>
      <c r="R14" s="158"/>
      <c r="S14" s="212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154" t="s">
        <v>71</v>
      </c>
      <c r="B15" s="305">
        <f>[4]Sheet1!C174</f>
        <v>5621.6358390829237</v>
      </c>
      <c r="C15" s="305">
        <f>[4]Sheet1!E174</f>
        <v>6771.1215800601731</v>
      </c>
      <c r="D15" s="305">
        <f>[4]Sheet1!G174</f>
        <v>11030.265532255464</v>
      </c>
      <c r="E15" s="305">
        <f>[4]Sheet1!I174</f>
        <v>6460.7689642925297</v>
      </c>
      <c r="F15" s="305">
        <f>[4]Sheet1!K174</f>
        <v>2839.4134909617887</v>
      </c>
      <c r="G15" s="305">
        <f>[4]Sheet1!M174</f>
        <v>4416.1195291274134</v>
      </c>
      <c r="H15" s="156"/>
      <c r="I15" s="212"/>
      <c r="J15" s="156"/>
      <c r="K15" s="212"/>
      <c r="L15" s="156"/>
      <c r="M15" s="212"/>
      <c r="N15" s="156"/>
      <c r="O15" s="212"/>
      <c r="P15" s="158"/>
      <c r="Q15" s="212"/>
      <c r="R15" s="158"/>
      <c r="S15" s="212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147" t="s">
        <v>53</v>
      </c>
      <c r="B16" s="305">
        <f>[4]Sheet1!C175</f>
        <v>2681.4957774091367</v>
      </c>
      <c r="C16" s="305">
        <f>[4]Sheet1!E175</f>
        <v>4524.2237932715752</v>
      </c>
      <c r="D16" s="305">
        <f>[4]Sheet1!G175</f>
        <v>6661.2519999999995</v>
      </c>
      <c r="E16" s="305">
        <f>[4]Sheet1!I175</f>
        <v>4697.6673773987195</v>
      </c>
      <c r="F16" s="305">
        <f>[4]Sheet1!K175</f>
        <v>2515.7340946166419</v>
      </c>
      <c r="G16" s="305">
        <f>[4]Sheet1!M175</f>
        <v>1856.2915938864633</v>
      </c>
      <c r="H16" s="156"/>
      <c r="I16" s="212"/>
      <c r="J16" s="156"/>
      <c r="K16" s="212"/>
      <c r="L16" s="156"/>
      <c r="M16" s="212"/>
      <c r="N16" s="156"/>
      <c r="O16" s="212"/>
      <c r="P16" s="158"/>
      <c r="Q16" s="212"/>
      <c r="R16" s="158"/>
      <c r="S16" s="212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158"/>
      <c r="B17" s="180"/>
      <c r="C17" s="180"/>
      <c r="D17" s="180"/>
      <c r="E17" s="180"/>
      <c r="F17" s="180"/>
      <c r="G17" s="180"/>
      <c r="H17" s="156"/>
      <c r="I17" s="212"/>
      <c r="J17" s="156"/>
      <c r="K17" s="212"/>
      <c r="L17" s="156"/>
      <c r="M17" s="212"/>
      <c r="N17" s="156"/>
      <c r="O17" s="212"/>
      <c r="P17" s="156"/>
      <c r="Q17" s="212"/>
      <c r="R17" s="156"/>
      <c r="S17" s="212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142"/>
      <c r="I18" s="142"/>
      <c r="J18" s="142"/>
      <c r="K18" s="142"/>
      <c r="L18" s="142"/>
      <c r="M18" s="142"/>
      <c r="N18" s="142"/>
      <c r="O18" s="142"/>
      <c r="P18" s="142"/>
      <c r="Q18" s="142"/>
      <c r="R18" s="142"/>
      <c r="S18" s="142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147" t="s">
        <v>37</v>
      </c>
      <c r="B19" s="305">
        <f>[4]Sheet1!C177</f>
        <v>2111.6768345142905</v>
      </c>
      <c r="C19" s="305">
        <f>[4]Sheet1!E177</f>
        <v>3305.0912791351484</v>
      </c>
      <c r="D19" s="305">
        <f>[4]Sheet1!G177</f>
        <v>6349.9886317340415</v>
      </c>
      <c r="E19" s="305">
        <f>[4]Sheet1!I177</f>
        <v>3422.2362402853314</v>
      </c>
      <c r="F19" s="305">
        <f>[4]Sheet1!K177</f>
        <v>2522.6716040906986</v>
      </c>
      <c r="G19" s="305">
        <f>[4]Sheet1!M177</f>
        <v>1866.8407924089631</v>
      </c>
      <c r="H19" s="158"/>
      <c r="I19" s="212"/>
      <c r="J19" s="158"/>
      <c r="K19" s="212"/>
      <c r="L19" s="158"/>
      <c r="M19" s="212"/>
      <c r="N19" s="158"/>
      <c r="O19" s="212"/>
      <c r="P19" s="158"/>
      <c r="Q19" s="212"/>
      <c r="R19" s="158"/>
      <c r="S19" s="212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147" t="s">
        <v>38</v>
      </c>
      <c r="B20" s="305">
        <f>[4]Sheet1!C178</f>
        <v>3249.3612346084706</v>
      </c>
      <c r="C20" s="305">
        <f>[4]Sheet1!E178</f>
        <v>4207.5027360196682</v>
      </c>
      <c r="D20" s="305">
        <f>[4]Sheet1!G178</f>
        <v>4597.9965739528252</v>
      </c>
      <c r="E20" s="305">
        <f>[4]Sheet1!I178</f>
        <v>5052.5972876660608</v>
      </c>
      <c r="F20" s="305">
        <f>[4]Sheet1!K178</f>
        <v>3001.4067863250766</v>
      </c>
      <c r="G20" s="305">
        <f>[4]Sheet1!M178</f>
        <v>2778.0513526544987</v>
      </c>
      <c r="H20" s="158"/>
      <c r="I20" s="212"/>
      <c r="J20" s="158"/>
      <c r="K20" s="212"/>
      <c r="L20" s="158"/>
      <c r="M20" s="212"/>
      <c r="N20" s="158"/>
      <c r="O20" s="212"/>
      <c r="P20" s="158"/>
      <c r="Q20" s="212"/>
      <c r="R20" s="158"/>
      <c r="S20" s="212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147" t="s">
        <v>39</v>
      </c>
      <c r="B21" s="305">
        <f>[4]Sheet1!C179</f>
        <v>5899.2204346363642</v>
      </c>
      <c r="C21" s="305">
        <f>[4]Sheet1!E179</f>
        <v>6867.5586230575573</v>
      </c>
      <c r="D21" s="305">
        <f>[4]Sheet1!G179</f>
        <v>9143.8283666388888</v>
      </c>
      <c r="E21" s="305">
        <f>[4]Sheet1!I179</f>
        <v>6815.3255974694457</v>
      </c>
      <c r="F21" s="305">
        <f>[4]Sheet1!K179</f>
        <v>3212.1330194829193</v>
      </c>
      <c r="G21" s="305">
        <f>[4]Sheet1!M179</f>
        <v>4339.0238584478775</v>
      </c>
      <c r="H21" s="158"/>
      <c r="I21" s="212"/>
      <c r="J21" s="158"/>
      <c r="K21" s="212"/>
      <c r="L21" s="158"/>
      <c r="M21" s="212"/>
      <c r="N21" s="158"/>
      <c r="O21" s="212"/>
      <c r="P21" s="158"/>
      <c r="Q21" s="212"/>
      <c r="R21" s="158"/>
      <c r="S21" s="212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147" t="s">
        <v>40</v>
      </c>
      <c r="B22" s="305">
        <f>[4]Sheet1!C180</f>
        <v>11737.308626662814</v>
      </c>
      <c r="C22" s="305">
        <f>[4]Sheet1!E180</f>
        <v>12260.139287876975</v>
      </c>
      <c r="D22" s="305">
        <f>[4]Sheet1!G180</f>
        <v>13539.384172431106</v>
      </c>
      <c r="E22" s="305">
        <f>[4]Sheet1!I180</f>
        <v>11467.813444900554</v>
      </c>
      <c r="F22" s="305">
        <f>[4]Sheet1!K180</f>
        <v>4106.9531489046203</v>
      </c>
      <c r="G22" s="305">
        <f>[4]Sheet1!M180</f>
        <v>9777.9187778536143</v>
      </c>
      <c r="H22" s="158"/>
      <c r="I22" s="212"/>
      <c r="J22" s="158"/>
      <c r="K22" s="212"/>
      <c r="L22" s="158"/>
      <c r="M22" s="212"/>
      <c r="N22" s="158"/>
      <c r="O22" s="212"/>
      <c r="P22" s="158"/>
      <c r="Q22" s="212"/>
      <c r="R22" s="158"/>
      <c r="S22" s="212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147" t="s">
        <v>46</v>
      </c>
      <c r="B23" s="305">
        <f>[4]Sheet1!C181</f>
        <v>6284.452132825817</v>
      </c>
      <c r="C23" s="305">
        <f>[4]Sheet1!E181</f>
        <v>6798.3454552675503</v>
      </c>
      <c r="D23" s="305">
        <f>[4]Sheet1!G181</f>
        <v>12000</v>
      </c>
      <c r="E23" s="305">
        <f>[4]Sheet1!I181</f>
        <v>6180.5014797659442</v>
      </c>
      <c r="F23" s="305">
        <f>[4]Sheet1!K181</f>
        <v>7360.6072406132389</v>
      </c>
      <c r="G23" s="305">
        <f>[4]Sheet1!M181</f>
        <v>4364.3682538920648</v>
      </c>
      <c r="H23" s="158"/>
      <c r="I23" s="212"/>
      <c r="J23" s="158"/>
      <c r="K23" s="212"/>
      <c r="L23" s="158"/>
      <c r="M23" s="212"/>
      <c r="N23" s="158"/>
      <c r="O23" s="212"/>
      <c r="P23" s="158"/>
      <c r="Q23" s="212"/>
      <c r="R23" s="158"/>
      <c r="S23" s="212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B25" s="173"/>
      <c r="C25" s="173"/>
      <c r="D25" s="173"/>
      <c r="E25" s="173"/>
      <c r="F25" s="173"/>
      <c r="G25" s="173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147" t="s">
        <v>41</v>
      </c>
      <c r="B26" s="305">
        <f>[4]Sheet1!C182</f>
        <v>443.62499999999994</v>
      </c>
      <c r="C26" s="305">
        <f>[4]Sheet1!E182</f>
        <v>1200</v>
      </c>
      <c r="D26" s="305">
        <f>[4]Sheet1!G182</f>
        <v>0</v>
      </c>
      <c r="E26" s="305">
        <f>[4]Sheet1!I182</f>
        <v>0</v>
      </c>
      <c r="F26" s="305">
        <f>[4]Sheet1!K182</f>
        <v>1200</v>
      </c>
      <c r="G26" s="305">
        <f>[4]Sheet1!M182</f>
        <v>99.818181818181813</v>
      </c>
      <c r="H26" s="158"/>
      <c r="I26" s="212"/>
      <c r="J26" s="158"/>
      <c r="K26" s="212"/>
      <c r="L26" s="158"/>
      <c r="M26" s="212"/>
      <c r="N26" s="158"/>
      <c r="O26" s="212"/>
      <c r="P26" s="158"/>
      <c r="Q26" s="212"/>
      <c r="R26" s="158"/>
      <c r="S26" s="212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147" t="s">
        <v>42</v>
      </c>
      <c r="B27" s="305">
        <f>[4]Sheet1!C183</f>
        <v>684.91358134123016</v>
      </c>
      <c r="C27" s="305">
        <f>[4]Sheet1!E183</f>
        <v>748.70508790968074</v>
      </c>
      <c r="D27" s="305">
        <f>[4]Sheet1!G183</f>
        <v>0</v>
      </c>
      <c r="E27" s="305">
        <f>[4]Sheet1!I183</f>
        <v>676.06827473688963</v>
      </c>
      <c r="F27" s="305">
        <f>[4]Sheet1!K183</f>
        <v>854.76190476190482</v>
      </c>
      <c r="G27" s="305">
        <f>[4]Sheet1!M183</f>
        <v>150</v>
      </c>
      <c r="H27" s="158"/>
      <c r="I27" s="212"/>
      <c r="J27" s="158"/>
      <c r="K27" s="212"/>
      <c r="L27" s="158"/>
      <c r="M27" s="212"/>
      <c r="N27" s="158"/>
      <c r="O27" s="212"/>
      <c r="P27" s="158"/>
      <c r="Q27" s="212"/>
      <c r="R27" s="158"/>
      <c r="S27" s="212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147" t="s">
        <v>43</v>
      </c>
      <c r="B28" s="305">
        <f>[4]Sheet1!C184</f>
        <v>2274.070891892552</v>
      </c>
      <c r="C28" s="305">
        <f>[4]Sheet1!E184</f>
        <v>2810.5245577628057</v>
      </c>
      <c r="D28" s="305">
        <f>[4]Sheet1!G184</f>
        <v>4097.0186163057451</v>
      </c>
      <c r="E28" s="305">
        <f>[4]Sheet1!I184</f>
        <v>2925.8806757125358</v>
      </c>
      <c r="F28" s="305">
        <f>[4]Sheet1!K184</f>
        <v>2513.9628351241204</v>
      </c>
      <c r="G28" s="305">
        <f>[4]Sheet1!M184</f>
        <v>817.10723584803031</v>
      </c>
      <c r="H28" s="158"/>
      <c r="I28" s="212"/>
      <c r="J28" s="158"/>
      <c r="K28" s="212"/>
      <c r="L28" s="158"/>
      <c r="M28" s="212"/>
      <c r="N28" s="158"/>
      <c r="O28" s="212"/>
      <c r="P28" s="158"/>
      <c r="Q28" s="212"/>
      <c r="R28" s="158"/>
      <c r="S28" s="212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147" t="s">
        <v>44</v>
      </c>
      <c r="B29" s="305">
        <f>[4]Sheet1!C185</f>
        <v>4668.3282461382169</v>
      </c>
      <c r="C29" s="305">
        <f>[4]Sheet1!E185</f>
        <v>5383.734451696585</v>
      </c>
      <c r="D29" s="305">
        <f>[4]Sheet1!G185</f>
        <v>5124.4696260581131</v>
      </c>
      <c r="E29" s="305">
        <f>[4]Sheet1!I185</f>
        <v>6240.2180395195383</v>
      </c>
      <c r="F29" s="305">
        <f>[4]Sheet1!K185</f>
        <v>2841.0573693404331</v>
      </c>
      <c r="G29" s="305">
        <f>[4]Sheet1!M185</f>
        <v>2778.861967154573</v>
      </c>
      <c r="H29" s="158"/>
      <c r="I29" s="212"/>
      <c r="J29" s="158"/>
      <c r="K29" s="212"/>
      <c r="L29" s="158"/>
      <c r="M29" s="212"/>
      <c r="N29" s="158"/>
      <c r="O29" s="212"/>
      <c r="P29" s="158"/>
      <c r="Q29" s="212"/>
      <c r="R29" s="158"/>
      <c r="S29" s="212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147" t="s">
        <v>45</v>
      </c>
      <c r="B30" s="305">
        <f>[4]Sheet1!C186</f>
        <v>6149.8933818388932</v>
      </c>
      <c r="C30" s="305">
        <f>[4]Sheet1!E186</f>
        <v>7440.9415680054399</v>
      </c>
      <c r="D30" s="305">
        <f>[4]Sheet1!G186</f>
        <v>9106.1010266925514</v>
      </c>
      <c r="E30" s="305">
        <f>[4]Sheet1!I186</f>
        <v>7923.774566314094</v>
      </c>
      <c r="F30" s="305">
        <f>[4]Sheet1!K186</f>
        <v>3702.7066779340039</v>
      </c>
      <c r="G30" s="305">
        <f>[4]Sheet1!M186</f>
        <v>3797.0261075621711</v>
      </c>
      <c r="H30" s="158"/>
      <c r="I30" s="212"/>
      <c r="J30" s="158"/>
      <c r="K30" s="212"/>
      <c r="L30" s="158"/>
      <c r="M30" s="212"/>
      <c r="N30" s="158"/>
      <c r="O30" s="212"/>
      <c r="P30" s="158"/>
      <c r="Q30" s="212"/>
      <c r="R30" s="158"/>
      <c r="S30" s="212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147" t="s">
        <v>47</v>
      </c>
      <c r="B31" s="305">
        <f>[4]Sheet1!C187</f>
        <v>5644.2499994119717</v>
      </c>
      <c r="C31" s="305">
        <f>[4]Sheet1!E187</f>
        <v>7758.9586934675426</v>
      </c>
      <c r="D31" s="305">
        <f>[4]Sheet1!G187</f>
        <v>11082.946287515912</v>
      </c>
      <c r="E31" s="305">
        <f>[4]Sheet1!I187</f>
        <v>7900.7810025214167</v>
      </c>
      <c r="F31" s="305">
        <f>[4]Sheet1!K187</f>
        <v>3054.1933009745549</v>
      </c>
      <c r="G31" s="305">
        <f>[4]Sheet1!M187</f>
        <v>3215.5142121815734</v>
      </c>
      <c r="H31" s="158"/>
      <c r="I31" s="212"/>
      <c r="J31" s="158"/>
      <c r="K31" s="212"/>
      <c r="L31" s="158"/>
      <c r="M31" s="212"/>
      <c r="N31" s="158"/>
      <c r="O31" s="212"/>
      <c r="P31" s="158"/>
      <c r="Q31" s="212"/>
      <c r="R31" s="158"/>
      <c r="S31" s="212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147" t="s">
        <v>48</v>
      </c>
      <c r="B32" s="305">
        <f>[4]Sheet1!C188</f>
        <v>5296.7678696526009</v>
      </c>
      <c r="C32" s="305">
        <f>[4]Sheet1!E188</f>
        <v>7441.7853377987622</v>
      </c>
      <c r="D32" s="305">
        <f>[4]Sheet1!G188</f>
        <v>10528.058000868563</v>
      </c>
      <c r="E32" s="305">
        <f>[4]Sheet1!I188</f>
        <v>7481.5132567424325</v>
      </c>
      <c r="F32" s="305">
        <f>[4]Sheet1!K188</f>
        <v>3305.2438424121478</v>
      </c>
      <c r="G32" s="305">
        <f>[4]Sheet1!M188</f>
        <v>3496.8093607703031</v>
      </c>
      <c r="H32" s="158"/>
      <c r="I32" s="212"/>
      <c r="J32" s="158"/>
      <c r="K32" s="212"/>
      <c r="L32" s="158"/>
      <c r="M32" s="212"/>
      <c r="N32" s="158"/>
      <c r="O32" s="212"/>
      <c r="P32" s="158"/>
      <c r="Q32" s="212"/>
      <c r="R32" s="158"/>
      <c r="S32" s="212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147" t="s">
        <v>49</v>
      </c>
      <c r="B33" s="305">
        <f>[4]Sheet1!C189</f>
        <v>5820.445213983292</v>
      </c>
      <c r="C33" s="305">
        <f>[4]Sheet1!E189</f>
        <v>9970.6239795631773</v>
      </c>
      <c r="D33" s="305">
        <f>[4]Sheet1!G189</f>
        <v>14476.106722386279</v>
      </c>
      <c r="E33" s="305">
        <f>[4]Sheet1!I189</f>
        <v>8647.7024645989604</v>
      </c>
      <c r="F33" s="305">
        <f>[4]Sheet1!K189</f>
        <v>3499.022938746135</v>
      </c>
      <c r="G33" s="305">
        <f>[4]Sheet1!M189</f>
        <v>3634.4209686614508</v>
      </c>
      <c r="H33" s="158"/>
      <c r="I33" s="212"/>
      <c r="J33" s="158"/>
      <c r="K33" s="212"/>
      <c r="L33" s="158"/>
      <c r="M33" s="212"/>
      <c r="N33" s="158"/>
      <c r="O33" s="212"/>
      <c r="P33" s="158"/>
      <c r="Q33" s="212"/>
      <c r="R33" s="158"/>
      <c r="S33" s="212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147" t="s">
        <v>72</v>
      </c>
      <c r="B34" s="305">
        <f>[4]Sheet1!C190</f>
        <v>3942.669530042835</v>
      </c>
      <c r="C34" s="305">
        <f>[4]Sheet1!E190</f>
        <v>6735.482886857727</v>
      </c>
      <c r="D34" s="305">
        <f>[4]Sheet1!G190</f>
        <v>10660.463610530556</v>
      </c>
      <c r="E34" s="305">
        <f>[4]Sheet1!I190</f>
        <v>7166.3791221956881</v>
      </c>
      <c r="F34" s="305">
        <f>[4]Sheet1!K190</f>
        <v>2254.4483025287541</v>
      </c>
      <c r="G34" s="305">
        <f>[4]Sheet1!M190</f>
        <v>3537.8450040631947</v>
      </c>
      <c r="H34" s="158"/>
      <c r="I34" s="212"/>
      <c r="J34" s="158"/>
      <c r="K34" s="212"/>
      <c r="L34" s="158"/>
      <c r="M34" s="212"/>
      <c r="N34" s="158"/>
      <c r="O34" s="212"/>
      <c r="P34" s="158"/>
      <c r="Q34" s="212"/>
      <c r="R34" s="158"/>
      <c r="S34" s="212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158"/>
      <c r="B35" s="180"/>
      <c r="C35" s="180"/>
      <c r="D35" s="180"/>
      <c r="E35" s="180"/>
      <c r="F35" s="180"/>
      <c r="G35" s="180"/>
      <c r="H35" s="156"/>
      <c r="I35" s="212"/>
      <c r="J35" s="156"/>
      <c r="K35" s="212"/>
      <c r="L35" s="156"/>
      <c r="M35" s="212"/>
      <c r="N35" s="156"/>
      <c r="O35" s="212"/>
      <c r="P35" s="156"/>
      <c r="Q35" s="212"/>
      <c r="R35" s="156"/>
      <c r="S35" s="212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53"/>
      <c r="B36" s="180"/>
      <c r="C36" s="180"/>
      <c r="D36" s="180"/>
      <c r="E36" s="180"/>
      <c r="F36" s="180"/>
      <c r="G36" s="180"/>
      <c r="H36" s="156"/>
      <c r="I36" s="212"/>
      <c r="J36" s="156"/>
      <c r="K36" s="212"/>
      <c r="L36" s="156"/>
      <c r="M36" s="212"/>
      <c r="N36" s="156"/>
      <c r="O36" s="212"/>
      <c r="P36" s="156"/>
      <c r="Q36" s="212"/>
      <c r="R36" s="156"/>
      <c r="S36" s="212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48" t="s">
        <v>82</v>
      </c>
      <c r="B37" s="173"/>
      <c r="C37" s="173"/>
      <c r="D37" s="173"/>
      <c r="E37" s="173"/>
      <c r="F37" s="173"/>
      <c r="G37" s="173"/>
      <c r="H37" s="68"/>
      <c r="I37" s="211"/>
      <c r="J37" s="68"/>
      <c r="K37" s="211"/>
      <c r="L37" s="68"/>
      <c r="M37" s="211"/>
      <c r="N37" s="68"/>
      <c r="O37" s="211"/>
      <c r="P37" s="68"/>
      <c r="Q37" s="211"/>
      <c r="R37" s="68"/>
      <c r="S37" s="21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185" t="s">
        <v>75</v>
      </c>
      <c r="B38" s="305">
        <f>[4]Sheet1!C194</f>
        <v>3167.6819906123128</v>
      </c>
      <c r="C38" s="305">
        <f>[4]Sheet1!E194</f>
        <v>4654.6305730567037</v>
      </c>
      <c r="D38" s="305">
        <f>[4]Sheet1!G194</f>
        <v>5721.6031606210017</v>
      </c>
      <c r="E38" s="305">
        <f>[4]Sheet1!I194</f>
        <v>5164.4300906934095</v>
      </c>
      <c r="F38" s="305">
        <f>[4]Sheet1!K194</f>
        <v>2843.5739893368473</v>
      </c>
      <c r="G38" s="305">
        <f>[4]Sheet1!M194</f>
        <v>2056.6783823706173</v>
      </c>
      <c r="H38" s="158"/>
      <c r="I38" s="212"/>
      <c r="J38" s="158"/>
      <c r="K38" s="212"/>
      <c r="L38" s="158"/>
      <c r="M38" s="212"/>
      <c r="N38" s="158"/>
      <c r="O38" s="212"/>
      <c r="P38" s="158"/>
      <c r="Q38" s="212"/>
      <c r="R38" s="158"/>
      <c r="S38" s="212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186" t="s">
        <v>84</v>
      </c>
      <c r="B39" s="305">
        <f>[4]Sheet1!C195</f>
        <v>1761.7391039402946</v>
      </c>
      <c r="C39" s="305">
        <f>[4]Sheet1!E195</f>
        <v>2830.4497443764199</v>
      </c>
      <c r="D39" s="305">
        <f>[4]Sheet1!G195</f>
        <v>4272.8054556631387</v>
      </c>
      <c r="E39" s="305">
        <f>[4]Sheet1!I195</f>
        <v>2438.1451082725071</v>
      </c>
      <c r="F39" s="305">
        <f>[4]Sheet1!K195</f>
        <v>1767.6682966180208</v>
      </c>
      <c r="G39" s="305">
        <f>[4]Sheet1!M195</f>
        <v>1482.4798454372394</v>
      </c>
      <c r="H39" s="158"/>
      <c r="I39" s="212"/>
      <c r="J39" s="158"/>
      <c r="K39" s="212"/>
      <c r="L39" s="158"/>
      <c r="M39" s="212"/>
      <c r="N39" s="158"/>
      <c r="O39" s="212"/>
      <c r="P39" s="158"/>
      <c r="Q39" s="212"/>
      <c r="R39" s="158"/>
      <c r="S39" s="212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186" t="s">
        <v>85</v>
      </c>
      <c r="B40" s="305">
        <f>[4]Sheet1!C196</f>
        <v>4429.8831761649117</v>
      </c>
      <c r="C40" s="305">
        <f>[4]Sheet1!E196</f>
        <v>5184.1527417733496</v>
      </c>
      <c r="D40" s="305">
        <f>[4]Sheet1!G196</f>
        <v>6946.8781435102364</v>
      </c>
      <c r="E40" s="305">
        <f>[4]Sheet1!I196</f>
        <v>5861.9422973222245</v>
      </c>
      <c r="F40" s="305">
        <f>[4]Sheet1!K196</f>
        <v>3033.1782177555187</v>
      </c>
      <c r="G40" s="305">
        <f>[4]Sheet1!M196</f>
        <v>3167.6202143531295</v>
      </c>
      <c r="H40" s="158"/>
      <c r="I40" s="212"/>
      <c r="J40" s="158"/>
      <c r="K40" s="212"/>
      <c r="L40" s="158"/>
      <c r="M40" s="212"/>
      <c r="N40" s="158"/>
      <c r="O40" s="212"/>
      <c r="P40" s="158"/>
      <c r="Q40" s="212"/>
      <c r="R40" s="158"/>
      <c r="S40" s="212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186" t="s">
        <v>86</v>
      </c>
      <c r="B41" s="305">
        <f>[4]Sheet1!C197</f>
        <v>1965.2234216991067</v>
      </c>
      <c r="C41" s="305">
        <f>[4]Sheet1!E197</f>
        <v>3916.3225710156075</v>
      </c>
      <c r="D41" s="305">
        <f>[4]Sheet1!G197</f>
        <v>4000</v>
      </c>
      <c r="E41" s="305">
        <f>[4]Sheet1!I197</f>
        <v>4101.9002682532164</v>
      </c>
      <c r="F41" s="305">
        <f>[4]Sheet1!K197</f>
        <v>2954.6875</v>
      </c>
      <c r="G41" s="305">
        <f>[4]Sheet1!M197</f>
        <v>1376.6489614698387</v>
      </c>
      <c r="H41" s="158"/>
      <c r="I41" s="212"/>
      <c r="J41" s="158"/>
      <c r="K41" s="212"/>
      <c r="L41" s="158"/>
      <c r="M41" s="212"/>
      <c r="N41" s="158"/>
      <c r="O41" s="212"/>
      <c r="P41" s="158"/>
      <c r="Q41" s="212"/>
      <c r="R41" s="158"/>
      <c r="S41" s="212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185" t="s">
        <v>76</v>
      </c>
      <c r="B42" s="305">
        <f>[4]Sheet1!C198</f>
        <v>11536.314392276716</v>
      </c>
      <c r="C42" s="305">
        <f>[4]Sheet1!E198</f>
        <v>11825.171178528159</v>
      </c>
      <c r="D42" s="305">
        <f>[4]Sheet1!G198</f>
        <v>13223.310474904674</v>
      </c>
      <c r="E42" s="305">
        <f>[4]Sheet1!I198</f>
        <v>11088.575697780732</v>
      </c>
      <c r="F42" s="305">
        <f>[4]Sheet1!K198</f>
        <v>9619.9717522426527</v>
      </c>
      <c r="G42" s="305">
        <f>[4]Sheet1!M198</f>
        <v>10793.361168576017</v>
      </c>
      <c r="H42" s="158"/>
      <c r="I42" s="212"/>
      <c r="J42" s="158"/>
      <c r="K42" s="212"/>
      <c r="L42" s="158"/>
      <c r="M42" s="212"/>
      <c r="N42" s="158"/>
      <c r="O42" s="212"/>
      <c r="P42" s="158"/>
      <c r="Q42" s="212"/>
      <c r="R42" s="158"/>
      <c r="S42" s="212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185" t="s">
        <v>77</v>
      </c>
      <c r="B43" s="305">
        <f>[4]Sheet1!C199</f>
        <v>20761.039020649383</v>
      </c>
      <c r="C43" s="305">
        <f>[4]Sheet1!E199</f>
        <v>21972.549411913737</v>
      </c>
      <c r="D43" s="305">
        <f>[4]Sheet1!G199</f>
        <v>21500.580236667585</v>
      </c>
      <c r="E43" s="305">
        <f>[4]Sheet1!I199</f>
        <v>22445.533337818182</v>
      </c>
      <c r="F43" s="305">
        <f>[4]Sheet1!K199</f>
        <v>0</v>
      </c>
      <c r="G43" s="305">
        <f>[4]Sheet1!M199</f>
        <v>19252.315205444163</v>
      </c>
      <c r="H43" s="158"/>
      <c r="I43" s="212"/>
      <c r="J43" s="158"/>
      <c r="K43" s="212"/>
      <c r="L43" s="158"/>
      <c r="M43" s="212"/>
      <c r="N43" s="158"/>
      <c r="O43" s="212"/>
      <c r="P43" s="158"/>
      <c r="Q43" s="212"/>
      <c r="R43" s="158"/>
      <c r="S43" s="212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185" t="s">
        <v>78</v>
      </c>
      <c r="B44" s="305">
        <f>[4]Sheet1!C200</f>
        <v>30029.554666669948</v>
      </c>
      <c r="C44" s="305">
        <f>[4]Sheet1!E200</f>
        <v>31234.72465147921</v>
      </c>
      <c r="D44" s="305">
        <f>[4]Sheet1!G200</f>
        <v>30993.75</v>
      </c>
      <c r="E44" s="305">
        <f>[4]Sheet1!I200</f>
        <v>31370.993447131226</v>
      </c>
      <c r="F44" s="305">
        <f>[4]Sheet1!K200</f>
        <v>0</v>
      </c>
      <c r="G44" s="305">
        <f>[4]Sheet1!M200</f>
        <v>28832.700148956832</v>
      </c>
      <c r="H44" s="158"/>
      <c r="I44" s="212"/>
      <c r="J44" s="158"/>
      <c r="K44" s="212"/>
      <c r="L44" s="158"/>
      <c r="M44" s="212"/>
      <c r="N44" s="158"/>
      <c r="O44" s="212"/>
      <c r="P44" s="158"/>
      <c r="Q44" s="212"/>
      <c r="R44" s="158"/>
      <c r="S44" s="212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185" t="s">
        <v>79</v>
      </c>
      <c r="B45" s="305">
        <f>[4]Sheet1!C201</f>
        <v>37970.788532804494</v>
      </c>
      <c r="C45" s="305">
        <f>[4]Sheet1!E201</f>
        <v>40065.687898591226</v>
      </c>
      <c r="D45" s="305">
        <f>[4]Sheet1!G201</f>
        <v>41200</v>
      </c>
      <c r="E45" s="305">
        <f>[4]Sheet1!I201</f>
        <v>38653.736879568714</v>
      </c>
      <c r="F45" s="305">
        <f>[4]Sheet1!K201</f>
        <v>0</v>
      </c>
      <c r="G45" s="305">
        <f>[4]Sheet1!M201</f>
        <v>33745.603093825921</v>
      </c>
      <c r="H45" s="158"/>
      <c r="I45" s="212"/>
      <c r="J45" s="158"/>
      <c r="K45" s="212"/>
      <c r="L45" s="158"/>
      <c r="M45" s="212"/>
      <c r="N45" s="158"/>
      <c r="O45" s="212"/>
      <c r="P45" s="158"/>
      <c r="Q45" s="212"/>
      <c r="R45" s="158"/>
      <c r="S45" s="212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158"/>
      <c r="I46" s="44"/>
      <c r="K46" s="44"/>
      <c r="M46" s="44"/>
      <c r="O46" s="44"/>
      <c r="Q46" s="44"/>
      <c r="S46" s="44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48" t="s">
        <v>12</v>
      </c>
      <c r="B47" s="173"/>
      <c r="C47" s="173"/>
      <c r="D47" s="173"/>
      <c r="E47" s="173"/>
      <c r="F47" s="173"/>
      <c r="G47" s="173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185" t="s">
        <v>38</v>
      </c>
      <c r="B48" s="305">
        <f>[4]Sheet1!C202</f>
        <v>1667.7605737180552</v>
      </c>
      <c r="C48" s="305">
        <f>[4]Sheet1!E202</f>
        <v>3397.7034525898403</v>
      </c>
      <c r="D48" s="305">
        <f>[4]Sheet1!G202</f>
        <v>0</v>
      </c>
      <c r="E48" s="305">
        <f>[4]Sheet1!I202</f>
        <v>3397.7034525898403</v>
      </c>
      <c r="F48" s="305">
        <f>[4]Sheet1!K202</f>
        <v>0</v>
      </c>
      <c r="G48" s="305">
        <f>[4]Sheet1!M202</f>
        <v>1221.0793240545593</v>
      </c>
      <c r="H48" s="158"/>
      <c r="I48" s="212"/>
      <c r="J48" s="158"/>
      <c r="K48" s="212"/>
      <c r="L48" s="158"/>
      <c r="M48" s="212"/>
      <c r="N48" s="158"/>
      <c r="O48" s="212"/>
      <c r="P48" s="158"/>
      <c r="Q48" s="212"/>
      <c r="R48" s="158"/>
      <c r="S48" s="212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185" t="s">
        <v>39</v>
      </c>
      <c r="B49" s="305">
        <f>[4]Sheet1!C203</f>
        <v>4040.7656805679426</v>
      </c>
      <c r="C49" s="305">
        <f>[4]Sheet1!E203</f>
        <v>6744.3327352139086</v>
      </c>
      <c r="D49" s="305">
        <f>[4]Sheet1!G203</f>
        <v>0</v>
      </c>
      <c r="E49" s="305">
        <f>[4]Sheet1!I203</f>
        <v>6744.3327352139086</v>
      </c>
      <c r="F49" s="305">
        <f>[4]Sheet1!K203</f>
        <v>0</v>
      </c>
      <c r="G49" s="305">
        <f>[4]Sheet1!M203</f>
        <v>2116.8642567891234</v>
      </c>
      <c r="H49" s="158"/>
      <c r="I49" s="212"/>
      <c r="J49" s="158"/>
      <c r="K49" s="212"/>
      <c r="L49" s="158"/>
      <c r="M49" s="212"/>
      <c r="N49" s="158"/>
      <c r="O49" s="212"/>
      <c r="P49" s="158"/>
      <c r="Q49" s="212"/>
      <c r="R49" s="158"/>
      <c r="S49" s="212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185" t="s">
        <v>50</v>
      </c>
      <c r="B50" s="305">
        <f>[4]Sheet1!C204</f>
        <v>5911.4127291855029</v>
      </c>
      <c r="C50" s="305">
        <f>[4]Sheet1!E204</f>
        <v>7435.617227754261</v>
      </c>
      <c r="D50" s="305">
        <f>[4]Sheet1!G204</f>
        <v>10828.215030189382</v>
      </c>
      <c r="E50" s="305">
        <f>[4]Sheet1!I204</f>
        <v>7826.0129960451404</v>
      </c>
      <c r="F50" s="305">
        <f>[4]Sheet1!K204</f>
        <v>3068.0823366635882</v>
      </c>
      <c r="G50" s="305">
        <f>[4]Sheet1!M204</f>
        <v>4260.029950535557</v>
      </c>
      <c r="H50" s="158"/>
      <c r="I50" s="212"/>
      <c r="J50" s="158"/>
      <c r="K50" s="212"/>
      <c r="L50" s="158"/>
      <c r="M50" s="212"/>
      <c r="N50" s="158"/>
      <c r="O50" s="212"/>
      <c r="P50" s="158"/>
      <c r="Q50" s="212"/>
      <c r="R50" s="158"/>
      <c r="S50" s="212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s="25" customFormat="1" x14ac:dyDescent="0.2">
      <c r="A51" s="185" t="s">
        <v>46</v>
      </c>
      <c r="B51" s="305">
        <f>[4]Sheet1!C205</f>
        <v>0</v>
      </c>
      <c r="C51" s="305">
        <f>[4]Sheet1!E205</f>
        <v>0</v>
      </c>
      <c r="D51" s="305">
        <f>[4]Sheet1!G205</f>
        <v>0</v>
      </c>
      <c r="E51" s="305">
        <f>[4]Sheet1!I205</f>
        <v>0</v>
      </c>
      <c r="F51" s="305">
        <f>[4]Sheet1!K205</f>
        <v>0</v>
      </c>
      <c r="G51" s="305">
        <f>[4]Sheet1!M205</f>
        <v>0</v>
      </c>
      <c r="H51" s="158"/>
      <c r="I51" s="212"/>
      <c r="J51" s="158"/>
      <c r="K51" s="212"/>
      <c r="L51" s="158"/>
      <c r="M51" s="212"/>
      <c r="N51" s="158"/>
      <c r="O51" s="212"/>
      <c r="P51" s="158"/>
      <c r="Q51" s="212"/>
      <c r="R51" s="158"/>
      <c r="S51" s="212"/>
      <c r="V51" s="44"/>
      <c r="X51" s="44"/>
      <c r="Z51" s="44"/>
      <c r="AB51" s="44"/>
      <c r="AD51" s="44"/>
      <c r="AF51" s="44"/>
      <c r="AH51" s="44"/>
      <c r="AJ51" s="44"/>
      <c r="AL51" s="44"/>
    </row>
    <row r="52" spans="1:38" s="25" customFormat="1" x14ac:dyDescent="0.2">
      <c r="A52" s="185"/>
      <c r="H52" s="158"/>
      <c r="I52" s="212"/>
      <c r="J52" s="158"/>
      <c r="K52" s="212"/>
      <c r="L52" s="158"/>
      <c r="M52" s="212"/>
      <c r="N52" s="158"/>
      <c r="O52" s="212"/>
      <c r="P52" s="158"/>
      <c r="Q52" s="212"/>
      <c r="R52" s="158"/>
      <c r="S52" s="212"/>
      <c r="V52" s="44"/>
      <c r="X52" s="44"/>
      <c r="Z52" s="44"/>
      <c r="AB52" s="44"/>
      <c r="AD52" s="44"/>
      <c r="AF52" s="44"/>
      <c r="AH52" s="44"/>
      <c r="AJ52" s="44"/>
      <c r="AL52" s="44"/>
    </row>
    <row r="53" spans="1:38" x14ac:dyDescent="0.2">
      <c r="A53" s="284"/>
      <c r="B53" s="285"/>
      <c r="C53" s="285"/>
      <c r="D53" s="285"/>
      <c r="E53" s="285"/>
      <c r="F53" s="285"/>
      <c r="G53" s="285"/>
    </row>
    <row r="54" spans="1:38" x14ac:dyDescent="0.2">
      <c r="A54" s="159" t="str">
        <f>'C05'!A42</f>
        <v>Fuente: Instituto Nacional de Estadística (INE). LVIII Encuesta Permanente de Hogares de Propósitos Múltiples, Junio 2017.</v>
      </c>
    </row>
    <row r="55" spans="1:38" x14ac:dyDescent="0.2">
      <c r="A55" s="159" t="str">
        <f>'C05'!A43</f>
        <v>(Promedio de salarios mínimos por rama)</v>
      </c>
    </row>
    <row r="56" spans="1:38" x14ac:dyDescent="0.2">
      <c r="A56" s="159" t="s">
        <v>83</v>
      </c>
      <c r="M56" s="204"/>
    </row>
    <row r="57" spans="1:38" x14ac:dyDescent="0.2">
      <c r="A57" s="159"/>
      <c r="M57" s="204"/>
    </row>
    <row r="58" spans="1:38" x14ac:dyDescent="0.2">
      <c r="A58" s="373" t="s">
        <v>105</v>
      </c>
      <c r="B58" s="373"/>
      <c r="C58" s="373"/>
      <c r="D58" s="373"/>
      <c r="E58" s="373"/>
      <c r="F58" s="373"/>
      <c r="G58" s="373"/>
    </row>
    <row r="59" spans="1:38" x14ac:dyDescent="0.2">
      <c r="A59" s="373" t="s">
        <v>99</v>
      </c>
      <c r="B59" s="373"/>
      <c r="C59" s="373"/>
      <c r="D59" s="373"/>
      <c r="E59" s="373"/>
      <c r="F59" s="373"/>
      <c r="G59" s="373"/>
    </row>
    <row r="60" spans="1:38" x14ac:dyDescent="0.2">
      <c r="A60" s="373" t="s">
        <v>65</v>
      </c>
      <c r="B60" s="373"/>
      <c r="C60" s="373"/>
      <c r="D60" s="373"/>
      <c r="E60" s="373"/>
      <c r="F60" s="373"/>
      <c r="G60" s="373"/>
    </row>
    <row r="61" spans="1:38" customFormat="1" ht="23.25" x14ac:dyDescent="0.35">
      <c r="A61" s="324" t="s">
        <v>90</v>
      </c>
      <c r="B61" s="324"/>
      <c r="C61" s="324"/>
      <c r="D61" s="324"/>
      <c r="E61" s="324"/>
      <c r="F61" s="324"/>
      <c r="G61" s="324"/>
      <c r="H61" s="244"/>
      <c r="I61" s="244"/>
      <c r="J61" s="244"/>
      <c r="K61" s="244"/>
      <c r="L61" s="244"/>
      <c r="M61" s="244"/>
      <c r="N61" s="244"/>
      <c r="O61" s="244"/>
    </row>
    <row r="62" spans="1:38" x14ac:dyDescent="0.2">
      <c r="A62" s="374" t="s">
        <v>31</v>
      </c>
      <c r="B62" s="377" t="s">
        <v>26</v>
      </c>
      <c r="C62" s="377"/>
      <c r="D62" s="377"/>
      <c r="E62" s="377"/>
      <c r="F62" s="377"/>
      <c r="G62" s="377"/>
    </row>
    <row r="63" spans="1:38" s="213" customFormat="1" x14ac:dyDescent="0.2">
      <c r="A63" s="375"/>
      <c r="B63" s="375" t="s">
        <v>26</v>
      </c>
      <c r="C63" s="377" t="s">
        <v>6</v>
      </c>
      <c r="D63" s="377"/>
      <c r="E63" s="377"/>
      <c r="F63" s="377"/>
      <c r="G63" s="375" t="s">
        <v>1</v>
      </c>
      <c r="I63" s="205"/>
      <c r="J63" s="205"/>
      <c r="K63" s="205"/>
      <c r="L63" s="205"/>
      <c r="M63" s="205"/>
      <c r="N63" s="205"/>
      <c r="O63" s="205"/>
      <c r="P63" s="205"/>
      <c r="Q63" s="205"/>
      <c r="R63" s="205"/>
      <c r="S63" s="205"/>
      <c r="T63" s="205"/>
      <c r="U63" s="205"/>
      <c r="V63" s="205"/>
      <c r="W63" s="205"/>
      <c r="X63" s="205"/>
      <c r="Y63" s="205"/>
      <c r="Z63" s="205"/>
      <c r="AA63" s="205"/>
      <c r="AB63" s="205"/>
      <c r="AC63" s="205"/>
      <c r="AD63" s="205"/>
      <c r="AE63" s="205"/>
      <c r="AF63" s="205"/>
      <c r="AG63" s="205"/>
      <c r="AH63" s="205"/>
      <c r="AI63" s="205"/>
      <c r="AJ63" s="205"/>
      <c r="AK63" s="205"/>
      <c r="AL63" s="205"/>
    </row>
    <row r="64" spans="1:38" s="213" customFormat="1" x14ac:dyDescent="0.2">
      <c r="A64" s="376"/>
      <c r="B64" s="376"/>
      <c r="C64" s="214" t="s">
        <v>8</v>
      </c>
      <c r="D64" s="214" t="s">
        <v>87</v>
      </c>
      <c r="E64" s="214" t="s">
        <v>9</v>
      </c>
      <c r="F64" s="214" t="s">
        <v>88</v>
      </c>
      <c r="G64" s="376"/>
      <c r="I64" s="205"/>
      <c r="J64" s="205"/>
      <c r="K64" s="205"/>
      <c r="L64" s="205"/>
      <c r="M64" s="205"/>
      <c r="N64" s="205"/>
      <c r="O64" s="205"/>
      <c r="P64" s="205"/>
      <c r="Q64" s="205"/>
      <c r="R64" s="205"/>
      <c r="S64" s="205"/>
      <c r="T64" s="205"/>
      <c r="U64" s="205"/>
      <c r="V64" s="205"/>
      <c r="W64" s="205"/>
      <c r="X64" s="205"/>
      <c r="Y64" s="205"/>
      <c r="Z64" s="205"/>
      <c r="AA64" s="205"/>
      <c r="AB64" s="205"/>
      <c r="AC64" s="205"/>
      <c r="AD64" s="205"/>
      <c r="AE64" s="205"/>
      <c r="AF64" s="205"/>
      <c r="AG64" s="205"/>
      <c r="AH64" s="205"/>
      <c r="AI64" s="205"/>
      <c r="AJ64" s="205"/>
      <c r="AK64" s="205"/>
      <c r="AL64" s="205"/>
    </row>
    <row r="65" spans="1:38" s="213" customFormat="1" x14ac:dyDescent="0.2">
      <c r="A65" s="215"/>
      <c r="B65" s="215"/>
      <c r="C65" s="215"/>
      <c r="D65" s="215"/>
      <c r="E65" s="210"/>
      <c r="F65" s="210"/>
      <c r="G65" s="210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205"/>
      <c r="V65" s="205"/>
      <c r="W65" s="205"/>
      <c r="X65" s="205"/>
      <c r="Y65" s="205"/>
      <c r="Z65" s="205"/>
      <c r="AA65" s="205"/>
      <c r="AB65" s="205"/>
      <c r="AC65" s="205"/>
      <c r="AD65" s="205"/>
      <c r="AE65" s="205"/>
      <c r="AF65" s="205"/>
      <c r="AG65" s="205"/>
      <c r="AH65" s="205"/>
      <c r="AI65" s="205"/>
      <c r="AJ65" s="205"/>
      <c r="AK65" s="205"/>
      <c r="AL65" s="205"/>
    </row>
    <row r="66" spans="1:38" s="213" customFormat="1" x14ac:dyDescent="0.2">
      <c r="A66" s="216" t="s">
        <v>58</v>
      </c>
      <c r="B66" s="217">
        <f t="shared" ref="B66:G66" si="0">B9</f>
        <v>5203.9124337374724</v>
      </c>
      <c r="C66" s="217">
        <f t="shared" si="0"/>
        <v>7177.3411813292514</v>
      </c>
      <c r="D66" s="217">
        <f t="shared" si="0"/>
        <v>10828.215030189382</v>
      </c>
      <c r="E66" s="217">
        <f t="shared" si="0"/>
        <v>7266.1957699847762</v>
      </c>
      <c r="F66" s="217">
        <f t="shared" si="0"/>
        <v>3068.0823366635882</v>
      </c>
      <c r="G66" s="217">
        <f t="shared" si="0"/>
        <v>3422.3141105940681</v>
      </c>
      <c r="I66" s="205"/>
      <c r="J66" s="205"/>
      <c r="K66" s="205"/>
      <c r="L66" s="205"/>
      <c r="M66" s="205"/>
      <c r="N66" s="205"/>
      <c r="O66" s="205"/>
      <c r="P66" s="205"/>
      <c r="Q66" s="205"/>
      <c r="R66" s="205"/>
      <c r="S66" s="205"/>
      <c r="T66" s="205"/>
      <c r="U66" s="205"/>
      <c r="V66" s="205"/>
      <c r="W66" s="205"/>
      <c r="X66" s="205"/>
      <c r="Y66" s="205"/>
      <c r="Z66" s="205"/>
      <c r="AA66" s="205"/>
      <c r="AB66" s="205"/>
      <c r="AC66" s="205"/>
      <c r="AD66" s="205"/>
      <c r="AE66" s="205"/>
      <c r="AF66" s="205"/>
      <c r="AG66" s="205"/>
      <c r="AH66" s="205"/>
      <c r="AI66" s="205"/>
      <c r="AJ66" s="205"/>
      <c r="AK66" s="205"/>
      <c r="AL66" s="205"/>
    </row>
    <row r="67" spans="1:38" s="213" customFormat="1" x14ac:dyDescent="0.2">
      <c r="A67" s="218"/>
      <c r="B67" s="217"/>
      <c r="C67" s="217"/>
      <c r="D67" s="217"/>
      <c r="E67" s="219"/>
      <c r="F67" s="219"/>
      <c r="G67" s="219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5"/>
      <c r="Y67" s="205"/>
      <c r="Z67" s="205"/>
      <c r="AA67" s="205"/>
      <c r="AB67" s="205"/>
      <c r="AC67" s="205"/>
      <c r="AD67" s="205"/>
      <c r="AE67" s="205"/>
      <c r="AF67" s="205"/>
      <c r="AG67" s="205"/>
      <c r="AH67" s="205"/>
      <c r="AI67" s="205"/>
      <c r="AJ67" s="205"/>
      <c r="AK67" s="205"/>
      <c r="AL67" s="205"/>
    </row>
    <row r="68" spans="1:38" s="213" customFormat="1" x14ac:dyDescent="0.2">
      <c r="A68" s="18" t="s">
        <v>18</v>
      </c>
      <c r="B68" s="297"/>
      <c r="C68" s="297"/>
      <c r="D68" s="297"/>
      <c r="E68" s="297"/>
      <c r="F68" s="297"/>
      <c r="G68" s="297"/>
      <c r="I68" s="205"/>
      <c r="J68" s="205"/>
      <c r="K68" s="205"/>
      <c r="L68" s="205"/>
      <c r="M68" s="205"/>
      <c r="N68" s="205"/>
      <c r="O68" s="205"/>
      <c r="P68" s="205"/>
      <c r="Q68" s="205"/>
      <c r="R68" s="205"/>
      <c r="S68" s="205"/>
      <c r="T68" s="205"/>
      <c r="U68" s="205"/>
      <c r="V68" s="205"/>
      <c r="W68" s="205"/>
      <c r="X68" s="205"/>
      <c r="Y68" s="205"/>
      <c r="Z68" s="205"/>
      <c r="AA68" s="205"/>
      <c r="AB68" s="205"/>
      <c r="AC68" s="205"/>
      <c r="AD68" s="205"/>
      <c r="AE68" s="205"/>
      <c r="AF68" s="205"/>
      <c r="AG68" s="205"/>
      <c r="AH68" s="205"/>
      <c r="AI68" s="205"/>
      <c r="AJ68" s="205"/>
      <c r="AK68" s="205"/>
      <c r="AL68" s="205"/>
    </row>
    <row r="69" spans="1:38" s="213" customFormat="1" x14ac:dyDescent="0.2">
      <c r="A69" s="151" t="s">
        <v>108</v>
      </c>
      <c r="B69" s="305">
        <f>[4]Sheet1!C206</f>
        <v>1668.6087585261009</v>
      </c>
      <c r="C69" s="305">
        <f>[4]Sheet1!E206</f>
        <v>3397.7034525898403</v>
      </c>
      <c r="D69" s="305">
        <f>[4]Sheet1!G206</f>
        <v>0</v>
      </c>
      <c r="E69" s="305">
        <f>[4]Sheet1!I206</f>
        <v>3397.7034525898403</v>
      </c>
      <c r="F69" s="305">
        <f>[4]Sheet1!K206</f>
        <v>0</v>
      </c>
      <c r="G69" s="305">
        <f>[4]Sheet1!M206</f>
        <v>1220.3656310691581</v>
      </c>
      <c r="I69" s="205"/>
      <c r="J69" s="205"/>
      <c r="K69" s="205"/>
      <c r="L69" s="205"/>
      <c r="M69" s="205"/>
      <c r="N69" s="205"/>
      <c r="O69" s="205"/>
      <c r="P69" s="205"/>
      <c r="Q69" s="205"/>
      <c r="R69" s="205"/>
      <c r="S69" s="205"/>
      <c r="T69" s="205"/>
      <c r="U69" s="205"/>
      <c r="V69" s="205"/>
      <c r="W69" s="205"/>
      <c r="X69" s="205"/>
      <c r="Y69" s="205"/>
      <c r="Z69" s="205"/>
      <c r="AA69" s="205"/>
      <c r="AB69" s="205"/>
      <c r="AC69" s="205"/>
      <c r="AD69" s="205"/>
      <c r="AE69" s="205"/>
      <c r="AF69" s="205"/>
      <c r="AG69" s="205"/>
      <c r="AH69" s="205"/>
      <c r="AI69" s="205"/>
      <c r="AJ69" s="205"/>
      <c r="AK69" s="205"/>
      <c r="AL69" s="205"/>
    </row>
    <row r="70" spans="1:38" s="213" customFormat="1" x14ac:dyDescent="0.2">
      <c r="A70" s="151" t="s">
        <v>109</v>
      </c>
      <c r="B70" s="305">
        <f>[4]Sheet1!C207</f>
        <v>1400</v>
      </c>
      <c r="C70" s="305">
        <f>[4]Sheet1!E207</f>
        <v>0</v>
      </c>
      <c r="D70" s="305">
        <f>[4]Sheet1!G207</f>
        <v>0</v>
      </c>
      <c r="E70" s="305">
        <f>[4]Sheet1!I207</f>
        <v>0</v>
      </c>
      <c r="F70" s="305">
        <f>[4]Sheet1!K207</f>
        <v>0</v>
      </c>
      <c r="G70" s="305">
        <f>[4]Sheet1!M207</f>
        <v>1400</v>
      </c>
      <c r="I70" s="205"/>
      <c r="J70" s="205"/>
      <c r="K70" s="205"/>
      <c r="L70" s="205"/>
      <c r="M70" s="205"/>
      <c r="N70" s="205"/>
      <c r="O70" s="205"/>
      <c r="P70" s="205"/>
      <c r="Q70" s="205"/>
      <c r="R70" s="205"/>
      <c r="S70" s="205"/>
      <c r="T70" s="205"/>
      <c r="U70" s="205"/>
      <c r="V70" s="205"/>
      <c r="W70" s="205"/>
      <c r="X70" s="205"/>
      <c r="Y70" s="205"/>
      <c r="Z70" s="205"/>
      <c r="AA70" s="205"/>
      <c r="AB70" s="205"/>
      <c r="AC70" s="205"/>
      <c r="AD70" s="205"/>
      <c r="AE70" s="205"/>
      <c r="AF70" s="205"/>
      <c r="AG70" s="205"/>
      <c r="AH70" s="205"/>
      <c r="AI70" s="205"/>
      <c r="AJ70" s="205"/>
      <c r="AK70" s="205"/>
      <c r="AL70" s="205"/>
    </row>
    <row r="71" spans="1:38" s="213" customFormat="1" x14ac:dyDescent="0.2">
      <c r="A71" s="151" t="s">
        <v>54</v>
      </c>
      <c r="B71" s="305">
        <f>[4]Sheet1!C208</f>
        <v>4040.7656805679426</v>
      </c>
      <c r="C71" s="305">
        <f>[4]Sheet1!E208</f>
        <v>6744.3327352139086</v>
      </c>
      <c r="D71" s="305">
        <f>[4]Sheet1!G208</f>
        <v>0</v>
      </c>
      <c r="E71" s="305">
        <f>[4]Sheet1!I208</f>
        <v>6744.3327352139086</v>
      </c>
      <c r="F71" s="305">
        <f>[4]Sheet1!K208</f>
        <v>0</v>
      </c>
      <c r="G71" s="305">
        <f>[4]Sheet1!M208</f>
        <v>2116.8642567891234</v>
      </c>
      <c r="I71" s="205"/>
      <c r="J71" s="205"/>
      <c r="K71" s="205"/>
      <c r="L71" s="205"/>
      <c r="M71" s="20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205"/>
      <c r="AD71" s="205"/>
      <c r="AE71" s="205"/>
      <c r="AF71" s="205"/>
      <c r="AG71" s="205"/>
      <c r="AH71" s="205"/>
      <c r="AI71" s="205"/>
      <c r="AJ71" s="205"/>
      <c r="AK71" s="205"/>
      <c r="AL71" s="205"/>
    </row>
    <row r="72" spans="1:38" s="213" customFormat="1" x14ac:dyDescent="0.2">
      <c r="A72" s="151" t="s">
        <v>110</v>
      </c>
      <c r="B72" s="305">
        <f>[4]Sheet1!C209</f>
        <v>918.18181818181813</v>
      </c>
      <c r="C72" s="305">
        <f>[4]Sheet1!E209</f>
        <v>0</v>
      </c>
      <c r="D72" s="305">
        <f>[4]Sheet1!G209</f>
        <v>0</v>
      </c>
      <c r="E72" s="305">
        <f>[4]Sheet1!I209</f>
        <v>0</v>
      </c>
      <c r="F72" s="305">
        <f>[4]Sheet1!K209</f>
        <v>0</v>
      </c>
      <c r="G72" s="305">
        <f>[4]Sheet1!M209</f>
        <v>918.18181818181813</v>
      </c>
      <c r="I72" s="205"/>
      <c r="J72" s="205"/>
      <c r="K72" s="205"/>
      <c r="L72" s="205"/>
      <c r="M72" s="205"/>
      <c r="N72" s="205"/>
      <c r="O72" s="205"/>
      <c r="P72" s="205"/>
      <c r="Q72" s="205"/>
      <c r="R72" s="205"/>
      <c r="S72" s="205"/>
      <c r="T72" s="205"/>
      <c r="U72" s="205"/>
      <c r="V72" s="205"/>
      <c r="W72" s="205"/>
      <c r="X72" s="205"/>
      <c r="Y72" s="205"/>
      <c r="Z72" s="205"/>
      <c r="AA72" s="205"/>
      <c r="AB72" s="205"/>
      <c r="AC72" s="205"/>
      <c r="AD72" s="205"/>
      <c r="AE72" s="205"/>
      <c r="AF72" s="205"/>
      <c r="AG72" s="205"/>
      <c r="AH72" s="205"/>
      <c r="AI72" s="205"/>
      <c r="AJ72" s="205"/>
      <c r="AK72" s="205"/>
      <c r="AL72" s="205"/>
    </row>
    <row r="73" spans="1:38" s="213" customFormat="1" x14ac:dyDescent="0.2">
      <c r="A73" s="151" t="s">
        <v>111</v>
      </c>
      <c r="B73" s="305">
        <f>[4]Sheet1!C210</f>
        <v>3486.5470542251865</v>
      </c>
      <c r="C73" s="305">
        <f>[4]Sheet1!E210</f>
        <v>10667.68932329058</v>
      </c>
      <c r="D73" s="305">
        <f>[4]Sheet1!G210</f>
        <v>14000</v>
      </c>
      <c r="E73" s="305">
        <f>[4]Sheet1!I210</f>
        <v>6600</v>
      </c>
      <c r="F73" s="305">
        <f>[4]Sheet1!K210</f>
        <v>0</v>
      </c>
      <c r="G73" s="305">
        <f>[4]Sheet1!M210</f>
        <v>1705.3837074166038</v>
      </c>
      <c r="I73" s="205"/>
      <c r="J73" s="205"/>
      <c r="K73" s="205"/>
      <c r="L73" s="205"/>
      <c r="M73" s="205"/>
      <c r="N73" s="205"/>
      <c r="O73" s="205"/>
      <c r="P73" s="205"/>
      <c r="Q73" s="205"/>
      <c r="R73" s="205"/>
      <c r="S73" s="205"/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5"/>
      <c r="AL73" s="205"/>
    </row>
    <row r="74" spans="1:38" s="213" customFormat="1" x14ac:dyDescent="0.2">
      <c r="A74" s="151" t="s">
        <v>112</v>
      </c>
      <c r="B74" s="305">
        <f>[4]Sheet1!C211</f>
        <v>13390.626574111648</v>
      </c>
      <c r="C74" s="305">
        <f>[4]Sheet1!E211</f>
        <v>13390.626574111648</v>
      </c>
      <c r="D74" s="305">
        <f>[4]Sheet1!G211</f>
        <v>0</v>
      </c>
      <c r="E74" s="305">
        <f>[4]Sheet1!I211</f>
        <v>13390.626574111648</v>
      </c>
      <c r="F74" s="305">
        <f>[4]Sheet1!K211</f>
        <v>0</v>
      </c>
      <c r="G74" s="305">
        <f>[4]Sheet1!M211</f>
        <v>0</v>
      </c>
      <c r="I74" s="205"/>
      <c r="J74" s="205"/>
      <c r="K74" s="205"/>
      <c r="L74" s="205"/>
      <c r="M74" s="205"/>
      <c r="N74" s="205"/>
      <c r="O74" s="205"/>
      <c r="P74" s="205"/>
      <c r="Q74" s="205"/>
      <c r="R74" s="205"/>
      <c r="S74" s="205"/>
      <c r="T74" s="205"/>
      <c r="U74" s="205"/>
      <c r="V74" s="205"/>
      <c r="W74" s="205"/>
      <c r="X74" s="205"/>
      <c r="Y74" s="205"/>
      <c r="Z74" s="205"/>
      <c r="AA74" s="205"/>
      <c r="AB74" s="205"/>
      <c r="AC74" s="205"/>
      <c r="AD74" s="205"/>
      <c r="AE74" s="205"/>
      <c r="AF74" s="205"/>
      <c r="AG74" s="205"/>
      <c r="AH74" s="205"/>
      <c r="AI74" s="205"/>
      <c r="AJ74" s="205"/>
      <c r="AK74" s="205"/>
      <c r="AL74" s="205"/>
    </row>
    <row r="75" spans="1:38" s="213" customFormat="1" x14ac:dyDescent="0.2">
      <c r="A75" s="151" t="s">
        <v>113</v>
      </c>
      <c r="B75" s="305">
        <f>[4]Sheet1!C212</f>
        <v>5440.938953646224</v>
      </c>
      <c r="C75" s="305">
        <f>[4]Sheet1!E212</f>
        <v>7895.6987355051178</v>
      </c>
      <c r="D75" s="305">
        <f>[4]Sheet1!G212</f>
        <v>6000</v>
      </c>
      <c r="E75" s="305">
        <f>[4]Sheet1!I212</f>
        <v>7901.8072612718679</v>
      </c>
      <c r="F75" s="305">
        <f>[4]Sheet1!K212</f>
        <v>0</v>
      </c>
      <c r="G75" s="305">
        <f>[4]Sheet1!M212</f>
        <v>4680.6244133876598</v>
      </c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205"/>
      <c r="V75" s="205"/>
      <c r="W75" s="205"/>
      <c r="X75" s="205"/>
      <c r="Y75" s="205"/>
      <c r="Z75" s="205"/>
      <c r="AA75" s="205"/>
      <c r="AB75" s="205"/>
      <c r="AC75" s="205"/>
      <c r="AD75" s="205"/>
      <c r="AE75" s="205"/>
      <c r="AF75" s="205"/>
      <c r="AG75" s="205"/>
      <c r="AH75" s="205"/>
      <c r="AI75" s="205"/>
      <c r="AJ75" s="205"/>
      <c r="AK75" s="205"/>
      <c r="AL75" s="205"/>
    </row>
    <row r="76" spans="1:38" s="213" customFormat="1" x14ac:dyDescent="0.2">
      <c r="A76" s="151" t="s">
        <v>114</v>
      </c>
      <c r="B76" s="305">
        <f>[4]Sheet1!C213</f>
        <v>8477.429112739319</v>
      </c>
      <c r="C76" s="305">
        <f>[4]Sheet1!E213</f>
        <v>9053.8299529922024</v>
      </c>
      <c r="D76" s="305">
        <f>[4]Sheet1!G213</f>
        <v>12800</v>
      </c>
      <c r="E76" s="305">
        <f>[4]Sheet1!I213</f>
        <v>8808.9389851521191</v>
      </c>
      <c r="F76" s="305">
        <f>[4]Sheet1!K213</f>
        <v>0</v>
      </c>
      <c r="G76" s="305">
        <f>[4]Sheet1!M213</f>
        <v>5914.3714871089924</v>
      </c>
      <c r="I76" s="205"/>
      <c r="J76" s="205"/>
      <c r="K76" s="205"/>
      <c r="L76" s="205"/>
      <c r="M76" s="205"/>
      <c r="N76" s="205"/>
      <c r="O76" s="205"/>
      <c r="P76" s="205"/>
      <c r="Q76" s="205"/>
      <c r="R76" s="205"/>
      <c r="S76" s="205"/>
      <c r="T76" s="205"/>
      <c r="U76" s="205"/>
      <c r="V76" s="205"/>
      <c r="W76" s="205"/>
      <c r="X76" s="205"/>
      <c r="Y76" s="205"/>
      <c r="Z76" s="205"/>
      <c r="AA76" s="205"/>
      <c r="AB76" s="205"/>
      <c r="AC76" s="205"/>
      <c r="AD76" s="205"/>
      <c r="AE76" s="205"/>
      <c r="AF76" s="205"/>
      <c r="AG76" s="205"/>
      <c r="AH76" s="205"/>
      <c r="AI76" s="205"/>
      <c r="AJ76" s="205"/>
      <c r="AK76" s="205"/>
      <c r="AL76" s="205"/>
    </row>
    <row r="77" spans="1:38" s="213" customFormat="1" x14ac:dyDescent="0.2">
      <c r="A77" s="151" t="s">
        <v>115</v>
      </c>
      <c r="B77" s="305">
        <f>[4]Sheet1!C214</f>
        <v>5218.3651413734515</v>
      </c>
      <c r="C77" s="305">
        <f>[4]Sheet1!E214</f>
        <v>5661.6425448261407</v>
      </c>
      <c r="D77" s="305">
        <f>[4]Sheet1!G214</f>
        <v>0</v>
      </c>
      <c r="E77" s="305">
        <f>[4]Sheet1!I214</f>
        <v>5661.6425448261407</v>
      </c>
      <c r="F77" s="305">
        <f>[4]Sheet1!K214</f>
        <v>0</v>
      </c>
      <c r="G77" s="305">
        <f>[4]Sheet1!M214</f>
        <v>4884.7910077721417</v>
      </c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205"/>
      <c r="Y77" s="205"/>
      <c r="Z77" s="205"/>
      <c r="AA77" s="205"/>
      <c r="AB77" s="205"/>
      <c r="AC77" s="205"/>
      <c r="AD77" s="205"/>
      <c r="AE77" s="205"/>
      <c r="AF77" s="205"/>
      <c r="AG77" s="205"/>
      <c r="AH77" s="205"/>
      <c r="AI77" s="205"/>
      <c r="AJ77" s="205"/>
      <c r="AK77" s="205"/>
      <c r="AL77" s="205"/>
    </row>
    <row r="78" spans="1:38" s="213" customFormat="1" x14ac:dyDescent="0.2">
      <c r="A78" s="151" t="s">
        <v>116</v>
      </c>
      <c r="B78" s="305">
        <f>[4]Sheet1!C215</f>
        <v>8328.08141783881</v>
      </c>
      <c r="C78" s="305">
        <f>[4]Sheet1!E215</f>
        <v>9557.0778837340713</v>
      </c>
      <c r="D78" s="305">
        <f>[4]Sheet1!G215</f>
        <v>13661.761997947258</v>
      </c>
      <c r="E78" s="305">
        <f>[4]Sheet1!I215</f>
        <v>9032.0096213291672</v>
      </c>
      <c r="F78" s="305">
        <f>[4]Sheet1!K215</f>
        <v>0</v>
      </c>
      <c r="G78" s="305">
        <f>[4]Sheet1!M215</f>
        <v>5000</v>
      </c>
      <c r="I78" s="205"/>
      <c r="J78" s="205"/>
      <c r="K78" s="205"/>
      <c r="L78" s="205"/>
      <c r="M78" s="205"/>
      <c r="N78" s="205"/>
      <c r="O78" s="205"/>
      <c r="P78" s="205"/>
      <c r="Q78" s="205"/>
      <c r="R78" s="205"/>
      <c r="S78" s="205"/>
      <c r="T78" s="205"/>
      <c r="U78" s="205"/>
      <c r="V78" s="205"/>
      <c r="W78" s="205"/>
      <c r="X78" s="205"/>
      <c r="Y78" s="205"/>
      <c r="Z78" s="205"/>
      <c r="AA78" s="205"/>
      <c r="AB78" s="205"/>
      <c r="AC78" s="205"/>
      <c r="AD78" s="205"/>
      <c r="AE78" s="205"/>
      <c r="AF78" s="205"/>
      <c r="AG78" s="205"/>
      <c r="AH78" s="205"/>
      <c r="AI78" s="205"/>
      <c r="AJ78" s="205"/>
      <c r="AK78" s="205"/>
      <c r="AL78" s="205"/>
    </row>
    <row r="79" spans="1:38" s="213" customFormat="1" x14ac:dyDescent="0.2">
      <c r="A79" s="151" t="s">
        <v>117</v>
      </c>
      <c r="B79" s="305">
        <f>[4]Sheet1!C216</f>
        <v>13560.441099392463</v>
      </c>
      <c r="C79" s="305">
        <f>[4]Sheet1!E216</f>
        <v>13560.441099392463</v>
      </c>
      <c r="D79" s="305">
        <f>[4]Sheet1!G216</f>
        <v>12511.477752878392</v>
      </c>
      <c r="E79" s="305">
        <f>[4]Sheet1!I216</f>
        <v>13633.705196865223</v>
      </c>
      <c r="F79" s="305">
        <f>[4]Sheet1!K216</f>
        <v>0</v>
      </c>
      <c r="G79" s="305">
        <f>[4]Sheet1!M216</f>
        <v>0</v>
      </c>
      <c r="I79" s="205"/>
      <c r="J79" s="205"/>
      <c r="K79" s="205"/>
      <c r="L79" s="205"/>
      <c r="M79" s="205"/>
      <c r="N79" s="205"/>
      <c r="O79" s="205"/>
      <c r="P79" s="205"/>
      <c r="Q79" s="205"/>
      <c r="R79" s="205"/>
      <c r="S79" s="205"/>
      <c r="T79" s="205"/>
      <c r="U79" s="205"/>
      <c r="V79" s="205"/>
      <c r="W79" s="205"/>
      <c r="X79" s="205"/>
      <c r="Y79" s="205"/>
      <c r="Z79" s="205"/>
      <c r="AA79" s="205"/>
      <c r="AB79" s="205"/>
      <c r="AC79" s="205"/>
      <c r="AD79" s="205"/>
      <c r="AE79" s="205"/>
      <c r="AF79" s="205"/>
      <c r="AG79" s="205"/>
      <c r="AH79" s="205"/>
      <c r="AI79" s="205"/>
      <c r="AJ79" s="205"/>
      <c r="AK79" s="205"/>
      <c r="AL79" s="205"/>
    </row>
    <row r="80" spans="1:38" s="213" customFormat="1" x14ac:dyDescent="0.2">
      <c r="A80" s="151" t="s">
        <v>118</v>
      </c>
      <c r="B80" s="305">
        <f>[4]Sheet1!C217</f>
        <v>7552.2325237819241</v>
      </c>
      <c r="C80" s="305">
        <f>[4]Sheet1!E217</f>
        <v>4816.3918970616105</v>
      </c>
      <c r="D80" s="305">
        <f>[4]Sheet1!G217</f>
        <v>0</v>
      </c>
      <c r="E80" s="305">
        <f>[4]Sheet1!I217</f>
        <v>4816.3918970616105</v>
      </c>
      <c r="F80" s="305">
        <f>[4]Sheet1!K217</f>
        <v>0</v>
      </c>
      <c r="G80" s="305">
        <f>[4]Sheet1!M217</f>
        <v>12000</v>
      </c>
      <c r="I80" s="205"/>
      <c r="J80" s="205"/>
      <c r="K80" s="205"/>
      <c r="L80" s="205"/>
      <c r="M80" s="205"/>
      <c r="N80" s="205"/>
      <c r="O80" s="205"/>
      <c r="P80" s="205"/>
      <c r="Q80" s="205"/>
      <c r="R80" s="205"/>
      <c r="S80" s="205"/>
      <c r="T80" s="205"/>
      <c r="U80" s="205"/>
      <c r="V80" s="205"/>
      <c r="W80" s="205"/>
      <c r="X80" s="205"/>
      <c r="Y80" s="205"/>
      <c r="Z80" s="205"/>
      <c r="AA80" s="205"/>
      <c r="AB80" s="205"/>
      <c r="AC80" s="205"/>
      <c r="AD80" s="205"/>
      <c r="AE80" s="205"/>
      <c r="AF80" s="205"/>
      <c r="AG80" s="205"/>
      <c r="AH80" s="205"/>
      <c r="AI80" s="205"/>
      <c r="AJ80" s="205"/>
      <c r="AK80" s="205"/>
      <c r="AL80" s="205"/>
    </row>
    <row r="81" spans="1:38" s="213" customFormat="1" x14ac:dyDescent="0.2">
      <c r="A81" s="151" t="s">
        <v>119</v>
      </c>
      <c r="B81" s="305">
        <f>[4]Sheet1!C218</f>
        <v>10539.191136519896</v>
      </c>
      <c r="C81" s="305">
        <f>[4]Sheet1!E218</f>
        <v>8850.5708308385401</v>
      </c>
      <c r="D81" s="305">
        <f>[4]Sheet1!G218</f>
        <v>7000</v>
      </c>
      <c r="E81" s="305">
        <f>[4]Sheet1!I218</f>
        <v>9059.8972805241283</v>
      </c>
      <c r="F81" s="305">
        <f>[4]Sheet1!K218</f>
        <v>0</v>
      </c>
      <c r="G81" s="305">
        <f>[4]Sheet1!M218</f>
        <v>11546.801294197534</v>
      </c>
      <c r="I81" s="205"/>
      <c r="J81" s="205"/>
      <c r="K81" s="205"/>
      <c r="L81" s="205"/>
      <c r="M81" s="205"/>
      <c r="N81" s="205"/>
      <c r="O81" s="205"/>
      <c r="P81" s="205"/>
      <c r="Q81" s="205"/>
      <c r="R81" s="205"/>
      <c r="S81" s="205"/>
      <c r="T81" s="205"/>
      <c r="U81" s="205"/>
      <c r="V81" s="205"/>
      <c r="W81" s="205"/>
      <c r="X81" s="205"/>
      <c r="Y81" s="205"/>
      <c r="Z81" s="205"/>
      <c r="AA81" s="205"/>
      <c r="AB81" s="205"/>
      <c r="AC81" s="205"/>
      <c r="AD81" s="205"/>
      <c r="AE81" s="205"/>
      <c r="AF81" s="205"/>
      <c r="AG81" s="205"/>
      <c r="AH81" s="205"/>
      <c r="AI81" s="205"/>
      <c r="AJ81" s="205"/>
      <c r="AK81" s="205"/>
      <c r="AL81" s="205"/>
    </row>
    <row r="82" spans="1:38" s="213" customFormat="1" x14ac:dyDescent="0.2">
      <c r="A82" s="151" t="s">
        <v>120</v>
      </c>
      <c r="B82" s="305">
        <f>[4]Sheet1!C219</f>
        <v>6335.3533082030572</v>
      </c>
      <c r="C82" s="305">
        <f>[4]Sheet1!E219</f>
        <v>8597.1244569026603</v>
      </c>
      <c r="D82" s="305">
        <f>[4]Sheet1!G219</f>
        <v>14200</v>
      </c>
      <c r="E82" s="305">
        <f>[4]Sheet1!I219</f>
        <v>8507.4238844014344</v>
      </c>
      <c r="F82" s="305">
        <f>[4]Sheet1!K219</f>
        <v>0</v>
      </c>
      <c r="G82" s="305">
        <f>[4]Sheet1!M219</f>
        <v>1375.8984654909214</v>
      </c>
      <c r="I82" s="205"/>
      <c r="J82" s="205"/>
      <c r="K82" s="205"/>
      <c r="L82" s="205"/>
      <c r="M82" s="205"/>
      <c r="N82" s="205"/>
      <c r="O82" s="205"/>
      <c r="P82" s="205"/>
      <c r="Q82" s="205"/>
      <c r="R82" s="205"/>
      <c r="S82" s="205"/>
      <c r="T82" s="205"/>
      <c r="U82" s="205"/>
      <c r="V82" s="205"/>
      <c r="W82" s="205"/>
      <c r="X82" s="205"/>
      <c r="Y82" s="205"/>
      <c r="Z82" s="205"/>
      <c r="AA82" s="205"/>
      <c r="AB82" s="205"/>
      <c r="AC82" s="205"/>
      <c r="AD82" s="205"/>
      <c r="AE82" s="205"/>
      <c r="AF82" s="205"/>
      <c r="AG82" s="205"/>
      <c r="AH82" s="205"/>
      <c r="AI82" s="205"/>
      <c r="AJ82" s="205"/>
      <c r="AK82" s="205"/>
      <c r="AL82" s="205"/>
    </row>
    <row r="83" spans="1:38" s="213" customFormat="1" x14ac:dyDescent="0.2">
      <c r="A83" s="151" t="s">
        <v>121</v>
      </c>
      <c r="B83" s="305">
        <f>[4]Sheet1!C220</f>
        <v>8873.0321313531913</v>
      </c>
      <c r="C83" s="305">
        <f>[4]Sheet1!E220</f>
        <v>8873.0321313531913</v>
      </c>
      <c r="D83" s="305">
        <f>[4]Sheet1!G220</f>
        <v>8873.0321313531913</v>
      </c>
      <c r="E83" s="305">
        <f>[4]Sheet1!I220</f>
        <v>0</v>
      </c>
      <c r="F83" s="305">
        <f>[4]Sheet1!K220</f>
        <v>0</v>
      </c>
      <c r="G83" s="305">
        <f>[4]Sheet1!M220</f>
        <v>0</v>
      </c>
      <c r="I83" s="205"/>
      <c r="J83" s="205"/>
      <c r="K83" s="205"/>
      <c r="L83" s="205"/>
      <c r="M83" s="205"/>
      <c r="N83" s="205"/>
      <c r="O83" s="205"/>
      <c r="P83" s="205"/>
      <c r="Q83" s="205"/>
      <c r="R83" s="205"/>
      <c r="S83" s="205"/>
      <c r="T83" s="205"/>
      <c r="U83" s="205"/>
      <c r="V83" s="205"/>
      <c r="W83" s="205"/>
      <c r="X83" s="205"/>
      <c r="Y83" s="205"/>
      <c r="Z83" s="205"/>
      <c r="AA83" s="205"/>
      <c r="AB83" s="205"/>
      <c r="AC83" s="205"/>
      <c r="AD83" s="205"/>
      <c r="AE83" s="205"/>
      <c r="AF83" s="205"/>
      <c r="AG83" s="205"/>
      <c r="AH83" s="205"/>
      <c r="AI83" s="205"/>
      <c r="AJ83" s="205"/>
      <c r="AK83" s="205"/>
      <c r="AL83" s="205"/>
    </row>
    <row r="84" spans="1:38" s="213" customFormat="1" x14ac:dyDescent="0.2">
      <c r="A84" s="151" t="s">
        <v>122</v>
      </c>
      <c r="B84" s="305">
        <f>[4]Sheet1!C221</f>
        <v>10433.721610693141</v>
      </c>
      <c r="C84" s="305">
        <f>[4]Sheet1!E221</f>
        <v>10583.257358858427</v>
      </c>
      <c r="D84" s="305">
        <f>[4]Sheet1!G221</f>
        <v>11557.827951915597</v>
      </c>
      <c r="E84" s="305">
        <f>[4]Sheet1!I221</f>
        <v>8289.4177741930671</v>
      </c>
      <c r="F84" s="305">
        <f>[4]Sheet1!K221</f>
        <v>0</v>
      </c>
      <c r="G84" s="305">
        <f>[4]Sheet1!M221</f>
        <v>2592.9464035571045</v>
      </c>
      <c r="I84" s="205"/>
      <c r="J84" s="205"/>
      <c r="K84" s="205"/>
      <c r="L84" s="205"/>
      <c r="M84" s="205"/>
      <c r="N84" s="205"/>
      <c r="O84" s="205"/>
      <c r="P84" s="205"/>
      <c r="Q84" s="205"/>
      <c r="R84" s="205"/>
      <c r="S84" s="205"/>
      <c r="T84" s="205"/>
      <c r="U84" s="205"/>
      <c r="V84" s="205"/>
      <c r="W84" s="205"/>
      <c r="X84" s="205"/>
      <c r="Y84" s="205"/>
      <c r="Z84" s="205"/>
      <c r="AA84" s="205"/>
      <c r="AB84" s="205"/>
      <c r="AC84" s="205"/>
      <c r="AD84" s="205"/>
      <c r="AE84" s="205"/>
      <c r="AF84" s="205"/>
      <c r="AG84" s="205"/>
      <c r="AH84" s="205"/>
      <c r="AI84" s="205"/>
      <c r="AJ84" s="205"/>
      <c r="AK84" s="205"/>
      <c r="AL84" s="205"/>
    </row>
    <row r="85" spans="1:38" s="213" customFormat="1" x14ac:dyDescent="0.2">
      <c r="A85" s="151" t="s">
        <v>123</v>
      </c>
      <c r="B85" s="305">
        <f>[4]Sheet1!C222</f>
        <v>9901.1305012961038</v>
      </c>
      <c r="C85" s="305">
        <f>[4]Sheet1!E222</f>
        <v>10270.651698525633</v>
      </c>
      <c r="D85" s="305">
        <f>[4]Sheet1!G222</f>
        <v>12620.938741436672</v>
      </c>
      <c r="E85" s="305">
        <f>[4]Sheet1!I222</f>
        <v>8265.171039675839</v>
      </c>
      <c r="F85" s="305">
        <f>[4]Sheet1!K222</f>
        <v>0</v>
      </c>
      <c r="G85" s="305">
        <f>[4]Sheet1!M222</f>
        <v>7764.9026836250105</v>
      </c>
      <c r="I85" s="205"/>
      <c r="J85" s="205"/>
      <c r="K85" s="205"/>
      <c r="L85" s="205"/>
      <c r="M85" s="205"/>
      <c r="N85" s="205"/>
      <c r="O85" s="205"/>
      <c r="P85" s="205"/>
      <c r="Q85" s="205"/>
      <c r="R85" s="205"/>
      <c r="S85" s="205"/>
      <c r="T85" s="205"/>
      <c r="U85" s="205"/>
      <c r="V85" s="205"/>
      <c r="W85" s="205"/>
      <c r="X85" s="205"/>
      <c r="Y85" s="205"/>
      <c r="Z85" s="205"/>
      <c r="AA85" s="205"/>
      <c r="AB85" s="205"/>
      <c r="AC85" s="205"/>
      <c r="AD85" s="205"/>
      <c r="AE85" s="205"/>
      <c r="AF85" s="205"/>
      <c r="AG85" s="205"/>
      <c r="AH85" s="205"/>
      <c r="AI85" s="205"/>
      <c r="AJ85" s="205"/>
      <c r="AK85" s="205"/>
      <c r="AL85" s="205"/>
    </row>
    <row r="86" spans="1:38" s="213" customFormat="1" x14ac:dyDescent="0.2">
      <c r="A86" s="151" t="s">
        <v>124</v>
      </c>
      <c r="B86" s="305">
        <f>[4]Sheet1!C223</f>
        <v>5495.909953007852</v>
      </c>
      <c r="C86" s="305">
        <f>[4]Sheet1!E223</f>
        <v>3954.1875008328798</v>
      </c>
      <c r="D86" s="305">
        <f>[4]Sheet1!G223</f>
        <v>0</v>
      </c>
      <c r="E86" s="305">
        <f>[4]Sheet1!I223</f>
        <v>3954.1875008328798</v>
      </c>
      <c r="F86" s="305">
        <f>[4]Sheet1!K223</f>
        <v>0</v>
      </c>
      <c r="G86" s="305">
        <f>[4]Sheet1!M223</f>
        <v>6192.7440420907806</v>
      </c>
      <c r="I86" s="205"/>
      <c r="J86" s="205"/>
      <c r="K86" s="205"/>
      <c r="L86" s="205"/>
      <c r="M86" s="205"/>
      <c r="N86" s="205"/>
      <c r="O86" s="205"/>
      <c r="P86" s="205"/>
      <c r="Q86" s="205"/>
      <c r="R86" s="205"/>
      <c r="S86" s="205"/>
      <c r="T86" s="205"/>
      <c r="U86" s="205"/>
      <c r="V86" s="205"/>
      <c r="W86" s="205"/>
      <c r="X86" s="205"/>
      <c r="Y86" s="205"/>
      <c r="Z86" s="205"/>
      <c r="AA86" s="205"/>
      <c r="AB86" s="205"/>
      <c r="AC86" s="205"/>
      <c r="AD86" s="205"/>
      <c r="AE86" s="205"/>
      <c r="AF86" s="205"/>
      <c r="AG86" s="205"/>
      <c r="AH86" s="205"/>
      <c r="AI86" s="205"/>
      <c r="AJ86" s="205"/>
      <c r="AK86" s="205"/>
      <c r="AL86" s="205"/>
    </row>
    <row r="87" spans="1:38" s="213" customFormat="1" x14ac:dyDescent="0.2">
      <c r="A87" s="151" t="s">
        <v>125</v>
      </c>
      <c r="B87" s="305">
        <f>[4]Sheet1!C224</f>
        <v>2354.0545962023607</v>
      </c>
      <c r="C87" s="305">
        <f>[4]Sheet1!E224</f>
        <v>4800.523328801587</v>
      </c>
      <c r="D87" s="305">
        <f>[4]Sheet1!G224</f>
        <v>0</v>
      </c>
      <c r="E87" s="305">
        <f>[4]Sheet1!I224</f>
        <v>4800.523328801587</v>
      </c>
      <c r="F87" s="305">
        <f>[4]Sheet1!K224</f>
        <v>0</v>
      </c>
      <c r="G87" s="305">
        <f>[4]Sheet1!M224</f>
        <v>2029.5927495427313</v>
      </c>
      <c r="I87" s="205"/>
      <c r="J87" s="205"/>
      <c r="K87" s="205"/>
      <c r="L87" s="205"/>
      <c r="M87" s="205"/>
      <c r="N87" s="205"/>
      <c r="O87" s="205"/>
      <c r="P87" s="205"/>
      <c r="Q87" s="205"/>
      <c r="R87" s="205"/>
      <c r="S87" s="205"/>
      <c r="T87" s="205"/>
      <c r="U87" s="205"/>
      <c r="V87" s="205"/>
      <c r="W87" s="205"/>
      <c r="X87" s="205"/>
      <c r="Y87" s="205"/>
      <c r="Z87" s="205"/>
      <c r="AA87" s="205"/>
      <c r="AB87" s="205"/>
      <c r="AC87" s="205"/>
      <c r="AD87" s="205"/>
      <c r="AE87" s="205"/>
      <c r="AF87" s="205"/>
      <c r="AG87" s="205"/>
      <c r="AH87" s="205"/>
      <c r="AI87" s="205"/>
      <c r="AJ87" s="205"/>
      <c r="AK87" s="205"/>
      <c r="AL87" s="205"/>
    </row>
    <row r="88" spans="1:38" s="213" customFormat="1" x14ac:dyDescent="0.2">
      <c r="A88" s="151" t="s">
        <v>126</v>
      </c>
      <c r="B88" s="305">
        <f>[4]Sheet1!C225</f>
        <v>3068.0823366635882</v>
      </c>
      <c r="C88" s="305">
        <f>[4]Sheet1!E225</f>
        <v>3068.0823366635882</v>
      </c>
      <c r="D88" s="305">
        <f>[4]Sheet1!G225</f>
        <v>0</v>
      </c>
      <c r="E88" s="305">
        <f>[4]Sheet1!I225</f>
        <v>0</v>
      </c>
      <c r="F88" s="305">
        <f>[4]Sheet1!K225</f>
        <v>3068.0823366635882</v>
      </c>
      <c r="G88" s="305">
        <f>[4]Sheet1!M225</f>
        <v>0</v>
      </c>
      <c r="I88" s="205"/>
      <c r="J88" s="205"/>
      <c r="K88" s="205"/>
      <c r="L88" s="205"/>
      <c r="M88" s="205"/>
      <c r="N88" s="205"/>
      <c r="O88" s="205"/>
      <c r="P88" s="205"/>
      <c r="Q88" s="205"/>
      <c r="R88" s="205"/>
      <c r="S88" s="205"/>
      <c r="T88" s="205"/>
      <c r="U88" s="205"/>
      <c r="V88" s="205"/>
      <c r="W88" s="205"/>
      <c r="X88" s="205"/>
      <c r="Y88" s="205"/>
      <c r="Z88" s="205"/>
      <c r="AA88" s="205"/>
      <c r="AB88" s="205"/>
      <c r="AC88" s="205"/>
      <c r="AD88" s="205"/>
      <c r="AE88" s="205"/>
      <c r="AF88" s="205"/>
      <c r="AG88" s="205"/>
      <c r="AH88" s="205"/>
      <c r="AI88" s="205"/>
      <c r="AJ88" s="205"/>
      <c r="AK88" s="205"/>
      <c r="AL88" s="205"/>
    </row>
    <row r="89" spans="1:38" s="213" customFormat="1" x14ac:dyDescent="0.2">
      <c r="A89" s="151" t="s">
        <v>127</v>
      </c>
      <c r="B89" s="305">
        <f>[4]Sheet1!C226</f>
        <v>5200</v>
      </c>
      <c r="C89" s="305">
        <f>[4]Sheet1!E226</f>
        <v>5200</v>
      </c>
      <c r="D89" s="305">
        <f>[4]Sheet1!G226</f>
        <v>0</v>
      </c>
      <c r="E89" s="305">
        <f>[4]Sheet1!I226</f>
        <v>5200</v>
      </c>
      <c r="F89" s="305">
        <f>[4]Sheet1!K226</f>
        <v>0</v>
      </c>
      <c r="G89" s="305">
        <f>[4]Sheet1!M226</f>
        <v>0</v>
      </c>
      <c r="I89" s="205"/>
      <c r="J89" s="205"/>
      <c r="K89" s="205"/>
      <c r="L89" s="205"/>
      <c r="M89" s="205"/>
      <c r="N89" s="205"/>
      <c r="O89" s="205"/>
      <c r="P89" s="205"/>
      <c r="Q89" s="205"/>
      <c r="R89" s="205"/>
      <c r="S89" s="205"/>
      <c r="T89" s="205"/>
      <c r="U89" s="205"/>
      <c r="V89" s="205"/>
      <c r="W89" s="205"/>
      <c r="X89" s="205"/>
      <c r="Y89" s="205"/>
      <c r="Z89" s="205"/>
      <c r="AA89" s="205"/>
      <c r="AB89" s="205"/>
      <c r="AC89" s="205"/>
      <c r="AD89" s="205"/>
      <c r="AE89" s="205"/>
      <c r="AF89" s="205"/>
      <c r="AG89" s="205"/>
      <c r="AH89" s="205"/>
      <c r="AI89" s="205"/>
      <c r="AJ89" s="205"/>
      <c r="AK89" s="205"/>
      <c r="AL89" s="205"/>
    </row>
    <row r="90" spans="1:38" s="213" customFormat="1" x14ac:dyDescent="0.2">
      <c r="A90" s="96" t="s">
        <v>141</v>
      </c>
      <c r="B90" s="305">
        <f>[4]Sheet1!C227</f>
        <v>14571.428571428571</v>
      </c>
      <c r="C90" s="305">
        <f>[4]Sheet1!E227</f>
        <v>14571.428571428571</v>
      </c>
      <c r="D90" s="305">
        <f>[4]Sheet1!G227</f>
        <v>18000</v>
      </c>
      <c r="E90" s="305">
        <f>[4]Sheet1!I227</f>
        <v>10000</v>
      </c>
      <c r="F90" s="305">
        <f>[4]Sheet1!K227</f>
        <v>0</v>
      </c>
      <c r="G90" s="305">
        <f>[4]Sheet1!M227</f>
        <v>0</v>
      </c>
      <c r="I90" s="205"/>
      <c r="J90" s="205"/>
      <c r="K90" s="205"/>
      <c r="L90" s="205"/>
      <c r="M90" s="205"/>
      <c r="N90" s="205"/>
      <c r="O90" s="205"/>
      <c r="P90" s="205"/>
      <c r="Q90" s="205"/>
      <c r="R90" s="205"/>
      <c r="S90" s="205"/>
      <c r="T90" s="205"/>
      <c r="U90" s="205"/>
      <c r="V90" s="205"/>
      <c r="W90" s="205"/>
      <c r="X90" s="205"/>
      <c r="Y90" s="205"/>
      <c r="Z90" s="205"/>
      <c r="AA90" s="205"/>
      <c r="AB90" s="205"/>
      <c r="AC90" s="205"/>
      <c r="AD90" s="205"/>
      <c r="AE90" s="205"/>
      <c r="AF90" s="205"/>
      <c r="AG90" s="205"/>
      <c r="AH90" s="205"/>
      <c r="AI90" s="205"/>
      <c r="AJ90" s="205"/>
      <c r="AK90" s="205"/>
      <c r="AL90" s="205"/>
    </row>
    <row r="91" spans="1:38" s="213" customFormat="1" x14ac:dyDescent="0.2">
      <c r="A91" s="151" t="s">
        <v>129</v>
      </c>
      <c r="B91" s="305">
        <f>[4]Sheet1!C228</f>
        <v>0</v>
      </c>
      <c r="C91" s="305">
        <f>[4]Sheet1!E228</f>
        <v>0</v>
      </c>
      <c r="D91" s="305">
        <f>[4]Sheet1!G228</f>
        <v>0</v>
      </c>
      <c r="E91" s="305">
        <f>[4]Sheet1!I228</f>
        <v>0</v>
      </c>
      <c r="F91" s="305">
        <f>[4]Sheet1!K228</f>
        <v>0</v>
      </c>
      <c r="G91" s="305">
        <f>[4]Sheet1!M228</f>
        <v>0</v>
      </c>
      <c r="I91" s="205"/>
      <c r="J91" s="205"/>
      <c r="K91" s="205"/>
      <c r="L91" s="205"/>
      <c r="M91" s="205"/>
      <c r="N91" s="205"/>
      <c r="O91" s="205"/>
      <c r="P91" s="205"/>
      <c r="Q91" s="205"/>
      <c r="R91" s="205"/>
      <c r="S91" s="205"/>
      <c r="T91" s="205"/>
      <c r="U91" s="205"/>
      <c r="V91" s="205"/>
      <c r="W91" s="205"/>
      <c r="X91" s="205"/>
      <c r="Y91" s="205"/>
      <c r="Z91" s="205"/>
      <c r="AA91" s="205"/>
      <c r="AB91" s="205"/>
      <c r="AC91" s="205"/>
      <c r="AD91" s="205"/>
      <c r="AE91" s="205"/>
      <c r="AF91" s="205"/>
      <c r="AG91" s="205"/>
      <c r="AH91" s="205"/>
      <c r="AI91" s="205"/>
      <c r="AJ91" s="205"/>
      <c r="AK91" s="205"/>
      <c r="AL91" s="205"/>
    </row>
    <row r="92" spans="1:38" s="213" customFormat="1" x14ac:dyDescent="0.2">
      <c r="A92" s="151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205"/>
      <c r="Y92" s="205"/>
      <c r="Z92" s="205"/>
      <c r="AA92" s="205"/>
      <c r="AB92" s="205"/>
      <c r="AC92" s="205"/>
      <c r="AD92" s="205"/>
      <c r="AE92" s="205"/>
      <c r="AF92" s="205"/>
      <c r="AG92" s="205"/>
      <c r="AH92" s="205"/>
      <c r="AI92" s="205"/>
      <c r="AJ92" s="205"/>
      <c r="AK92" s="205"/>
      <c r="AL92" s="205"/>
    </row>
    <row r="93" spans="1:38" s="213" customFormat="1" x14ac:dyDescent="0.2">
      <c r="A93" s="19" t="s">
        <v>15</v>
      </c>
      <c r="I93" s="205"/>
      <c r="J93" s="205"/>
      <c r="K93" s="205"/>
      <c r="L93" s="205"/>
      <c r="M93" s="205"/>
      <c r="N93" s="205"/>
      <c r="O93" s="205"/>
      <c r="P93" s="205"/>
      <c r="Q93" s="205"/>
      <c r="R93" s="205"/>
      <c r="S93" s="205"/>
      <c r="T93" s="205"/>
      <c r="U93" s="205"/>
      <c r="V93" s="205"/>
      <c r="W93" s="205"/>
      <c r="X93" s="205"/>
      <c r="Y93" s="205"/>
      <c r="Z93" s="205"/>
      <c r="AA93" s="205"/>
      <c r="AB93" s="205"/>
      <c r="AC93" s="205"/>
      <c r="AD93" s="205"/>
      <c r="AE93" s="205"/>
      <c r="AF93" s="205"/>
      <c r="AG93" s="205"/>
      <c r="AH93" s="205"/>
      <c r="AI93" s="205"/>
      <c r="AJ93" s="205"/>
      <c r="AK93" s="205"/>
      <c r="AL93" s="205"/>
    </row>
    <row r="94" spans="1:38" s="213" customFormat="1" x14ac:dyDescent="0.2">
      <c r="A94" s="151" t="s">
        <v>131</v>
      </c>
      <c r="B94" s="305">
        <f>[4]Sheet1!C229</f>
        <v>11921.80388847241</v>
      </c>
      <c r="C94" s="305">
        <f>[4]Sheet1!E229</f>
        <v>12264.214878525183</v>
      </c>
      <c r="D94" s="305">
        <f>[4]Sheet1!G229</f>
        <v>14810.896556196745</v>
      </c>
      <c r="E94" s="305">
        <f>[4]Sheet1!I229</f>
        <v>11801.812420690561</v>
      </c>
      <c r="F94" s="305">
        <f>[4]Sheet1!K229</f>
        <v>0</v>
      </c>
      <c r="G94" s="305">
        <f>[4]Sheet1!M229</f>
        <v>11483.10444398787</v>
      </c>
      <c r="I94" s="205"/>
      <c r="J94" s="205"/>
      <c r="K94" s="205"/>
      <c r="L94" s="205"/>
      <c r="M94" s="205"/>
      <c r="N94" s="205"/>
      <c r="O94" s="205"/>
      <c r="P94" s="205"/>
      <c r="Q94" s="205"/>
      <c r="R94" s="205"/>
      <c r="S94" s="205"/>
      <c r="T94" s="205"/>
      <c r="U94" s="205"/>
      <c r="V94" s="205"/>
      <c r="W94" s="205"/>
      <c r="X94" s="205"/>
      <c r="Y94" s="205"/>
      <c r="Z94" s="205"/>
      <c r="AA94" s="205"/>
      <c r="AB94" s="205"/>
      <c r="AC94" s="205"/>
      <c r="AD94" s="205"/>
      <c r="AE94" s="205"/>
      <c r="AF94" s="205"/>
      <c r="AG94" s="205"/>
      <c r="AH94" s="205"/>
      <c r="AI94" s="205"/>
      <c r="AJ94" s="205"/>
      <c r="AK94" s="205"/>
      <c r="AL94" s="205"/>
    </row>
    <row r="95" spans="1:38" s="213" customFormat="1" x14ac:dyDescent="0.2">
      <c r="A95" s="151" t="s">
        <v>132</v>
      </c>
      <c r="B95" s="305">
        <f>[4]Sheet1!C230</f>
        <v>12519.197285592469</v>
      </c>
      <c r="C95" s="305">
        <f>[4]Sheet1!E230</f>
        <v>12590.88424027494</v>
      </c>
      <c r="D95" s="305">
        <f>[4]Sheet1!G230</f>
        <v>13051.87209723551</v>
      </c>
      <c r="E95" s="305">
        <f>[4]Sheet1!I230</f>
        <v>11785.280598907451</v>
      </c>
      <c r="F95" s="305">
        <f>[4]Sheet1!K230</f>
        <v>0</v>
      </c>
      <c r="G95" s="305">
        <f>[4]Sheet1!M230</f>
        <v>12116.320400634928</v>
      </c>
      <c r="I95" s="205"/>
      <c r="J95" s="205"/>
      <c r="K95" s="205"/>
      <c r="L95" s="205"/>
      <c r="M95" s="205"/>
      <c r="N95" s="205"/>
      <c r="O95" s="205"/>
      <c r="P95" s="205"/>
      <c r="Q95" s="205"/>
      <c r="R95" s="205"/>
      <c r="S95" s="205"/>
      <c r="T95" s="205"/>
      <c r="U95" s="205"/>
      <c r="V95" s="205"/>
      <c r="W95" s="205"/>
      <c r="X95" s="205"/>
      <c r="Y95" s="205"/>
      <c r="Z95" s="205"/>
      <c r="AA95" s="205"/>
      <c r="AB95" s="205"/>
      <c r="AC95" s="205"/>
      <c r="AD95" s="205"/>
      <c r="AE95" s="205"/>
      <c r="AF95" s="205"/>
      <c r="AG95" s="205"/>
      <c r="AH95" s="205"/>
      <c r="AI95" s="205"/>
      <c r="AJ95" s="205"/>
      <c r="AK95" s="205"/>
      <c r="AL95" s="205"/>
    </row>
    <row r="96" spans="1:38" s="213" customFormat="1" x14ac:dyDescent="0.2">
      <c r="A96" s="151" t="s">
        <v>133</v>
      </c>
      <c r="B96" s="305">
        <f>[4]Sheet1!C231</f>
        <v>9177.2109564104685</v>
      </c>
      <c r="C96" s="305">
        <f>[4]Sheet1!E231</f>
        <v>9468.0814910382869</v>
      </c>
      <c r="D96" s="305">
        <f>[4]Sheet1!G231</f>
        <v>9943.3701977696091</v>
      </c>
      <c r="E96" s="305">
        <f>[4]Sheet1!I231</f>
        <v>8964.4824790268594</v>
      </c>
      <c r="F96" s="305">
        <f>[4]Sheet1!K231</f>
        <v>0</v>
      </c>
      <c r="G96" s="305">
        <f>[4]Sheet1!M231</f>
        <v>6331.655938699404</v>
      </c>
      <c r="I96" s="205"/>
      <c r="J96" s="205"/>
      <c r="K96" s="205"/>
      <c r="L96" s="205"/>
      <c r="M96" s="205"/>
      <c r="N96" s="205"/>
      <c r="O96" s="205"/>
      <c r="P96" s="205"/>
      <c r="Q96" s="205"/>
      <c r="R96" s="205"/>
      <c r="S96" s="205"/>
      <c r="T96" s="205"/>
      <c r="U96" s="205"/>
      <c r="V96" s="205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</row>
    <row r="97" spans="1:38" s="213" customFormat="1" x14ac:dyDescent="0.2">
      <c r="A97" s="151" t="s">
        <v>134</v>
      </c>
      <c r="B97" s="305">
        <f>[4]Sheet1!C232</f>
        <v>10465.254593830559</v>
      </c>
      <c r="C97" s="305">
        <f>[4]Sheet1!E232</f>
        <v>10526.775170802068</v>
      </c>
      <c r="D97" s="305">
        <f>[4]Sheet1!G232</f>
        <v>10500.352194452273</v>
      </c>
      <c r="E97" s="305">
        <f>[4]Sheet1!I232</f>
        <v>10537.784419485128</v>
      </c>
      <c r="F97" s="305">
        <f>[4]Sheet1!K232</f>
        <v>0</v>
      </c>
      <c r="G97" s="305">
        <f>[4]Sheet1!M232</f>
        <v>2000</v>
      </c>
      <c r="I97" s="205"/>
      <c r="J97" s="205"/>
      <c r="K97" s="205"/>
      <c r="L97" s="205"/>
      <c r="M97" s="205"/>
      <c r="N97" s="205"/>
      <c r="O97" s="205"/>
      <c r="P97" s="205"/>
      <c r="Q97" s="205"/>
      <c r="R97" s="205"/>
      <c r="S97" s="205"/>
      <c r="T97" s="205"/>
      <c r="U97" s="205"/>
      <c r="V97" s="205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</row>
    <row r="98" spans="1:38" s="213" customFormat="1" x14ac:dyDescent="0.2">
      <c r="A98" s="151" t="s">
        <v>135</v>
      </c>
      <c r="B98" s="305">
        <f>[4]Sheet1!C233</f>
        <v>4573.7064175096502</v>
      </c>
      <c r="C98" s="305">
        <f>[4]Sheet1!E233</f>
        <v>5477.0836825806318</v>
      </c>
      <c r="D98" s="305">
        <f>[4]Sheet1!G233</f>
        <v>6118.5078261949257</v>
      </c>
      <c r="E98" s="305">
        <f>[4]Sheet1!I233</f>
        <v>5818.6362722552258</v>
      </c>
      <c r="F98" s="305">
        <f>[4]Sheet1!K233</f>
        <v>2320.3306491323119</v>
      </c>
      <c r="G98" s="305">
        <f>[4]Sheet1!M233</f>
        <v>4222.297270200097</v>
      </c>
      <c r="I98" s="205"/>
      <c r="J98" s="205"/>
      <c r="K98" s="205"/>
      <c r="L98" s="205"/>
      <c r="M98" s="205"/>
      <c r="N98" s="205"/>
      <c r="O98" s="205"/>
      <c r="P98" s="205"/>
      <c r="Q98" s="205"/>
      <c r="R98" s="205"/>
      <c r="S98" s="205"/>
      <c r="T98" s="205"/>
      <c r="U98" s="205"/>
      <c r="V98" s="205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</row>
    <row r="99" spans="1:38" s="213" customFormat="1" x14ac:dyDescent="0.2">
      <c r="A99" s="151" t="s">
        <v>136</v>
      </c>
      <c r="B99" s="305">
        <f>[4]Sheet1!C234</f>
        <v>1216.0273669422838</v>
      </c>
      <c r="C99" s="305">
        <f>[4]Sheet1!E234</f>
        <v>3847.3561635389706</v>
      </c>
      <c r="D99" s="305">
        <f>[4]Sheet1!G234</f>
        <v>0</v>
      </c>
      <c r="E99" s="305">
        <f>[4]Sheet1!I234</f>
        <v>3847.3561635389706</v>
      </c>
      <c r="F99" s="305">
        <f>[4]Sheet1!K234</f>
        <v>0</v>
      </c>
      <c r="G99" s="305">
        <f>[4]Sheet1!M234</f>
        <v>1137.7080203825155</v>
      </c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</row>
    <row r="100" spans="1:38" s="213" customFormat="1" x14ac:dyDescent="0.2">
      <c r="A100" s="151" t="s">
        <v>137</v>
      </c>
      <c r="B100" s="305">
        <f>[4]Sheet1!C235</f>
        <v>2783.6313224206947</v>
      </c>
      <c r="C100" s="305">
        <f>[4]Sheet1!E235</f>
        <v>5370.2453127669605</v>
      </c>
      <c r="D100" s="305">
        <f>[4]Sheet1!G235</f>
        <v>3752.4904788919857</v>
      </c>
      <c r="E100" s="305">
        <f>[4]Sheet1!I235</f>
        <v>5421.2012144156515</v>
      </c>
      <c r="F100" s="305">
        <f>[4]Sheet1!K235</f>
        <v>0</v>
      </c>
      <c r="G100" s="305">
        <f>[4]Sheet1!M235</f>
        <v>2115.7410896989163</v>
      </c>
      <c r="I100" s="205"/>
      <c r="J100" s="205"/>
      <c r="K100" s="205"/>
      <c r="L100" s="205"/>
      <c r="M100" s="205"/>
      <c r="N100" s="205"/>
      <c r="O100" s="205"/>
      <c r="P100" s="205"/>
      <c r="Q100" s="205"/>
      <c r="R100" s="205"/>
      <c r="S100" s="205"/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</row>
    <row r="101" spans="1:38" s="213" customFormat="1" x14ac:dyDescent="0.2">
      <c r="A101" s="151" t="s">
        <v>138</v>
      </c>
      <c r="B101" s="305">
        <f>[4]Sheet1!C236</f>
        <v>6643.2252262846014</v>
      </c>
      <c r="C101" s="305">
        <f>[4]Sheet1!E236</f>
        <v>7061.8781491889249</v>
      </c>
      <c r="D101" s="305">
        <f>[4]Sheet1!G236</f>
        <v>0</v>
      </c>
      <c r="E101" s="305">
        <f>[4]Sheet1!I236</f>
        <v>7061.8781491889249</v>
      </c>
      <c r="F101" s="305">
        <f>[4]Sheet1!K236</f>
        <v>0</v>
      </c>
      <c r="G101" s="305">
        <f>[4]Sheet1!M236</f>
        <v>2022.905017738188</v>
      </c>
      <c r="I101" s="205"/>
      <c r="J101" s="205"/>
      <c r="K101" s="205"/>
      <c r="L101" s="205"/>
      <c r="M101" s="205"/>
      <c r="N101" s="205"/>
      <c r="O101" s="205"/>
      <c r="P101" s="205"/>
      <c r="Q101" s="205"/>
      <c r="R101" s="205"/>
      <c r="S101" s="205"/>
      <c r="T101" s="205"/>
      <c r="U101" s="205"/>
      <c r="V101" s="205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</row>
    <row r="102" spans="1:38" s="213" customFormat="1" x14ac:dyDescent="0.2">
      <c r="A102" s="151" t="s">
        <v>139</v>
      </c>
      <c r="B102" s="305">
        <f>[4]Sheet1!C237</f>
        <v>3001.8303372839664</v>
      </c>
      <c r="C102" s="305">
        <f>[4]Sheet1!E237</f>
        <v>3837.2773123922311</v>
      </c>
      <c r="D102" s="305">
        <f>[4]Sheet1!G237</f>
        <v>6812.4753092346264</v>
      </c>
      <c r="E102" s="305">
        <f>[4]Sheet1!I237</f>
        <v>4548.4007844019061</v>
      </c>
      <c r="F102" s="305">
        <f>[4]Sheet1!K237</f>
        <v>3158.4077808954635</v>
      </c>
      <c r="G102" s="305">
        <f>[4]Sheet1!M237</f>
        <v>1195.4984165680987</v>
      </c>
      <c r="I102" s="205"/>
      <c r="J102" s="205"/>
      <c r="K102" s="205"/>
      <c r="L102" s="205"/>
      <c r="M102" s="205"/>
      <c r="N102" s="205"/>
      <c r="O102" s="205"/>
      <c r="P102" s="205"/>
      <c r="Q102" s="205"/>
      <c r="R102" s="205"/>
      <c r="S102" s="205"/>
      <c r="T102" s="205"/>
      <c r="U102" s="205"/>
      <c r="V102" s="205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205"/>
    </row>
    <row r="103" spans="1:38" s="213" customFormat="1" x14ac:dyDescent="0.2">
      <c r="A103" s="151" t="s">
        <v>140</v>
      </c>
      <c r="B103" s="305">
        <f>[4]Sheet1!C238</f>
        <v>13000</v>
      </c>
      <c r="C103" s="305">
        <f>[4]Sheet1!E238</f>
        <v>13000</v>
      </c>
      <c r="D103" s="305">
        <f>[4]Sheet1!G238</f>
        <v>13000</v>
      </c>
      <c r="E103" s="305">
        <f>[4]Sheet1!I238</f>
        <v>0</v>
      </c>
      <c r="F103" s="305">
        <f>[4]Sheet1!K238</f>
        <v>0</v>
      </c>
      <c r="G103" s="305">
        <f>[4]Sheet1!M238</f>
        <v>0</v>
      </c>
      <c r="I103" s="205"/>
      <c r="J103" s="205"/>
      <c r="K103" s="205"/>
      <c r="L103" s="205"/>
      <c r="M103" s="205"/>
      <c r="N103" s="205"/>
      <c r="O103" s="205"/>
      <c r="P103" s="205"/>
      <c r="Q103" s="205"/>
      <c r="R103" s="205"/>
      <c r="S103" s="205"/>
      <c r="T103" s="205"/>
      <c r="U103" s="205"/>
      <c r="V103" s="205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</row>
    <row r="104" spans="1:38" s="213" customFormat="1" x14ac:dyDescent="0.2">
      <c r="A104" s="151" t="s">
        <v>128</v>
      </c>
      <c r="B104" s="305">
        <f>[4]Sheet1!C239</f>
        <v>0</v>
      </c>
      <c r="C104" s="305">
        <f>[4]Sheet1!E239</f>
        <v>0</v>
      </c>
      <c r="D104" s="305">
        <f>[4]Sheet1!G239</f>
        <v>0</v>
      </c>
      <c r="E104" s="305">
        <f>[4]Sheet1!I239</f>
        <v>0</v>
      </c>
      <c r="F104" s="305">
        <f>[4]Sheet1!K239</f>
        <v>0</v>
      </c>
      <c r="G104" s="305">
        <f>[4]Sheet1!M239</f>
        <v>0</v>
      </c>
      <c r="I104" s="205"/>
      <c r="J104" s="205"/>
      <c r="K104" s="205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5"/>
      <c r="AA104" s="205"/>
      <c r="AB104" s="205"/>
      <c r="AC104" s="205"/>
      <c r="AD104" s="205"/>
      <c r="AE104" s="205"/>
      <c r="AF104" s="205"/>
      <c r="AG104" s="205"/>
      <c r="AH104" s="205"/>
      <c r="AI104" s="205"/>
      <c r="AJ104" s="205"/>
      <c r="AK104" s="205"/>
      <c r="AL104" s="205"/>
    </row>
    <row r="105" spans="1:38" s="213" customFormat="1" x14ac:dyDescent="0.2">
      <c r="A105" s="313" t="s">
        <v>129</v>
      </c>
      <c r="B105" s="312">
        <f>[4]Sheet1!C241</f>
        <v>0</v>
      </c>
      <c r="C105" s="312">
        <f>[4]Sheet1!E241</f>
        <v>0</v>
      </c>
      <c r="D105" s="312">
        <f>[4]Sheet1!G241</f>
        <v>0</v>
      </c>
      <c r="E105" s="312">
        <f>[4]Sheet1!I241</f>
        <v>0</v>
      </c>
      <c r="F105" s="312">
        <f>[4]Sheet1!K241</f>
        <v>0</v>
      </c>
      <c r="G105" s="312">
        <f>[4]Sheet1!M241</f>
        <v>0</v>
      </c>
      <c r="I105" s="205"/>
      <c r="J105" s="205"/>
      <c r="K105" s="205"/>
      <c r="L105" s="205"/>
      <c r="M105" s="205"/>
      <c r="N105" s="205"/>
      <c r="O105" s="205"/>
      <c r="P105" s="205"/>
      <c r="Q105" s="205"/>
      <c r="R105" s="205"/>
      <c r="S105" s="205"/>
      <c r="T105" s="205"/>
      <c r="U105" s="205"/>
      <c r="V105" s="205"/>
      <c r="W105" s="205"/>
      <c r="X105" s="205"/>
      <c r="Y105" s="205"/>
      <c r="Z105" s="205"/>
      <c r="AA105" s="205"/>
      <c r="AB105" s="205"/>
      <c r="AC105" s="205"/>
      <c r="AD105" s="205"/>
      <c r="AE105" s="205"/>
      <c r="AF105" s="205"/>
      <c r="AG105" s="205"/>
      <c r="AH105" s="205"/>
      <c r="AI105" s="205"/>
      <c r="AJ105" s="205"/>
      <c r="AK105" s="205"/>
      <c r="AL105" s="205"/>
    </row>
    <row r="106" spans="1:38" s="213" customFormat="1" x14ac:dyDescent="0.2">
      <c r="A106" s="159" t="str">
        <f>'C05'!A42</f>
        <v>Fuente: Instituto Nacional de Estadística (INE). LVIII Encuesta Permanente de Hogares de Propósitos Múltiples, Junio 2017.</v>
      </c>
      <c r="B106" s="205"/>
      <c r="C106" s="205"/>
      <c r="D106" s="205"/>
      <c r="E106" s="205"/>
      <c r="F106" s="205"/>
      <c r="G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205"/>
      <c r="Y106" s="205"/>
      <c r="Z106" s="205"/>
      <c r="AA106" s="205"/>
      <c r="AB106" s="205"/>
      <c r="AC106" s="205"/>
      <c r="AD106" s="205"/>
      <c r="AE106" s="205"/>
      <c r="AF106" s="205"/>
      <c r="AG106" s="205"/>
      <c r="AH106" s="205"/>
      <c r="AI106" s="205"/>
      <c r="AJ106" s="205"/>
      <c r="AK106" s="205"/>
      <c r="AL106" s="205"/>
    </row>
    <row r="107" spans="1:38" s="213" customFormat="1" x14ac:dyDescent="0.2">
      <c r="A107" s="159" t="str">
        <f>'C05'!A43</f>
        <v>(Promedio de salarios mínimos por rama)</v>
      </c>
      <c r="B107" s="205"/>
      <c r="C107" s="205"/>
      <c r="D107" s="205"/>
      <c r="E107" s="205"/>
      <c r="F107" s="205"/>
      <c r="G107" s="205"/>
      <c r="I107" s="205"/>
      <c r="J107" s="205"/>
      <c r="K107" s="205"/>
      <c r="L107" s="205"/>
      <c r="M107" s="205"/>
      <c r="N107" s="205"/>
      <c r="O107" s="205"/>
      <c r="P107" s="205"/>
      <c r="Q107" s="205"/>
      <c r="R107" s="205"/>
      <c r="S107" s="205"/>
      <c r="T107" s="205"/>
      <c r="U107" s="205"/>
      <c r="V107" s="205"/>
      <c r="W107" s="205"/>
      <c r="X107" s="205"/>
      <c r="Y107" s="205"/>
      <c r="Z107" s="205"/>
      <c r="AA107" s="205"/>
      <c r="AB107" s="205"/>
      <c r="AC107" s="205"/>
      <c r="AD107" s="205"/>
      <c r="AE107" s="205"/>
      <c r="AF107" s="205"/>
      <c r="AG107" s="205"/>
      <c r="AH107" s="205"/>
      <c r="AI107" s="205"/>
      <c r="AJ107" s="205"/>
      <c r="AK107" s="205"/>
      <c r="AL107" s="205"/>
    </row>
  </sheetData>
  <mergeCells count="18">
    <mergeCell ref="A1:G1"/>
    <mergeCell ref="A2:G2"/>
    <mergeCell ref="A3:G3"/>
    <mergeCell ref="A5:A7"/>
    <mergeCell ref="B5:G5"/>
    <mergeCell ref="B6:B7"/>
    <mergeCell ref="C6:F6"/>
    <mergeCell ref="G6:G7"/>
    <mergeCell ref="A4:G4"/>
    <mergeCell ref="A61:G61"/>
    <mergeCell ref="A58:G58"/>
    <mergeCell ref="A59:G59"/>
    <mergeCell ref="A60:G60"/>
    <mergeCell ref="A62:A64"/>
    <mergeCell ref="B62:G62"/>
    <mergeCell ref="B63:B64"/>
    <mergeCell ref="C63:F63"/>
    <mergeCell ref="G63:G64"/>
  </mergeCells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O138"/>
  <sheetViews>
    <sheetView topLeftCell="A19" workbookViewId="0">
      <selection activeCell="A90" sqref="A90"/>
    </sheetView>
  </sheetViews>
  <sheetFormatPr baseColWidth="10" defaultColWidth="11.83203125" defaultRowHeight="11.25" x14ac:dyDescent="0.2"/>
  <cols>
    <col min="1" max="1" width="55.6640625" style="205" customWidth="1"/>
    <col min="2" max="7" width="10.33203125" style="205" customWidth="1"/>
    <col min="8" max="8" width="10.33203125" style="205" hidden="1" customWidth="1"/>
    <col min="9" max="9" width="13.83203125" style="205" hidden="1" customWidth="1"/>
    <col min="10" max="16384" width="11.83203125" style="205"/>
  </cols>
  <sheetData>
    <row r="1" spans="1:15" x14ac:dyDescent="0.2">
      <c r="A1" s="291" t="s">
        <v>106</v>
      </c>
      <c r="B1" s="291"/>
      <c r="C1" s="291"/>
      <c r="D1" s="291"/>
      <c r="E1" s="291"/>
      <c r="F1" s="291"/>
      <c r="G1" s="291"/>
      <c r="H1" s="291"/>
      <c r="I1" s="291"/>
    </row>
    <row r="2" spans="1:15" x14ac:dyDescent="0.2">
      <c r="A2" s="373" t="s">
        <v>101</v>
      </c>
      <c r="B2" s="373"/>
      <c r="C2" s="373"/>
      <c r="D2" s="373"/>
      <c r="E2" s="373"/>
      <c r="F2" s="373"/>
      <c r="G2" s="373"/>
      <c r="H2" s="373"/>
      <c r="I2" s="373"/>
    </row>
    <row r="3" spans="1:15" x14ac:dyDescent="0.2">
      <c r="A3" s="373" t="s">
        <v>33</v>
      </c>
      <c r="B3" s="373"/>
      <c r="C3" s="373"/>
      <c r="D3" s="373"/>
      <c r="E3" s="373"/>
      <c r="F3" s="373"/>
      <c r="G3" s="373"/>
      <c r="H3" s="373"/>
      <c r="I3" s="373"/>
    </row>
    <row r="4" spans="1:15" customFormat="1" ht="23.25" x14ac:dyDescent="0.35">
      <c r="A4" s="324" t="s">
        <v>90</v>
      </c>
      <c r="B4" s="324"/>
      <c r="C4" s="324"/>
      <c r="D4" s="324"/>
      <c r="E4" s="324"/>
      <c r="F4" s="324"/>
      <c r="G4" s="324"/>
      <c r="H4" s="324"/>
      <c r="I4" s="324"/>
      <c r="J4" s="244"/>
      <c r="K4" s="244"/>
      <c r="L4" s="244"/>
      <c r="M4" s="244"/>
      <c r="N4" s="244"/>
      <c r="O4" s="244"/>
    </row>
    <row r="5" spans="1:15" ht="12" customHeight="1" x14ac:dyDescent="0.2">
      <c r="A5" s="381" t="s">
        <v>31</v>
      </c>
      <c r="B5" s="381" t="s">
        <v>27</v>
      </c>
      <c r="C5" s="383" t="s">
        <v>6</v>
      </c>
      <c r="D5" s="383"/>
      <c r="E5" s="383"/>
      <c r="F5" s="383"/>
      <c r="G5" s="381" t="s">
        <v>28</v>
      </c>
      <c r="H5" s="381" t="s">
        <v>36</v>
      </c>
      <c r="I5" s="381" t="s">
        <v>29</v>
      </c>
    </row>
    <row r="6" spans="1:15" ht="20.25" customHeight="1" x14ac:dyDescent="0.2">
      <c r="A6" s="382"/>
      <c r="B6" s="382"/>
      <c r="C6" s="221" t="s">
        <v>0</v>
      </c>
      <c r="D6" s="221" t="s">
        <v>87</v>
      </c>
      <c r="E6" s="221" t="s">
        <v>9</v>
      </c>
      <c r="F6" s="221" t="s">
        <v>88</v>
      </c>
      <c r="G6" s="382"/>
      <c r="H6" s="382"/>
      <c r="I6" s="382"/>
    </row>
    <row r="7" spans="1:15" x14ac:dyDescent="0.2">
      <c r="A7" s="222"/>
      <c r="B7" s="223"/>
      <c r="C7" s="223"/>
      <c r="D7" s="223"/>
      <c r="E7" s="223"/>
      <c r="F7" s="223"/>
      <c r="G7" s="223"/>
      <c r="H7" s="223"/>
      <c r="I7" s="223"/>
    </row>
    <row r="8" spans="1:15" x14ac:dyDescent="0.2">
      <c r="A8" s="224" t="s">
        <v>58</v>
      </c>
      <c r="B8" s="225">
        <f>[4]Sheet1!D169</f>
        <v>8.4067241587931516</v>
      </c>
      <c r="C8" s="225">
        <f>[4]Sheet1!F169</f>
        <v>9.9896598249780908</v>
      </c>
      <c r="D8" s="225">
        <f>[4]Sheet1!H169</f>
        <v>13.009753096381992</v>
      </c>
      <c r="E8" s="225">
        <f>[4]Sheet1!J169</f>
        <v>10.05725496604288</v>
      </c>
      <c r="F8" s="225">
        <f>[4]Sheet1!L169</f>
        <v>6.3799902294590645</v>
      </c>
      <c r="G8" s="225">
        <f>[4]Sheet1!N169</f>
        <v>6.8313508169054034</v>
      </c>
      <c r="H8" s="225">
        <f>[1]MercLab!V335</f>
        <v>0</v>
      </c>
      <c r="I8" s="225">
        <f>[1]MercLab!W335</f>
        <v>0</v>
      </c>
      <c r="J8" s="226"/>
      <c r="K8" s="226"/>
    </row>
    <row r="9" spans="1:15" ht="12.75" customHeight="1" x14ac:dyDescent="0.2">
      <c r="A9" s="227"/>
      <c r="H9" s="301"/>
      <c r="I9" s="301"/>
      <c r="J9" s="299"/>
      <c r="K9" s="299"/>
    </row>
    <row r="10" spans="1:15" ht="12.75" customHeight="1" x14ac:dyDescent="0.2">
      <c r="A10" s="228" t="s">
        <v>10</v>
      </c>
      <c r="B10" s="300"/>
      <c r="C10" s="300"/>
      <c r="D10" s="300"/>
      <c r="E10" s="300"/>
      <c r="F10" s="300"/>
      <c r="G10" s="300"/>
      <c r="H10" s="300">
        <f>[1]MercLab!V336</f>
        <v>0</v>
      </c>
      <c r="I10" s="300">
        <f>[1]MercLab!W336</f>
        <v>0</v>
      </c>
      <c r="J10" s="299"/>
      <c r="K10" s="299"/>
    </row>
    <row r="11" spans="1:15" x14ac:dyDescent="0.2">
      <c r="A11" s="229" t="s">
        <v>55</v>
      </c>
      <c r="B11" s="302">
        <f>[4]Sheet1!D170</f>
        <v>9.3132199828671425</v>
      </c>
      <c r="C11" s="302">
        <f>[4]Sheet1!F170</f>
        <v>10.431178737769688</v>
      </c>
      <c r="D11" s="302">
        <f>[4]Sheet1!H170</f>
        <v>13.452082929458205</v>
      </c>
      <c r="E11" s="302">
        <f>[4]Sheet1!J170</f>
        <v>10.475284706821476</v>
      </c>
      <c r="F11" s="302">
        <f>[4]Sheet1!L170</f>
        <v>6.5838863878033429</v>
      </c>
      <c r="G11" s="302">
        <f>[4]Sheet1!N170</f>
        <v>7.8274617898768541</v>
      </c>
      <c r="H11" s="150">
        <f>AVERAGE(H12:H14)</f>
        <v>0</v>
      </c>
      <c r="I11" s="150">
        <f>AVERAGE(I12:I14)</f>
        <v>0</v>
      </c>
      <c r="J11" s="299"/>
      <c r="K11" s="299"/>
    </row>
    <row r="12" spans="1:15" x14ac:dyDescent="0.2">
      <c r="A12" s="231" t="s">
        <v>51</v>
      </c>
      <c r="B12" s="302">
        <f>[4]Sheet1!D172</f>
        <v>10.289558441558446</v>
      </c>
      <c r="C12" s="302">
        <f>[4]Sheet1!F172</f>
        <v>11.216085605799107</v>
      </c>
      <c r="D12" s="302">
        <f>[4]Sheet1!H172</f>
        <v>13.002121640735504</v>
      </c>
      <c r="E12" s="302">
        <f>[4]Sheet1!J172</f>
        <v>11.514755959137339</v>
      </c>
      <c r="F12" s="302">
        <f>[4]Sheet1!L172</f>
        <v>7.0362149532710276</v>
      </c>
      <c r="G12" s="302">
        <f>[4]Sheet1!N172</f>
        <v>8.8882798225006567</v>
      </c>
      <c r="H12" s="150">
        <f>[1]MercLab!V337</f>
        <v>0</v>
      </c>
      <c r="I12" s="150">
        <f>[1]MercLab!W337</f>
        <v>0</v>
      </c>
      <c r="J12" s="299"/>
      <c r="K12" s="299"/>
    </row>
    <row r="13" spans="1:15" x14ac:dyDescent="0.2">
      <c r="A13" s="231" t="s">
        <v>52</v>
      </c>
      <c r="B13" s="302">
        <f>[4]Sheet1!D173</f>
        <v>9.4743990009366215</v>
      </c>
      <c r="C13" s="302">
        <f>[4]Sheet1!F173</f>
        <v>10.334544573643409</v>
      </c>
      <c r="D13" s="302">
        <f>[4]Sheet1!H173</f>
        <v>13.571428571428569</v>
      </c>
      <c r="E13" s="302">
        <f>[4]Sheet1!J173</f>
        <v>10.660682226211854</v>
      </c>
      <c r="F13" s="302">
        <f>[4]Sheet1!L173</f>
        <v>6.3893280632411082</v>
      </c>
      <c r="G13" s="302">
        <f>[4]Sheet1!N173</f>
        <v>7.9157155399473238</v>
      </c>
      <c r="H13" s="230">
        <f>[1]MercLab!V338</f>
        <v>0</v>
      </c>
      <c r="I13" s="230">
        <f>[1]MercLab!W338</f>
        <v>0</v>
      </c>
    </row>
    <row r="14" spans="1:15" x14ac:dyDescent="0.2">
      <c r="A14" s="231" t="s">
        <v>71</v>
      </c>
      <c r="B14" s="302">
        <f>[4]Sheet1!D174</f>
        <v>8.7773081241176314</v>
      </c>
      <c r="C14" s="302">
        <f>[4]Sheet1!F174</f>
        <v>10.027472938222321</v>
      </c>
      <c r="D14" s="302">
        <f>[4]Sheet1!H174</f>
        <v>13.733645993435973</v>
      </c>
      <c r="E14" s="302">
        <f>[4]Sheet1!J174</f>
        <v>9.8044276836488873</v>
      </c>
      <c r="F14" s="302">
        <f>[4]Sheet1!L174</f>
        <v>6.4227308310081632</v>
      </c>
      <c r="G14" s="302">
        <f>[4]Sheet1!N174</f>
        <v>7.3588405564738961</v>
      </c>
      <c r="H14" s="230">
        <f>[1]MercLab!V339</f>
        <v>0</v>
      </c>
      <c r="I14" s="230">
        <f>[1]MercLab!W339</f>
        <v>0</v>
      </c>
    </row>
    <row r="15" spans="1:15" x14ac:dyDescent="0.2">
      <c r="A15" s="229" t="s">
        <v>53</v>
      </c>
      <c r="B15" s="302">
        <f>[4]Sheet1!D175</f>
        <v>6.3465808953119467</v>
      </c>
      <c r="C15" s="302">
        <f>[4]Sheet1!F175</f>
        <v>8.2833508403361389</v>
      </c>
      <c r="D15" s="302">
        <f>[4]Sheet1!H175</f>
        <v>11.756565656565662</v>
      </c>
      <c r="E15" s="302">
        <f>[4]Sheet1!J175</f>
        <v>7.7550200803212874</v>
      </c>
      <c r="F15" s="302">
        <f>[4]Sheet1!L175</f>
        <v>5.9413953488372089</v>
      </c>
      <c r="G15" s="302">
        <f>[4]Sheet1!N175</f>
        <v>5.3684350132626033</v>
      </c>
      <c r="H15" s="230">
        <f>[1]MercLab!V340</f>
        <v>0</v>
      </c>
      <c r="I15" s="230">
        <f>[1]MercLab!W340</f>
        <v>0</v>
      </c>
    </row>
    <row r="16" spans="1:15" x14ac:dyDescent="0.2">
      <c r="A16" s="232"/>
      <c r="B16" s="182"/>
      <c r="C16" s="182"/>
      <c r="D16" s="182"/>
      <c r="E16" s="182"/>
      <c r="F16" s="182"/>
      <c r="G16" s="182"/>
      <c r="H16" s="182"/>
      <c r="I16" s="182"/>
      <c r="J16" s="299"/>
    </row>
    <row r="17" spans="1:10" x14ac:dyDescent="0.2">
      <c r="A17" s="228" t="s">
        <v>11</v>
      </c>
      <c r="H17" s="300"/>
      <c r="I17" s="300"/>
      <c r="J17" s="299"/>
    </row>
    <row r="18" spans="1:10" x14ac:dyDescent="0.2">
      <c r="A18" s="229" t="s">
        <v>37</v>
      </c>
      <c r="B18" s="302">
        <f>[4]Sheet1!D177</f>
        <v>0</v>
      </c>
      <c r="C18" s="302">
        <f>[4]Sheet1!F177</f>
        <v>0</v>
      </c>
      <c r="D18" s="302">
        <f>[4]Sheet1!H177</f>
        <v>0</v>
      </c>
      <c r="E18" s="302">
        <f>[4]Sheet1!J177</f>
        <v>0</v>
      </c>
      <c r="F18" s="302">
        <f>[4]Sheet1!L177</f>
        <v>0</v>
      </c>
      <c r="G18" s="302">
        <f>[4]Sheet1!N177</f>
        <v>0</v>
      </c>
      <c r="H18" s="150">
        <f>[1]MercLab!V342</f>
        <v>0</v>
      </c>
      <c r="I18" s="150">
        <f>[1]MercLab!W342</f>
        <v>0</v>
      </c>
      <c r="J18" s="299"/>
    </row>
    <row r="19" spans="1:10" ht="12.75" customHeight="1" x14ac:dyDescent="0.2">
      <c r="A19" s="229" t="s">
        <v>38</v>
      </c>
      <c r="B19" s="302">
        <f>[4]Sheet1!D178</f>
        <v>4.8173733218278674</v>
      </c>
      <c r="C19" s="302">
        <f>[4]Sheet1!F178</f>
        <v>5.2309701049246948</v>
      </c>
      <c r="D19" s="302">
        <f>[4]Sheet1!H178</f>
        <v>5.5532987712176833</v>
      </c>
      <c r="E19" s="302">
        <f>[4]Sheet1!J178</f>
        <v>5.1979600333345291</v>
      </c>
      <c r="F19" s="302">
        <f>[4]Sheet1!L178</f>
        <v>5.2274318218832914</v>
      </c>
      <c r="G19" s="302">
        <f>[4]Sheet1!N178</f>
        <v>4.6137632575432459</v>
      </c>
      <c r="H19" s="150">
        <f>[1]MercLab!V343</f>
        <v>0</v>
      </c>
      <c r="I19" s="150">
        <f>[1]MercLab!W343</f>
        <v>0</v>
      </c>
      <c r="J19" s="299"/>
    </row>
    <row r="20" spans="1:10" x14ac:dyDescent="0.2">
      <c r="A20" s="229" t="s">
        <v>39</v>
      </c>
      <c r="B20" s="302">
        <f>[4]Sheet1!D179</f>
        <v>10.587981692317834</v>
      </c>
      <c r="C20" s="302">
        <f>[4]Sheet1!F179</f>
        <v>10.700968647180765</v>
      </c>
      <c r="D20" s="302">
        <f>[4]Sheet1!H179</f>
        <v>11.407468446080685</v>
      </c>
      <c r="E20" s="302">
        <f>[4]Sheet1!J179</f>
        <v>10.726538666476502</v>
      </c>
      <c r="F20" s="302">
        <f>[4]Sheet1!L179</f>
        <v>9.3080759195348435</v>
      </c>
      <c r="G20" s="302">
        <f>[4]Sheet1!N179</f>
        <v>10.405935933677952</v>
      </c>
      <c r="H20" s="150">
        <f>[1]MercLab!V344</f>
        <v>0</v>
      </c>
      <c r="I20" s="150">
        <f>[1]MercLab!W344</f>
        <v>0</v>
      </c>
      <c r="J20" s="299"/>
    </row>
    <row r="21" spans="1:10" ht="12.75" customHeight="1" x14ac:dyDescent="0.2">
      <c r="A21" s="229" t="s">
        <v>40</v>
      </c>
      <c r="B21" s="302">
        <f>[4]Sheet1!D180</f>
        <v>15.334421123837707</v>
      </c>
      <c r="C21" s="302">
        <f>[4]Sheet1!F180</f>
        <v>15.24991411237537</v>
      </c>
      <c r="D21" s="302">
        <f>[4]Sheet1!H180</f>
        <v>15.74170881172426</v>
      </c>
      <c r="E21" s="302">
        <f>[4]Sheet1!J180</f>
        <v>14.935732653800574</v>
      </c>
      <c r="F21" s="302">
        <f>[4]Sheet1!L180</f>
        <v>12.645283006624441</v>
      </c>
      <c r="G21" s="302">
        <f>[4]Sheet1!N180</f>
        <v>15.651124394506605</v>
      </c>
      <c r="H21" s="150">
        <f>[1]MercLab!V345</f>
        <v>0</v>
      </c>
      <c r="I21" s="150">
        <f>[1]MercLab!W345</f>
        <v>0</v>
      </c>
      <c r="J21" s="299"/>
    </row>
    <row r="22" spans="1:10" x14ac:dyDescent="0.2">
      <c r="A22" s="229" t="s">
        <v>46</v>
      </c>
      <c r="B22" s="302">
        <f>[4]Sheet1!D181</f>
        <v>15.793232068295483</v>
      </c>
      <c r="C22" s="302">
        <f>[4]Sheet1!F181</f>
        <v>15.793232068295483</v>
      </c>
      <c r="D22" s="302">
        <f>[4]Sheet1!H181</f>
        <v>17</v>
      </c>
      <c r="E22" s="302">
        <f>[4]Sheet1!J181</f>
        <v>15.278819343549261</v>
      </c>
      <c r="F22" s="302">
        <f>[4]Sheet1!L181</f>
        <v>0</v>
      </c>
      <c r="G22" s="302">
        <f>[4]Sheet1!N181</f>
        <v>0</v>
      </c>
      <c r="H22" s="150">
        <f>[1]MercLab!V346</f>
        <v>0</v>
      </c>
      <c r="I22" s="150">
        <f>[1]MercLab!W346</f>
        <v>0</v>
      </c>
      <c r="J22" s="299"/>
    </row>
    <row r="23" spans="1:10" ht="12.75" customHeight="1" x14ac:dyDescent="0.2">
      <c r="A23" s="229"/>
      <c r="H23" s="182"/>
      <c r="I23" s="182"/>
      <c r="J23" s="299"/>
    </row>
    <row r="24" spans="1:10" x14ac:dyDescent="0.2">
      <c r="A24" s="228" t="s">
        <v>16</v>
      </c>
      <c r="B24" s="300"/>
      <c r="C24" s="300"/>
      <c r="D24" s="300"/>
      <c r="E24" s="300"/>
      <c r="F24" s="300"/>
      <c r="G24" s="300"/>
      <c r="H24" s="300"/>
      <c r="I24" s="300"/>
      <c r="J24" s="299"/>
    </row>
    <row r="25" spans="1:10" x14ac:dyDescent="0.2">
      <c r="A25" s="229" t="s">
        <v>41</v>
      </c>
      <c r="B25" s="302">
        <f>[4]Sheet1!D182</f>
        <v>4.375</v>
      </c>
      <c r="C25" s="302">
        <f>[4]Sheet1!F182</f>
        <v>3</v>
      </c>
      <c r="D25" s="302">
        <f>[4]Sheet1!H182</f>
        <v>0</v>
      </c>
      <c r="E25" s="302">
        <f>[4]Sheet1!J182</f>
        <v>0</v>
      </c>
      <c r="F25" s="302">
        <f>[4]Sheet1!L182</f>
        <v>3</v>
      </c>
      <c r="G25" s="302">
        <f>[4]Sheet1!N182</f>
        <v>5</v>
      </c>
      <c r="H25" s="150">
        <f>[1]MercLab!V348</f>
        <v>0</v>
      </c>
      <c r="I25" s="150">
        <f>[1]MercLab!W348</f>
        <v>0</v>
      </c>
      <c r="J25" s="299"/>
    </row>
    <row r="26" spans="1:10" x14ac:dyDescent="0.2">
      <c r="A26" s="229" t="s">
        <v>42</v>
      </c>
      <c r="B26" s="302">
        <f>[4]Sheet1!D183</f>
        <v>6.4000336133155695</v>
      </c>
      <c r="C26" s="302">
        <f>[4]Sheet1!F183</f>
        <v>6.0899727387756712</v>
      </c>
      <c r="D26" s="302">
        <f>[4]Sheet1!H183</f>
        <v>0</v>
      </c>
      <c r="E26" s="302">
        <f>[4]Sheet1!J183</f>
        <v>5.9559121229932419</v>
      </c>
      <c r="F26" s="302">
        <f>[4]Sheet1!L183</f>
        <v>6.2857142857142856</v>
      </c>
      <c r="G26" s="302">
        <f>[4]Sheet1!N183</f>
        <v>9</v>
      </c>
      <c r="H26" s="150">
        <f>[1]MercLab!V349</f>
        <v>0</v>
      </c>
      <c r="I26" s="150">
        <f>[1]MercLab!W349</f>
        <v>0</v>
      </c>
      <c r="J26" s="299"/>
    </row>
    <row r="27" spans="1:10" x14ac:dyDescent="0.2">
      <c r="A27" s="229" t="s">
        <v>43</v>
      </c>
      <c r="B27" s="302">
        <f>[4]Sheet1!D184</f>
        <v>7.4676476420604345</v>
      </c>
      <c r="C27" s="302">
        <f>[4]Sheet1!F184</f>
        <v>7.4086023989609062</v>
      </c>
      <c r="D27" s="302">
        <f>[4]Sheet1!H184</f>
        <v>9.8683678336659639</v>
      </c>
      <c r="E27" s="302">
        <f>[4]Sheet1!J184</f>
        <v>7.6102314201981835</v>
      </c>
      <c r="F27" s="302">
        <f>[4]Sheet1!L184</f>
        <v>6.8325112026957022</v>
      </c>
      <c r="G27" s="302">
        <f>[4]Sheet1!N184</f>
        <v>7.6321556072004233</v>
      </c>
      <c r="H27" s="150">
        <f>[1]MercLab!V350</f>
        <v>0</v>
      </c>
      <c r="I27" s="150">
        <f>[1]MercLab!W350</f>
        <v>0</v>
      </c>
      <c r="J27" s="299"/>
    </row>
    <row r="28" spans="1:10" x14ac:dyDescent="0.2">
      <c r="A28" s="229" t="s">
        <v>44</v>
      </c>
      <c r="B28" s="302">
        <f>[4]Sheet1!D185</f>
        <v>9.8174200722387148</v>
      </c>
      <c r="C28" s="302">
        <f>[4]Sheet1!F185</f>
        <v>10.256115541482096</v>
      </c>
      <c r="D28" s="302">
        <f>[4]Sheet1!H185</f>
        <v>11.659868922724836</v>
      </c>
      <c r="E28" s="302">
        <f>[4]Sheet1!J185</f>
        <v>10.70126557676574</v>
      </c>
      <c r="F28" s="302">
        <f>[4]Sheet1!L185</f>
        <v>7.7373339318163454</v>
      </c>
      <c r="G28" s="302">
        <f>[4]Sheet1!N185</f>
        <v>8.6661300150988119</v>
      </c>
      <c r="H28" s="150">
        <f>[1]MercLab!V351</f>
        <v>0</v>
      </c>
      <c r="I28" s="150">
        <f>[1]MercLab!W351</f>
        <v>0</v>
      </c>
      <c r="J28" s="299"/>
    </row>
    <row r="29" spans="1:10" x14ac:dyDescent="0.2">
      <c r="A29" s="229" t="s">
        <v>45</v>
      </c>
      <c r="B29" s="302">
        <f>[4]Sheet1!D186</f>
        <v>10.337700649303704</v>
      </c>
      <c r="C29" s="302">
        <f>[4]Sheet1!F186</f>
        <v>11.429175176814674</v>
      </c>
      <c r="D29" s="302">
        <f>[4]Sheet1!H186</f>
        <v>13.656168255337002</v>
      </c>
      <c r="E29" s="302">
        <f>[4]Sheet1!J186</f>
        <v>11.814264881299422</v>
      </c>
      <c r="F29" s="302">
        <f>[4]Sheet1!L186</f>
        <v>7.685112190862081</v>
      </c>
      <c r="G29" s="302">
        <f>[4]Sheet1!N186</f>
        <v>8.3241950747713087</v>
      </c>
      <c r="H29" s="150">
        <f>[1]MercLab!V352</f>
        <v>0</v>
      </c>
      <c r="I29" s="150">
        <f>[1]MercLab!W352</f>
        <v>0</v>
      </c>
      <c r="J29" s="299"/>
    </row>
    <row r="30" spans="1:10" x14ac:dyDescent="0.2">
      <c r="A30" s="229" t="s">
        <v>47</v>
      </c>
      <c r="B30" s="302">
        <f>[4]Sheet1!D187</f>
        <v>8.9277562229905065</v>
      </c>
      <c r="C30" s="302">
        <f>[4]Sheet1!F187</f>
        <v>10.004748184812509</v>
      </c>
      <c r="D30" s="302">
        <f>[4]Sheet1!H187</f>
        <v>13.954318955237497</v>
      </c>
      <c r="E30" s="302">
        <f>[4]Sheet1!J187</f>
        <v>9.8919391772870693</v>
      </c>
      <c r="F30" s="302">
        <f>[4]Sheet1!L187</f>
        <v>5.7950685876372496</v>
      </c>
      <c r="G30" s="302">
        <f>[4]Sheet1!N187</f>
        <v>7.6564395892533126</v>
      </c>
      <c r="H30" s="150">
        <f>[1]MercLab!V353</f>
        <v>0</v>
      </c>
      <c r="I30" s="150">
        <f>[1]MercLab!W353</f>
        <v>0</v>
      </c>
      <c r="J30" s="299"/>
    </row>
    <row r="31" spans="1:10" ht="12.75" customHeight="1" x14ac:dyDescent="0.2">
      <c r="A31" s="229" t="s">
        <v>48</v>
      </c>
      <c r="B31" s="302">
        <f>[4]Sheet1!D188</f>
        <v>7.8886550815353402</v>
      </c>
      <c r="C31" s="302">
        <f>[4]Sheet1!F188</f>
        <v>9.2257912713768171</v>
      </c>
      <c r="D31" s="302">
        <f>[4]Sheet1!H188</f>
        <v>13.025917208513254</v>
      </c>
      <c r="E31" s="302">
        <f>[4]Sheet1!J188</f>
        <v>9.0431596941869454</v>
      </c>
      <c r="F31" s="302">
        <f>[4]Sheet1!L188</f>
        <v>4.561470552694816</v>
      </c>
      <c r="G31" s="302">
        <f>[4]Sheet1!N188</f>
        <v>6.7164835940468066</v>
      </c>
      <c r="H31" s="150">
        <f>[1]MercLab!V354</f>
        <v>0</v>
      </c>
      <c r="I31" s="150">
        <f>[1]MercLab!W354</f>
        <v>0</v>
      </c>
      <c r="J31" s="299"/>
    </row>
    <row r="32" spans="1:10" x14ac:dyDescent="0.2">
      <c r="A32" s="229" t="s">
        <v>49</v>
      </c>
      <c r="B32" s="302">
        <f>[4]Sheet1!D189</f>
        <v>7.9001917486614426</v>
      </c>
      <c r="C32" s="302">
        <f>[4]Sheet1!F189</f>
        <v>10.78927114095613</v>
      </c>
      <c r="D32" s="302">
        <f>[4]Sheet1!H189</f>
        <v>13.399544109493535</v>
      </c>
      <c r="E32" s="302">
        <f>[4]Sheet1!J189</f>
        <v>10.118709477179456</v>
      </c>
      <c r="F32" s="302">
        <f>[4]Sheet1!L189</f>
        <v>6.2369693428240067</v>
      </c>
      <c r="G32" s="302">
        <f>[4]Sheet1!N189</f>
        <v>6.223303136008778</v>
      </c>
      <c r="H32" s="150">
        <f>[1]MercLab!V355</f>
        <v>0</v>
      </c>
      <c r="I32" s="150">
        <f>[1]MercLab!W355</f>
        <v>0</v>
      </c>
      <c r="J32" s="299"/>
    </row>
    <row r="33" spans="1:10" ht="12.75" customHeight="1" x14ac:dyDescent="0.2">
      <c r="A33" s="229" t="s">
        <v>72</v>
      </c>
      <c r="B33" s="302">
        <f>[4]Sheet1!D190</f>
        <v>5.5875574614267398</v>
      </c>
      <c r="C33" s="302">
        <f>[4]Sheet1!F190</f>
        <v>6.719302715666946</v>
      </c>
      <c r="D33" s="302">
        <f>[4]Sheet1!H190</f>
        <v>10.683497761454701</v>
      </c>
      <c r="E33" s="302">
        <f>[4]Sheet1!J190</f>
        <v>5.6247664790077954</v>
      </c>
      <c r="F33" s="302">
        <f>[4]Sheet1!L190</f>
        <v>3.2782500771626628</v>
      </c>
      <c r="G33" s="302">
        <f>[4]Sheet1!N190</f>
        <v>5.3924617938057438</v>
      </c>
      <c r="H33" s="150">
        <f>[1]MercLab!V356</f>
        <v>0</v>
      </c>
      <c r="I33" s="150">
        <f>[1]MercLab!W356</f>
        <v>0</v>
      </c>
      <c r="J33" s="299"/>
    </row>
    <row r="34" spans="1:10" x14ac:dyDescent="0.2">
      <c r="A34" s="229"/>
      <c r="B34" s="302">
        <f>[4]Sheet1!D191</f>
        <v>8.4067241587931516</v>
      </c>
      <c r="C34" s="302">
        <f>[4]Sheet1!F191</f>
        <v>9.9896598249780908</v>
      </c>
      <c r="D34" s="302">
        <f>[4]Sheet1!H191</f>
        <v>13.009753096381992</v>
      </c>
      <c r="E34" s="302">
        <f>[4]Sheet1!J191</f>
        <v>10.05725496604288</v>
      </c>
      <c r="F34" s="302">
        <f>[4]Sheet1!L191</f>
        <v>6.3799902294590645</v>
      </c>
      <c r="G34" s="302">
        <f>[4]Sheet1!N191</f>
        <v>6.8313508169054034</v>
      </c>
      <c r="H34" s="182"/>
      <c r="I34" s="182"/>
      <c r="J34" s="299"/>
    </row>
    <row r="35" spans="1:10" x14ac:dyDescent="0.2">
      <c r="A35" s="233"/>
      <c r="B35" s="182"/>
      <c r="C35" s="302"/>
      <c r="D35" s="182"/>
      <c r="E35" s="182"/>
      <c r="F35" s="182"/>
      <c r="G35" s="182"/>
      <c r="H35" s="182"/>
      <c r="I35" s="182"/>
      <c r="J35" s="299"/>
    </row>
    <row r="36" spans="1:10" x14ac:dyDescent="0.2">
      <c r="A36" s="34" t="s">
        <v>82</v>
      </c>
      <c r="H36" s="300">
        <f>[1]MercLab!V360</f>
        <v>0</v>
      </c>
      <c r="I36" s="300">
        <f>[1]MercLab!W360</f>
        <v>0</v>
      </c>
      <c r="J36" s="299"/>
    </row>
    <row r="37" spans="1:10" x14ac:dyDescent="0.2">
      <c r="A37" s="234" t="s">
        <v>75</v>
      </c>
      <c r="B37" s="302">
        <f>[4]Sheet1!D194</f>
        <v>7.4681196328044841</v>
      </c>
      <c r="C37" s="302">
        <f>[4]Sheet1!F194</f>
        <v>8.7048201634778906</v>
      </c>
      <c r="D37" s="302">
        <f>[4]Sheet1!H194</f>
        <v>11.276908615115405</v>
      </c>
      <c r="E37" s="302">
        <f>[4]Sheet1!J194</f>
        <v>9.063281984470315</v>
      </c>
      <c r="F37" s="302">
        <f>[4]Sheet1!L194</f>
        <v>6.342357288935105</v>
      </c>
      <c r="G37" s="302">
        <f>[4]Sheet1!N194</f>
        <v>6.4484066550204915</v>
      </c>
      <c r="H37" s="150">
        <f>AVERAGE(H38:H40)</f>
        <v>0</v>
      </c>
      <c r="I37" s="150">
        <f>AVERAGE(I38:I40)</f>
        <v>0</v>
      </c>
      <c r="J37" s="299"/>
    </row>
    <row r="38" spans="1:10" x14ac:dyDescent="0.2">
      <c r="A38" s="235" t="s">
        <v>84</v>
      </c>
      <c r="B38" s="302">
        <f>[4]Sheet1!D195</f>
        <v>6.6674098038374945</v>
      </c>
      <c r="C38" s="302">
        <f>[4]Sheet1!F195</f>
        <v>8.7629903071250546</v>
      </c>
      <c r="D38" s="302">
        <f>[4]Sheet1!H195</f>
        <v>10.785144335158314</v>
      </c>
      <c r="E38" s="302">
        <f>[4]Sheet1!J195</f>
        <v>8.6640345967915628</v>
      </c>
      <c r="F38" s="302">
        <f>[4]Sheet1!L195</f>
        <v>5.4971439621269687</v>
      </c>
      <c r="G38" s="302">
        <f>[4]Sheet1!N195</f>
        <v>6.0484165386703506</v>
      </c>
      <c r="H38" s="150">
        <f>[1]MercLab!V361</f>
        <v>0</v>
      </c>
      <c r="I38" s="150">
        <f>[1]MercLab!W361</f>
        <v>0</v>
      </c>
      <c r="J38" s="299"/>
    </row>
    <row r="39" spans="1:10" x14ac:dyDescent="0.2">
      <c r="A39" s="235" t="s">
        <v>85</v>
      </c>
      <c r="B39" s="302">
        <f>[4]Sheet1!D196</f>
        <v>8.1220463144410999</v>
      </c>
      <c r="C39" s="302">
        <f>[4]Sheet1!F196</f>
        <v>8.6983066643587144</v>
      </c>
      <c r="D39" s="302">
        <f>[4]Sheet1!H196</f>
        <v>11.687374546121413</v>
      </c>
      <c r="E39" s="302">
        <f>[4]Sheet1!J196</f>
        <v>9.1985225412928919</v>
      </c>
      <c r="F39" s="302">
        <f>[4]Sheet1!L196</f>
        <v>6.4558758567098646</v>
      </c>
      <c r="G39" s="302">
        <f>[4]Sheet1!N196</f>
        <v>7.1017413045950555</v>
      </c>
      <c r="H39" s="150">
        <f>[1]MercLab!V362</f>
        <v>0</v>
      </c>
      <c r="I39" s="150">
        <f>[1]MercLab!W362</f>
        <v>0</v>
      </c>
      <c r="J39" s="299"/>
    </row>
    <row r="40" spans="1:10" x14ac:dyDescent="0.2">
      <c r="A40" s="235" t="s">
        <v>86</v>
      </c>
      <c r="B40" s="302">
        <f>[4]Sheet1!D197</f>
        <v>7.1062376995228087</v>
      </c>
      <c r="C40" s="302">
        <f>[4]Sheet1!F197</f>
        <v>8.1781041679017417</v>
      </c>
      <c r="D40" s="302">
        <f>[4]Sheet1!H197</f>
        <v>12</v>
      </c>
      <c r="E40" s="302">
        <f>[4]Sheet1!J197</f>
        <v>7.5402055450546213</v>
      </c>
      <c r="F40" s="302">
        <f>[4]Sheet1!L197</f>
        <v>10.09090909090909</v>
      </c>
      <c r="G40" s="302">
        <f>[4]Sheet1!N197</f>
        <v>6.731587893625897</v>
      </c>
      <c r="H40" s="150">
        <f>[1]MercLab!V363</f>
        <v>0</v>
      </c>
      <c r="I40" s="150">
        <f>[1]MercLab!W363</f>
        <v>0</v>
      </c>
      <c r="J40" s="299"/>
    </row>
    <row r="41" spans="1:10" x14ac:dyDescent="0.2">
      <c r="A41" s="234" t="s">
        <v>76</v>
      </c>
      <c r="B41" s="302">
        <f>[4]Sheet1!D198</f>
        <v>11.697971004553347</v>
      </c>
      <c r="C41" s="302">
        <f>[4]Sheet1!F198</f>
        <v>12.857400353110656</v>
      </c>
      <c r="D41" s="302">
        <f>[4]Sheet1!H198</f>
        <v>14.15847289311159</v>
      </c>
      <c r="E41" s="302">
        <f>[4]Sheet1!J198</f>
        <v>12.334953881745799</v>
      </c>
      <c r="F41" s="302">
        <f>[4]Sheet1!L198</f>
        <v>7.3894145818881993</v>
      </c>
      <c r="G41" s="302">
        <f>[4]Sheet1!N198</f>
        <v>8.5839501996318504</v>
      </c>
      <c r="H41" s="150">
        <f>[1]MercLab!V364</f>
        <v>0</v>
      </c>
      <c r="I41" s="150">
        <f>[1]MercLab!W364</f>
        <v>0</v>
      </c>
      <c r="J41" s="299"/>
    </row>
    <row r="42" spans="1:10" x14ac:dyDescent="0.2">
      <c r="A42" s="234" t="s">
        <v>77</v>
      </c>
      <c r="B42" s="302">
        <f>[4]Sheet1!D199</f>
        <v>14.290454092381554</v>
      </c>
      <c r="C42" s="302">
        <f>[4]Sheet1!F199</f>
        <v>15.939567821196759</v>
      </c>
      <c r="D42" s="302">
        <f>[4]Sheet1!H199</f>
        <v>16.390976474472197</v>
      </c>
      <c r="E42" s="302">
        <f>[4]Sheet1!J199</f>
        <v>15.487188623122856</v>
      </c>
      <c r="F42" s="302">
        <f>[4]Sheet1!L199</f>
        <v>0</v>
      </c>
      <c r="G42" s="302">
        <f>[4]Sheet1!N199</f>
        <v>12.188737185236191</v>
      </c>
      <c r="H42" s="150">
        <f>[1]MercLab!V365</f>
        <v>0</v>
      </c>
      <c r="I42" s="150">
        <f>[1]MercLab!W365</f>
        <v>0</v>
      </c>
      <c r="J42" s="299"/>
    </row>
    <row r="43" spans="1:10" x14ac:dyDescent="0.2">
      <c r="A43" s="234" t="s">
        <v>78</v>
      </c>
      <c r="B43" s="302">
        <f>[4]Sheet1!D200</f>
        <v>13.41430484168434</v>
      </c>
      <c r="C43" s="302">
        <f>[4]Sheet1!F200</f>
        <v>16.595754933068395</v>
      </c>
      <c r="D43" s="302">
        <f>[4]Sheet1!H200</f>
        <v>16.375</v>
      </c>
      <c r="E43" s="302">
        <f>[4]Sheet1!J200</f>
        <v>16.72058967680104</v>
      </c>
      <c r="F43" s="302">
        <f>[4]Sheet1!L200</f>
        <v>0</v>
      </c>
      <c r="G43" s="302">
        <f>[4]Sheet1!N200</f>
        <v>10.254806212655314</v>
      </c>
      <c r="H43" s="150">
        <f>[1]MercLab!V366</f>
        <v>0</v>
      </c>
      <c r="I43" s="150">
        <f>[1]MercLab!W366</f>
        <v>0</v>
      </c>
      <c r="J43" s="299"/>
    </row>
    <row r="44" spans="1:10" x14ac:dyDescent="0.2">
      <c r="A44" s="234" t="s">
        <v>79</v>
      </c>
      <c r="B44" s="302">
        <f>[4]Sheet1!D201</f>
        <v>11.799067487338149</v>
      </c>
      <c r="C44" s="302">
        <f>[4]Sheet1!F201</f>
        <v>13.145613712833102</v>
      </c>
      <c r="D44" s="302">
        <f>[4]Sheet1!H201</f>
        <v>13</v>
      </c>
      <c r="E44" s="302">
        <f>[4]Sheet1!J201</f>
        <v>13.326868439784356</v>
      </c>
      <c r="F44" s="302">
        <f>[4]Sheet1!L201</f>
        <v>0</v>
      </c>
      <c r="G44" s="302">
        <f>[4]Sheet1!N201</f>
        <v>9.0832293913462703</v>
      </c>
      <c r="H44" s="150">
        <f>[1]MercLab!V367</f>
        <v>0</v>
      </c>
      <c r="I44" s="150">
        <f>[1]MercLab!W367</f>
        <v>0</v>
      </c>
      <c r="J44" s="299"/>
    </row>
    <row r="45" spans="1:10" x14ac:dyDescent="0.2">
      <c r="A45" s="232"/>
      <c r="H45" s="182"/>
      <c r="I45" s="182"/>
      <c r="J45" s="299"/>
    </row>
    <row r="46" spans="1:10" x14ac:dyDescent="0.2">
      <c r="A46" s="228" t="s">
        <v>12</v>
      </c>
      <c r="B46" s="300"/>
      <c r="C46" s="300"/>
      <c r="D46" s="300"/>
      <c r="E46" s="300"/>
      <c r="F46" s="300"/>
      <c r="G46" s="300"/>
      <c r="H46" s="300"/>
      <c r="I46" s="300"/>
      <c r="J46" s="299"/>
    </row>
    <row r="47" spans="1:10" x14ac:dyDescent="0.2">
      <c r="A47" s="229" t="s">
        <v>38</v>
      </c>
      <c r="B47" s="302">
        <f>[4]Sheet1!D202</f>
        <v>5.2244144072237448</v>
      </c>
      <c r="C47" s="302">
        <f>[4]Sheet1!F202</f>
        <v>6.2477607400299124</v>
      </c>
      <c r="D47" s="302">
        <f>[4]Sheet1!H202</f>
        <v>0</v>
      </c>
      <c r="E47" s="302">
        <f>[4]Sheet1!J202</f>
        <v>6.2477607400299124</v>
      </c>
      <c r="F47" s="302">
        <f>[4]Sheet1!L202</f>
        <v>0</v>
      </c>
      <c r="G47" s="302">
        <f>[4]Sheet1!N202</f>
        <v>4.927257134549774</v>
      </c>
      <c r="H47" s="150">
        <f>[1]MercLab!V369</f>
        <v>0</v>
      </c>
      <c r="I47" s="150">
        <f>[1]MercLab!W369</f>
        <v>0</v>
      </c>
      <c r="J47" s="299"/>
    </row>
    <row r="48" spans="1:10" x14ac:dyDescent="0.2">
      <c r="A48" s="229" t="s">
        <v>39</v>
      </c>
      <c r="B48" s="302">
        <f>[4]Sheet1!D203</f>
        <v>7.458812516347221</v>
      </c>
      <c r="C48" s="302">
        <f>[4]Sheet1!F203</f>
        <v>9.2515595239378783</v>
      </c>
      <c r="D48" s="302">
        <f>[4]Sheet1!H203</f>
        <v>0</v>
      </c>
      <c r="E48" s="302">
        <f>[4]Sheet1!J203</f>
        <v>9.2515595239378783</v>
      </c>
      <c r="F48" s="302">
        <f>[4]Sheet1!L203</f>
        <v>0</v>
      </c>
      <c r="G48" s="302">
        <f>[4]Sheet1!N203</f>
        <v>5.9980037663281882</v>
      </c>
      <c r="H48" s="150">
        <f>[1]MercLab!V370</f>
        <v>0</v>
      </c>
      <c r="I48" s="150">
        <f>[1]MercLab!W370</f>
        <v>0</v>
      </c>
      <c r="J48" s="299"/>
    </row>
    <row r="49" spans="1:15" x14ac:dyDescent="0.2">
      <c r="A49" s="229" t="s">
        <v>50</v>
      </c>
      <c r="B49" s="302">
        <f>[4]Sheet1!D204</f>
        <v>8.9563726548707763</v>
      </c>
      <c r="C49" s="302">
        <f>[4]Sheet1!F204</f>
        <v>10.300376110068768</v>
      </c>
      <c r="D49" s="302">
        <f>[4]Sheet1!H204</f>
        <v>13.009753096381992</v>
      </c>
      <c r="E49" s="302">
        <f>[4]Sheet1!J204</f>
        <v>10.700795198051622</v>
      </c>
      <c r="F49" s="302">
        <f>[4]Sheet1!L204</f>
        <v>6.3799902294590645</v>
      </c>
      <c r="G49" s="302">
        <f>[4]Sheet1!N204</f>
        <v>7.3939008556510144</v>
      </c>
      <c r="H49" s="230">
        <f>[1]MercLab!V371</f>
        <v>0</v>
      </c>
      <c r="I49" s="230">
        <f>[1]MercLab!W371</f>
        <v>0</v>
      </c>
    </row>
    <row r="50" spans="1:15" x14ac:dyDescent="0.2">
      <c r="A50" s="229" t="s">
        <v>46</v>
      </c>
      <c r="B50" s="302">
        <f>[4]Sheet1!D205</f>
        <v>0</v>
      </c>
      <c r="C50" s="302">
        <f>[4]Sheet1!F205</f>
        <v>0</v>
      </c>
      <c r="D50" s="302">
        <f>[4]Sheet1!H205</f>
        <v>0</v>
      </c>
      <c r="E50" s="302">
        <f>[4]Sheet1!J205</f>
        <v>0</v>
      </c>
      <c r="F50" s="302">
        <f>[4]Sheet1!L205</f>
        <v>0</v>
      </c>
      <c r="G50" s="302">
        <f>[4]Sheet1!N205</f>
        <v>0</v>
      </c>
      <c r="H50" s="230">
        <f>[1]MercLab!V372</f>
        <v>0</v>
      </c>
      <c r="I50" s="230">
        <f>[1]MercLab!W372</f>
        <v>0</v>
      </c>
    </row>
    <row r="51" spans="1:15" x14ac:dyDescent="0.2">
      <c r="A51" s="229"/>
      <c r="H51" s="230"/>
      <c r="I51" s="230"/>
    </row>
    <row r="52" spans="1:15" x14ac:dyDescent="0.2">
      <c r="A52" s="286"/>
      <c r="B52" s="287"/>
      <c r="C52" s="287"/>
      <c r="D52" s="287"/>
      <c r="E52" s="287"/>
      <c r="F52" s="287"/>
      <c r="G52" s="287"/>
      <c r="H52" s="287"/>
      <c r="I52" s="287"/>
    </row>
    <row r="53" spans="1:15" x14ac:dyDescent="0.2">
      <c r="A53" s="238" t="str">
        <f>'C05'!A42</f>
        <v>Fuente: Instituto Nacional de Estadística (INE). LVIII Encuesta Permanente de Hogares de Propósitos Múltiples, Junio 2017.</v>
      </c>
      <c r="B53" s="237"/>
      <c r="C53" s="237"/>
      <c r="D53" s="237"/>
      <c r="E53" s="237"/>
      <c r="F53" s="237"/>
      <c r="G53" s="237"/>
      <c r="H53" s="237"/>
      <c r="I53" s="237"/>
    </row>
    <row r="54" spans="1:15" x14ac:dyDescent="0.2">
      <c r="A54" s="238" t="str">
        <f>'C05'!A43</f>
        <v>(Promedio de salarios mínimos por rama)</v>
      </c>
      <c r="B54" s="237"/>
      <c r="C54" s="237"/>
      <c r="D54" s="237"/>
      <c r="E54" s="237"/>
      <c r="F54" s="237"/>
      <c r="G54" s="237"/>
      <c r="H54" s="237"/>
      <c r="I54" s="237"/>
    </row>
    <row r="55" spans="1:15" x14ac:dyDescent="0.2">
      <c r="A55" s="238" t="s">
        <v>83</v>
      </c>
      <c r="B55" s="237"/>
      <c r="C55" s="237"/>
      <c r="D55" s="237"/>
      <c r="E55" s="237"/>
      <c r="F55" s="237"/>
      <c r="G55" s="237"/>
      <c r="H55" s="237"/>
      <c r="I55" s="237"/>
    </row>
    <row r="56" spans="1:15" x14ac:dyDescent="0.2">
      <c r="A56" s="237"/>
      <c r="B56" s="237"/>
      <c r="C56" s="237"/>
      <c r="D56" s="239"/>
      <c r="E56" s="237"/>
      <c r="F56" s="237"/>
      <c r="G56" s="237"/>
      <c r="H56" s="237"/>
      <c r="I56" s="237"/>
    </row>
    <row r="57" spans="1:15" x14ac:dyDescent="0.2">
      <c r="A57" s="292" t="s">
        <v>106</v>
      </c>
      <c r="B57" s="292"/>
      <c r="C57" s="292"/>
      <c r="D57" s="292"/>
      <c r="E57" s="292"/>
      <c r="F57" s="292"/>
      <c r="G57" s="292"/>
      <c r="H57" s="292"/>
      <c r="I57" s="292"/>
    </row>
    <row r="58" spans="1:15" x14ac:dyDescent="0.2">
      <c r="A58" s="380" t="s">
        <v>101</v>
      </c>
      <c r="B58" s="380"/>
      <c r="C58" s="380"/>
      <c r="D58" s="380"/>
      <c r="E58" s="380"/>
      <c r="F58" s="380"/>
      <c r="G58" s="380"/>
      <c r="H58" s="380"/>
      <c r="I58" s="380"/>
    </row>
    <row r="59" spans="1:15" x14ac:dyDescent="0.2">
      <c r="A59" s="380" t="s">
        <v>33</v>
      </c>
      <c r="B59" s="380"/>
      <c r="C59" s="380"/>
      <c r="D59" s="380"/>
      <c r="E59" s="380"/>
      <c r="F59" s="380"/>
      <c r="G59" s="380"/>
      <c r="H59" s="380"/>
      <c r="I59" s="380"/>
    </row>
    <row r="60" spans="1:15" customFormat="1" ht="23.25" x14ac:dyDescent="0.35">
      <c r="A60" s="379" t="s">
        <v>90</v>
      </c>
      <c r="B60" s="379"/>
      <c r="C60" s="379"/>
      <c r="D60" s="379"/>
      <c r="E60" s="379"/>
      <c r="F60" s="379"/>
      <c r="G60" s="379"/>
      <c r="H60" s="379"/>
      <c r="I60" s="379"/>
      <c r="J60" s="244"/>
      <c r="K60" s="244"/>
      <c r="L60" s="244"/>
      <c r="M60" s="244"/>
      <c r="N60" s="244"/>
      <c r="O60" s="244"/>
    </row>
    <row r="61" spans="1:15" x14ac:dyDescent="0.2">
      <c r="A61" s="237" t="s">
        <v>17</v>
      </c>
      <c r="B61" s="237"/>
      <c r="C61" s="237"/>
      <c r="D61" s="237"/>
      <c r="E61" s="237"/>
      <c r="F61" s="237"/>
      <c r="G61" s="237"/>
      <c r="H61" s="237"/>
      <c r="I61" s="237"/>
    </row>
    <row r="62" spans="1:15" x14ac:dyDescent="0.2">
      <c r="A62" s="381" t="s">
        <v>31</v>
      </c>
      <c r="B62" s="381" t="s">
        <v>27</v>
      </c>
      <c r="C62" s="383" t="s">
        <v>6</v>
      </c>
      <c r="D62" s="383"/>
      <c r="E62" s="383"/>
      <c r="F62" s="383"/>
      <c r="G62" s="381" t="s">
        <v>28</v>
      </c>
      <c r="H62" s="381" t="s">
        <v>36</v>
      </c>
      <c r="I62" s="381" t="s">
        <v>29</v>
      </c>
    </row>
    <row r="63" spans="1:15" ht="24" customHeight="1" x14ac:dyDescent="0.2">
      <c r="A63" s="382"/>
      <c r="B63" s="382"/>
      <c r="C63" s="221" t="s">
        <v>0</v>
      </c>
      <c r="D63" s="221" t="s">
        <v>87</v>
      </c>
      <c r="E63" s="221" t="s">
        <v>9</v>
      </c>
      <c r="F63" s="221" t="s">
        <v>88</v>
      </c>
      <c r="G63" s="382"/>
      <c r="H63" s="382"/>
      <c r="I63" s="382" t="s">
        <v>30</v>
      </c>
    </row>
    <row r="64" spans="1:15" x14ac:dyDescent="0.2">
      <c r="A64" s="220"/>
      <c r="B64" s="220"/>
      <c r="C64" s="240"/>
      <c r="D64" s="220"/>
      <c r="E64" s="220"/>
      <c r="F64" s="220"/>
      <c r="G64" s="220"/>
      <c r="H64" s="220"/>
      <c r="I64" s="220"/>
    </row>
    <row r="65" spans="1:10" x14ac:dyDescent="0.2">
      <c r="A65" s="241" t="s">
        <v>58</v>
      </c>
      <c r="B65" s="225">
        <f t="shared" ref="B65:I65" si="0">B8</f>
        <v>8.4067241587931516</v>
      </c>
      <c r="C65" s="225">
        <f t="shared" si="0"/>
        <v>9.9896598249780908</v>
      </c>
      <c r="D65" s="225">
        <f t="shared" si="0"/>
        <v>13.009753096381992</v>
      </c>
      <c r="E65" s="225">
        <f t="shared" si="0"/>
        <v>10.05725496604288</v>
      </c>
      <c r="F65" s="225">
        <f t="shared" si="0"/>
        <v>6.3799902294590645</v>
      </c>
      <c r="G65" s="225">
        <f t="shared" si="0"/>
        <v>6.8313508169054034</v>
      </c>
      <c r="H65" s="225">
        <f t="shared" si="0"/>
        <v>0</v>
      </c>
      <c r="I65" s="225">
        <f t="shared" si="0"/>
        <v>0</v>
      </c>
    </row>
    <row r="66" spans="1:10" x14ac:dyDescent="0.2">
      <c r="A66" s="242"/>
      <c r="B66" s="298"/>
      <c r="C66" s="298"/>
      <c r="D66" s="298"/>
      <c r="E66" s="298"/>
      <c r="F66" s="298"/>
      <c r="G66" s="298"/>
      <c r="H66" s="298"/>
      <c r="I66" s="298"/>
      <c r="J66" s="299"/>
    </row>
    <row r="67" spans="1:10" x14ac:dyDescent="0.2">
      <c r="A67" s="243" t="s">
        <v>13</v>
      </c>
      <c r="B67" s="141"/>
      <c r="C67" s="141"/>
      <c r="D67" s="141"/>
      <c r="E67" s="141"/>
      <c r="F67" s="141"/>
      <c r="G67" s="141"/>
      <c r="H67" s="141">
        <f>[1]MercLab!V374</f>
        <v>0</v>
      </c>
      <c r="I67" s="141">
        <f>[1]MercLab!W374</f>
        <v>0</v>
      </c>
      <c r="J67" s="299"/>
    </row>
    <row r="68" spans="1:10" x14ac:dyDescent="0.2">
      <c r="A68" s="151" t="s">
        <v>108</v>
      </c>
      <c r="B68" s="302">
        <f>[4]Sheet1!D206</f>
        <v>5.2213424439213734</v>
      </c>
      <c r="C68" s="302">
        <f>[4]Sheet1!F206</f>
        <v>6.2477607400299124</v>
      </c>
      <c r="D68" s="302">
        <f>[4]Sheet1!H206</f>
        <v>0</v>
      </c>
      <c r="E68" s="302">
        <f>[4]Sheet1!J206</f>
        <v>6.2477607400299124</v>
      </c>
      <c r="F68" s="302">
        <f>[4]Sheet1!L206</f>
        <v>0</v>
      </c>
      <c r="G68" s="302">
        <f>[4]Sheet1!N206</f>
        <v>4.9217680658674645</v>
      </c>
      <c r="H68" s="150">
        <f>[1]MercLab!V375</f>
        <v>0</v>
      </c>
      <c r="I68" s="150">
        <f>[1]MercLab!W375</f>
        <v>0</v>
      </c>
      <c r="J68" s="299"/>
    </row>
    <row r="69" spans="1:10" x14ac:dyDescent="0.2">
      <c r="A69" s="151" t="s">
        <v>109</v>
      </c>
      <c r="B69" s="302">
        <f>[4]Sheet1!D207</f>
        <v>6</v>
      </c>
      <c r="C69" s="302">
        <f>[4]Sheet1!F207</f>
        <v>0</v>
      </c>
      <c r="D69" s="302">
        <f>[4]Sheet1!H207</f>
        <v>0</v>
      </c>
      <c r="E69" s="302">
        <f>[4]Sheet1!J207</f>
        <v>0</v>
      </c>
      <c r="F69" s="302">
        <f>[4]Sheet1!L207</f>
        <v>0</v>
      </c>
      <c r="G69" s="302">
        <f>[4]Sheet1!N207</f>
        <v>6</v>
      </c>
      <c r="H69" s="150">
        <f>[1]MercLab!V376</f>
        <v>0</v>
      </c>
      <c r="I69" s="150">
        <f>[1]MercLab!W376</f>
        <v>0</v>
      </c>
      <c r="J69" s="299"/>
    </row>
    <row r="70" spans="1:10" x14ac:dyDescent="0.2">
      <c r="A70" s="151" t="s">
        <v>54</v>
      </c>
      <c r="B70" s="302">
        <f>[4]Sheet1!D208</f>
        <v>7.458812516347221</v>
      </c>
      <c r="C70" s="302">
        <f>[4]Sheet1!F208</f>
        <v>9.2515595239378783</v>
      </c>
      <c r="D70" s="302">
        <f>[4]Sheet1!H208</f>
        <v>0</v>
      </c>
      <c r="E70" s="302">
        <f>[4]Sheet1!J208</f>
        <v>9.2515595239378783</v>
      </c>
      <c r="F70" s="302">
        <f>[4]Sheet1!L208</f>
        <v>0</v>
      </c>
      <c r="G70" s="302">
        <f>[4]Sheet1!N208</f>
        <v>5.9980037663281882</v>
      </c>
      <c r="H70" s="150">
        <f>[1]MercLab!V377</f>
        <v>0</v>
      </c>
      <c r="I70" s="150">
        <f>[1]MercLab!W377</f>
        <v>0</v>
      </c>
      <c r="J70" s="299"/>
    </row>
    <row r="71" spans="1:10" x14ac:dyDescent="0.2">
      <c r="A71" s="151" t="s">
        <v>110</v>
      </c>
      <c r="B71" s="302">
        <f>[4]Sheet1!D209</f>
        <v>5.9090909090909092</v>
      </c>
      <c r="C71" s="302">
        <f>[4]Sheet1!F209</f>
        <v>0</v>
      </c>
      <c r="D71" s="302">
        <f>[4]Sheet1!H209</f>
        <v>0</v>
      </c>
      <c r="E71" s="302">
        <f>[4]Sheet1!J209</f>
        <v>0</v>
      </c>
      <c r="F71" s="302">
        <f>[4]Sheet1!L209</f>
        <v>0</v>
      </c>
      <c r="G71" s="302">
        <f>[4]Sheet1!N209</f>
        <v>5.9090909090909092</v>
      </c>
      <c r="H71" s="150">
        <f>[1]MercLab!V378</f>
        <v>0</v>
      </c>
      <c r="I71" s="150">
        <f>[1]MercLab!W378</f>
        <v>0</v>
      </c>
      <c r="J71" s="299"/>
    </row>
    <row r="72" spans="1:10" x14ac:dyDescent="0.2">
      <c r="A72" s="151" t="s">
        <v>111</v>
      </c>
      <c r="B72" s="302">
        <f>[4]Sheet1!D210</f>
        <v>5.9884863858986588</v>
      </c>
      <c r="C72" s="302">
        <f>[4]Sheet1!F210</f>
        <v>9.2981264783437148</v>
      </c>
      <c r="D72" s="302">
        <f>[4]Sheet1!H210</f>
        <v>12</v>
      </c>
      <c r="E72" s="302">
        <f>[4]Sheet1!J210</f>
        <v>6</v>
      </c>
      <c r="F72" s="302">
        <f>[4]Sheet1!L210</f>
        <v>0</v>
      </c>
      <c r="G72" s="302">
        <f>[4]Sheet1!N210</f>
        <v>5.1675850023979368</v>
      </c>
      <c r="H72" s="150">
        <f>[1]MercLab!V379</f>
        <v>0</v>
      </c>
      <c r="I72" s="150">
        <f>[1]MercLab!W379</f>
        <v>0</v>
      </c>
      <c r="J72" s="299"/>
    </row>
    <row r="73" spans="1:10" x14ac:dyDescent="0.2">
      <c r="A73" s="151" t="s">
        <v>112</v>
      </c>
      <c r="B73" s="302">
        <f>[4]Sheet1!D211</f>
        <v>9.8901141040571137</v>
      </c>
      <c r="C73" s="302">
        <f>[4]Sheet1!F211</f>
        <v>9.8901141040571137</v>
      </c>
      <c r="D73" s="302">
        <f>[4]Sheet1!H211</f>
        <v>0</v>
      </c>
      <c r="E73" s="302">
        <f>[4]Sheet1!J211</f>
        <v>9.8901141040571137</v>
      </c>
      <c r="F73" s="302">
        <f>[4]Sheet1!L211</f>
        <v>0</v>
      </c>
      <c r="G73" s="302">
        <f>[4]Sheet1!N211</f>
        <v>0</v>
      </c>
      <c r="H73" s="150">
        <f>[1]MercLab!V380</f>
        <v>0</v>
      </c>
      <c r="I73" s="150">
        <f>[1]MercLab!W380</f>
        <v>0</v>
      </c>
      <c r="J73" s="299"/>
    </row>
    <row r="74" spans="1:10" x14ac:dyDescent="0.2">
      <c r="A74" s="151" t="s">
        <v>113</v>
      </c>
      <c r="B74" s="302">
        <f>[4]Sheet1!D212</f>
        <v>8.2463596341313146</v>
      </c>
      <c r="C74" s="302">
        <f>[4]Sheet1!F212</f>
        <v>10.934399779243812</v>
      </c>
      <c r="D74" s="302">
        <f>[4]Sheet1!H212</f>
        <v>12</v>
      </c>
      <c r="E74" s="302">
        <f>[4]Sheet1!J212</f>
        <v>10.930952757971358</v>
      </c>
      <c r="F74" s="302">
        <f>[4]Sheet1!L212</f>
        <v>0</v>
      </c>
      <c r="G74" s="302">
        <f>[4]Sheet1!N212</f>
        <v>7.3257590320643295</v>
      </c>
      <c r="H74" s="150">
        <f>[1]MercLab!V381</f>
        <v>0</v>
      </c>
      <c r="I74" s="150">
        <f>[1]MercLab!W381</f>
        <v>0</v>
      </c>
      <c r="J74" s="299"/>
    </row>
    <row r="75" spans="1:10" x14ac:dyDescent="0.2">
      <c r="A75" s="151" t="s">
        <v>114</v>
      </c>
      <c r="B75" s="302">
        <f>[4]Sheet1!D213</f>
        <v>12.399874979841849</v>
      </c>
      <c r="C75" s="302">
        <f>[4]Sheet1!F213</f>
        <v>12.556801920464805</v>
      </c>
      <c r="D75" s="302">
        <f>[4]Sheet1!H213</f>
        <v>12</v>
      </c>
      <c r="E75" s="302">
        <f>[4]Sheet1!J213</f>
        <v>12.595209210619519</v>
      </c>
      <c r="F75" s="302">
        <f>[4]Sheet1!L213</f>
        <v>0</v>
      </c>
      <c r="G75" s="302">
        <f>[4]Sheet1!N213</f>
        <v>11.736328040261384</v>
      </c>
      <c r="H75" s="150">
        <f>[1]MercLab!V382</f>
        <v>0</v>
      </c>
      <c r="I75" s="150">
        <f>[1]MercLab!W382</f>
        <v>0</v>
      </c>
      <c r="J75" s="299"/>
    </row>
    <row r="76" spans="1:10" x14ac:dyDescent="0.2">
      <c r="A76" s="151" t="s">
        <v>115</v>
      </c>
      <c r="B76" s="302">
        <f>[4]Sheet1!D214</f>
        <v>7.5926321724451764</v>
      </c>
      <c r="C76" s="302">
        <f>[4]Sheet1!F214</f>
        <v>8.4161660763592785</v>
      </c>
      <c r="D76" s="302">
        <f>[4]Sheet1!H214</f>
        <v>0</v>
      </c>
      <c r="E76" s="302">
        <f>[4]Sheet1!J214</f>
        <v>8.4161660763592785</v>
      </c>
      <c r="F76" s="302">
        <f>[4]Sheet1!L214</f>
        <v>0</v>
      </c>
      <c r="G76" s="302">
        <f>[4]Sheet1!N214</f>
        <v>6.9397727821423576</v>
      </c>
      <c r="H76" s="150">
        <f>[1]MercLab!V383</f>
        <v>0</v>
      </c>
      <c r="I76" s="150">
        <f>[1]MercLab!W383</f>
        <v>0</v>
      </c>
      <c r="J76" s="299"/>
    </row>
    <row r="77" spans="1:10" x14ac:dyDescent="0.2">
      <c r="A77" s="151" t="s">
        <v>116</v>
      </c>
      <c r="B77" s="302">
        <f>[4]Sheet1!D215</f>
        <v>12.979701388865214</v>
      </c>
      <c r="C77" s="302">
        <f>[4]Sheet1!F215</f>
        <v>12.787565117538623</v>
      </c>
      <c r="D77" s="302">
        <f>[4]Sheet1!H215</f>
        <v>12.446079334017581</v>
      </c>
      <c r="E77" s="302">
        <f>[4]Sheet1!J215</f>
        <v>12.831247735250544</v>
      </c>
      <c r="F77" s="302">
        <f>[4]Sheet1!L215</f>
        <v>0</v>
      </c>
      <c r="G77" s="302">
        <f>[4]Sheet1!N215</f>
        <v>13.5</v>
      </c>
      <c r="H77" s="150">
        <f>[1]MercLab!V384</f>
        <v>0</v>
      </c>
      <c r="I77" s="150">
        <f>[1]MercLab!W384</f>
        <v>0</v>
      </c>
      <c r="J77" s="299"/>
    </row>
    <row r="78" spans="1:10" x14ac:dyDescent="0.2">
      <c r="A78" s="151" t="s">
        <v>117</v>
      </c>
      <c r="B78" s="302">
        <f>[4]Sheet1!D216</f>
        <v>14.122408389724846</v>
      </c>
      <c r="C78" s="302">
        <f>[4]Sheet1!F216</f>
        <v>14.122408389724846</v>
      </c>
      <c r="D78" s="302">
        <f>[4]Sheet1!H216</f>
        <v>11.744261123560804</v>
      </c>
      <c r="E78" s="302">
        <f>[4]Sheet1!J216</f>
        <v>14.28850839092302</v>
      </c>
      <c r="F78" s="302">
        <f>[4]Sheet1!L216</f>
        <v>0</v>
      </c>
      <c r="G78" s="302">
        <f>[4]Sheet1!N216</f>
        <v>0</v>
      </c>
      <c r="H78" s="150"/>
      <c r="I78" s="150"/>
      <c r="J78" s="299"/>
    </row>
    <row r="79" spans="1:10" x14ac:dyDescent="0.2">
      <c r="A79" s="151" t="s">
        <v>118</v>
      </c>
      <c r="B79" s="302">
        <f>[4]Sheet1!D217</f>
        <v>10.167954301921617</v>
      </c>
      <c r="C79" s="302">
        <f>[4]Sheet1!F217</f>
        <v>6.0898272438117242</v>
      </c>
      <c r="D79" s="302">
        <f>[4]Sheet1!H217</f>
        <v>0</v>
      </c>
      <c r="E79" s="302">
        <f>[4]Sheet1!J217</f>
        <v>6.0898272438117242</v>
      </c>
      <c r="F79" s="302">
        <f>[4]Sheet1!L217</f>
        <v>0</v>
      </c>
      <c r="G79" s="302">
        <f>[4]Sheet1!N217</f>
        <v>15</v>
      </c>
      <c r="H79" s="150"/>
      <c r="I79" s="150"/>
      <c r="J79" s="299"/>
    </row>
    <row r="80" spans="1:10" x14ac:dyDescent="0.2">
      <c r="A80" s="151" t="s">
        <v>119</v>
      </c>
      <c r="B80" s="302">
        <f>[4]Sheet1!D218</f>
        <v>14.883994179733518</v>
      </c>
      <c r="C80" s="302">
        <f>[4]Sheet1!F218</f>
        <v>13.522774425161728</v>
      </c>
      <c r="D80" s="302">
        <f>[4]Sheet1!H218</f>
        <v>17</v>
      </c>
      <c r="E80" s="302">
        <f>[4]Sheet1!J218</f>
        <v>13.129449688703517</v>
      </c>
      <c r="F80" s="302">
        <f>[4]Sheet1!L218</f>
        <v>0</v>
      </c>
      <c r="G80" s="302">
        <f>[4]Sheet1!N218</f>
        <v>15.696242408019852</v>
      </c>
      <c r="H80" s="150"/>
      <c r="I80" s="150"/>
      <c r="J80" s="299"/>
    </row>
    <row r="81" spans="1:10" x14ac:dyDescent="0.2">
      <c r="A81" s="151" t="s">
        <v>120</v>
      </c>
      <c r="B81" s="302">
        <f>[4]Sheet1!D219</f>
        <v>8.7729628697694597</v>
      </c>
      <c r="C81" s="302">
        <f>[4]Sheet1!F219</f>
        <v>9.0012778968013833</v>
      </c>
      <c r="D81" s="302">
        <f>[4]Sheet1!H219</f>
        <v>12</v>
      </c>
      <c r="E81" s="302">
        <f>[4]Sheet1!J219</f>
        <v>8.9532691399835809</v>
      </c>
      <c r="F81" s="302">
        <f>[4]Sheet1!L219</f>
        <v>0</v>
      </c>
      <c r="G81" s="302">
        <f>[4]Sheet1!N219</f>
        <v>8.272329520047748</v>
      </c>
      <c r="H81" s="150"/>
      <c r="I81" s="150"/>
      <c r="J81" s="299"/>
    </row>
    <row r="82" spans="1:10" x14ac:dyDescent="0.2">
      <c r="A82" s="151" t="s">
        <v>121</v>
      </c>
      <c r="B82" s="302">
        <f>[4]Sheet1!D220</f>
        <v>11.239297262509922</v>
      </c>
      <c r="C82" s="302">
        <f>[4]Sheet1!F220</f>
        <v>11.239297262509922</v>
      </c>
      <c r="D82" s="302">
        <f>[4]Sheet1!H220</f>
        <v>11.239297262509922</v>
      </c>
      <c r="E82" s="302">
        <f>[4]Sheet1!J220</f>
        <v>0</v>
      </c>
      <c r="F82" s="302">
        <f>[4]Sheet1!L220</f>
        <v>0</v>
      </c>
      <c r="G82" s="302">
        <f>[4]Sheet1!N220</f>
        <v>0</v>
      </c>
      <c r="H82" s="150"/>
      <c r="I82" s="150"/>
      <c r="J82" s="299"/>
    </row>
    <row r="83" spans="1:10" x14ac:dyDescent="0.2">
      <c r="A83" s="151" t="s">
        <v>122</v>
      </c>
      <c r="B83" s="302">
        <f>[4]Sheet1!D221</f>
        <v>14.141842285530211</v>
      </c>
      <c r="C83" s="302">
        <f>[4]Sheet1!F221</f>
        <v>14.165653419010949</v>
      </c>
      <c r="D83" s="302">
        <f>[4]Sheet1!H221</f>
        <v>14.64438322383675</v>
      </c>
      <c r="E83" s="302">
        <f>[4]Sheet1!J221</f>
        <v>13.038870624114809</v>
      </c>
      <c r="F83" s="302">
        <f>[4]Sheet1!L221</f>
        <v>0</v>
      </c>
      <c r="G83" s="302">
        <f>[4]Sheet1!N221</f>
        <v>12</v>
      </c>
      <c r="H83" s="150"/>
      <c r="I83" s="150"/>
      <c r="J83" s="299"/>
    </row>
    <row r="84" spans="1:10" x14ac:dyDescent="0.2">
      <c r="A84" s="151" t="s">
        <v>123</v>
      </c>
      <c r="B84" s="302">
        <f>[4]Sheet1!D222</f>
        <v>11.788819736944529</v>
      </c>
      <c r="C84" s="302">
        <f>[4]Sheet1!F222</f>
        <v>11.694461758362706</v>
      </c>
      <c r="D84" s="302">
        <f>[4]Sheet1!H222</f>
        <v>12.525724212087969</v>
      </c>
      <c r="E84" s="302">
        <f>[4]Sheet1!J222</f>
        <v>10.977896426928343</v>
      </c>
      <c r="F84" s="302">
        <f>[4]Sheet1!L222</f>
        <v>0</v>
      </c>
      <c r="G84" s="302">
        <f>[4]Sheet1!N222</f>
        <v>12.37492302402206</v>
      </c>
      <c r="H84" s="150"/>
      <c r="I84" s="150"/>
      <c r="J84" s="299"/>
    </row>
    <row r="85" spans="1:10" x14ac:dyDescent="0.2">
      <c r="A85" s="151" t="s">
        <v>124</v>
      </c>
      <c r="B85" s="302">
        <f>[4]Sheet1!D223</f>
        <v>9.3533550841219313</v>
      </c>
      <c r="C85" s="302">
        <f>[4]Sheet1!F223</f>
        <v>6.9439782462211745</v>
      </c>
      <c r="D85" s="302">
        <f>[4]Sheet1!H223</f>
        <v>0</v>
      </c>
      <c r="E85" s="302">
        <f>[4]Sheet1!J223</f>
        <v>6.9439782462211745</v>
      </c>
      <c r="F85" s="302">
        <f>[4]Sheet1!L223</f>
        <v>0</v>
      </c>
      <c r="G85" s="302">
        <f>[4]Sheet1!N223</f>
        <v>10.263735276740206</v>
      </c>
      <c r="H85" s="150"/>
      <c r="I85" s="150"/>
      <c r="J85" s="299"/>
    </row>
    <row r="86" spans="1:10" x14ac:dyDescent="0.2">
      <c r="A86" s="151" t="s">
        <v>125</v>
      </c>
      <c r="B86" s="302">
        <f>[4]Sheet1!D224</f>
        <v>6.6513117105969606</v>
      </c>
      <c r="C86" s="302">
        <f>[4]Sheet1!F224</f>
        <v>9.6261857792226131</v>
      </c>
      <c r="D86" s="302">
        <f>[4]Sheet1!H224</f>
        <v>0</v>
      </c>
      <c r="E86" s="302">
        <f>[4]Sheet1!J224</f>
        <v>9.6261857792226131</v>
      </c>
      <c r="F86" s="302">
        <f>[4]Sheet1!L224</f>
        <v>0</v>
      </c>
      <c r="G86" s="302">
        <f>[4]Sheet1!N224</f>
        <v>6.2006931849552602</v>
      </c>
      <c r="H86" s="150"/>
      <c r="I86" s="150"/>
      <c r="J86" s="299"/>
    </row>
    <row r="87" spans="1:10" x14ac:dyDescent="0.2">
      <c r="A87" s="151" t="s">
        <v>126</v>
      </c>
      <c r="B87" s="302">
        <f>[4]Sheet1!D225</f>
        <v>6.3799902294590645</v>
      </c>
      <c r="C87" s="302">
        <f>[4]Sheet1!F225</f>
        <v>6.3799902294590645</v>
      </c>
      <c r="D87" s="302">
        <f>[4]Sheet1!H225</f>
        <v>0</v>
      </c>
      <c r="E87" s="302">
        <f>[4]Sheet1!J225</f>
        <v>0</v>
      </c>
      <c r="F87" s="302">
        <f>[4]Sheet1!L225</f>
        <v>6.3799902294590645</v>
      </c>
      <c r="G87" s="302">
        <f>[4]Sheet1!N225</f>
        <v>0</v>
      </c>
      <c r="H87" s="150"/>
      <c r="I87" s="150"/>
      <c r="J87" s="299"/>
    </row>
    <row r="88" spans="1:10" x14ac:dyDescent="0.2">
      <c r="A88" s="151" t="s">
        <v>127</v>
      </c>
      <c r="B88" s="302">
        <f>[4]Sheet1!D226</f>
        <v>12</v>
      </c>
      <c r="C88" s="302">
        <f>[4]Sheet1!F226</f>
        <v>12</v>
      </c>
      <c r="D88" s="302">
        <f>[4]Sheet1!H226</f>
        <v>0</v>
      </c>
      <c r="E88" s="302">
        <f>[4]Sheet1!J226</f>
        <v>12</v>
      </c>
      <c r="F88" s="302">
        <f>[4]Sheet1!L226</f>
        <v>0</v>
      </c>
      <c r="G88" s="302">
        <f>[4]Sheet1!N226</f>
        <v>0</v>
      </c>
      <c r="H88" s="150"/>
      <c r="I88" s="150"/>
      <c r="J88" s="299"/>
    </row>
    <row r="89" spans="1:10" x14ac:dyDescent="0.2">
      <c r="A89" s="96" t="s">
        <v>141</v>
      </c>
      <c r="B89" s="302">
        <f>[4]Sheet1!D227</f>
        <v>14.428571428571429</v>
      </c>
      <c r="C89" s="302">
        <f>[4]Sheet1!F227</f>
        <v>14.428571428571429</v>
      </c>
      <c r="D89" s="302">
        <f>[4]Sheet1!H227</f>
        <v>17</v>
      </c>
      <c r="E89" s="302">
        <f>[4]Sheet1!J227</f>
        <v>11</v>
      </c>
      <c r="F89" s="302">
        <f>[4]Sheet1!L227</f>
        <v>0</v>
      </c>
      <c r="G89" s="302">
        <f>[4]Sheet1!N227</f>
        <v>0</v>
      </c>
      <c r="H89" s="150"/>
      <c r="I89" s="150"/>
      <c r="J89" s="299"/>
    </row>
    <row r="90" spans="1:10" x14ac:dyDescent="0.2">
      <c r="A90" s="151" t="s">
        <v>129</v>
      </c>
      <c r="B90" s="302">
        <f>[4]Sheet1!D228</f>
        <v>0</v>
      </c>
      <c r="C90" s="302">
        <f>[4]Sheet1!F228</f>
        <v>0</v>
      </c>
      <c r="D90" s="302">
        <f>[4]Sheet1!H228</f>
        <v>0</v>
      </c>
      <c r="E90" s="302">
        <f>[4]Sheet1!J228</f>
        <v>0</v>
      </c>
      <c r="F90" s="302">
        <f>[4]Sheet1!L228</f>
        <v>0</v>
      </c>
      <c r="G90" s="302">
        <f>[4]Sheet1!N228</f>
        <v>0</v>
      </c>
      <c r="H90" s="182"/>
      <c r="I90" s="182"/>
      <c r="J90" s="299"/>
    </row>
    <row r="91" spans="1:10" x14ac:dyDescent="0.2">
      <c r="A91" s="151"/>
      <c r="H91" s="182"/>
      <c r="I91" s="182"/>
      <c r="J91" s="299"/>
    </row>
    <row r="92" spans="1:10" x14ac:dyDescent="0.2">
      <c r="A92" s="243" t="s">
        <v>14</v>
      </c>
      <c r="H92" s="300"/>
      <c r="I92" s="300"/>
      <c r="J92" s="299"/>
    </row>
    <row r="93" spans="1:10" x14ac:dyDescent="0.2">
      <c r="A93" s="236" t="s">
        <v>131</v>
      </c>
      <c r="B93" s="302">
        <f>[4]Sheet1!D229</f>
        <v>13.249013722224101</v>
      </c>
      <c r="C93" s="302">
        <f>[4]Sheet1!F229</f>
        <v>13.936231431471001</v>
      </c>
      <c r="D93" s="302">
        <f>[4]Sheet1!H229</f>
        <v>14.833210084621955</v>
      </c>
      <c r="E93" s="302">
        <f>[4]Sheet1!J229</f>
        <v>13.768337023452855</v>
      </c>
      <c r="F93" s="302">
        <f>[4]Sheet1!L229</f>
        <v>0</v>
      </c>
      <c r="G93" s="302">
        <f>[4]Sheet1!N229</f>
        <v>12.344569378753155</v>
      </c>
      <c r="H93" s="150">
        <f>[1]MercLab!V387</f>
        <v>0</v>
      </c>
      <c r="I93" s="150">
        <f>[1]MercLab!W387</f>
        <v>0</v>
      </c>
      <c r="J93" s="299"/>
    </row>
    <row r="94" spans="1:10" x14ac:dyDescent="0.2">
      <c r="A94" s="236" t="s">
        <v>132</v>
      </c>
      <c r="B94" s="302">
        <f>[4]Sheet1!D230</f>
        <v>15.664994437533505</v>
      </c>
      <c r="C94" s="302">
        <f>[4]Sheet1!F230</f>
        <v>15.597641702493036</v>
      </c>
      <c r="D94" s="302">
        <f>[4]Sheet1!H230</f>
        <v>15.729807981392483</v>
      </c>
      <c r="E94" s="302">
        <f>[4]Sheet1!J230</f>
        <v>15.366673285560335</v>
      </c>
      <c r="F94" s="302">
        <f>[4]Sheet1!L230</f>
        <v>0</v>
      </c>
      <c r="G94" s="302">
        <f>[4]Sheet1!N230</f>
        <v>16.062106048650282</v>
      </c>
      <c r="H94" s="150">
        <f>[1]MercLab!V388</f>
        <v>0</v>
      </c>
      <c r="I94" s="150">
        <f>[1]MercLab!W388</f>
        <v>0</v>
      </c>
      <c r="J94" s="299"/>
    </row>
    <row r="95" spans="1:10" x14ac:dyDescent="0.2">
      <c r="A95" s="236" t="s">
        <v>133</v>
      </c>
      <c r="B95" s="302">
        <f>[4]Sheet1!D231</f>
        <v>11.61534525892619</v>
      </c>
      <c r="C95" s="302">
        <f>[4]Sheet1!F231</f>
        <v>11.661099755318208</v>
      </c>
      <c r="D95" s="302">
        <f>[4]Sheet1!H231</f>
        <v>11.658483995680649</v>
      </c>
      <c r="E95" s="302">
        <f>[4]Sheet1!J231</f>
        <v>11.663890183903527</v>
      </c>
      <c r="F95" s="302">
        <f>[4]Sheet1!L231</f>
        <v>0</v>
      </c>
      <c r="G95" s="302">
        <f>[4]Sheet1!N231</f>
        <v>11.132711591099731</v>
      </c>
      <c r="H95" s="150">
        <f>[1]MercLab!V389</f>
        <v>0</v>
      </c>
      <c r="I95" s="150">
        <f>[1]MercLab!W389</f>
        <v>0</v>
      </c>
      <c r="J95" s="299"/>
    </row>
    <row r="96" spans="1:10" x14ac:dyDescent="0.2">
      <c r="A96" s="236" t="s">
        <v>134</v>
      </c>
      <c r="B96" s="302">
        <f>[4]Sheet1!D232</f>
        <v>12.719732408246957</v>
      </c>
      <c r="C96" s="302">
        <f>[4]Sheet1!F232</f>
        <v>12.724963007342307</v>
      </c>
      <c r="D96" s="302">
        <f>[4]Sheet1!H232</f>
        <v>12.800698204689517</v>
      </c>
      <c r="E96" s="302">
        <f>[4]Sheet1!J232</f>
        <v>12.693407606065083</v>
      </c>
      <c r="F96" s="302">
        <f>[4]Sheet1!L232</f>
        <v>0</v>
      </c>
      <c r="G96" s="302">
        <f>[4]Sheet1!N232</f>
        <v>12</v>
      </c>
      <c r="H96" s="150">
        <f>[1]MercLab!V390</f>
        <v>0</v>
      </c>
      <c r="I96" s="150">
        <f>[1]MercLab!W390</f>
        <v>0</v>
      </c>
      <c r="J96" s="299"/>
    </row>
    <row r="97" spans="1:9" x14ac:dyDescent="0.2">
      <c r="A97" s="236" t="s">
        <v>135</v>
      </c>
      <c r="B97" s="302">
        <f>[4]Sheet1!D233</f>
        <v>7.7028400084638644</v>
      </c>
      <c r="C97" s="302">
        <f>[4]Sheet1!F233</f>
        <v>9.2726832361226617</v>
      </c>
      <c r="D97" s="302">
        <f>[4]Sheet1!H233</f>
        <v>9.788378636222145</v>
      </c>
      <c r="E97" s="302">
        <f>[4]Sheet1!J233</f>
        <v>9.4211625303343265</v>
      </c>
      <c r="F97" s="302">
        <f>[4]Sheet1!L233</f>
        <v>7.7495321002351405</v>
      </c>
      <c r="G97" s="302">
        <f>[4]Sheet1!N233</f>
        <v>7.0508143538654178</v>
      </c>
      <c r="H97" s="230">
        <f>[1]MercLab!V391</f>
        <v>0</v>
      </c>
      <c r="I97" s="230">
        <f>[1]MercLab!W391</f>
        <v>0</v>
      </c>
    </row>
    <row r="98" spans="1:9" x14ac:dyDescent="0.2">
      <c r="A98" s="236" t="s">
        <v>136</v>
      </c>
      <c r="B98" s="302">
        <f>[4]Sheet1!D234</f>
        <v>4.8526488874548894</v>
      </c>
      <c r="C98" s="302">
        <f>[4]Sheet1!F234</f>
        <v>7.7001462119930331</v>
      </c>
      <c r="D98" s="302">
        <f>[4]Sheet1!H234</f>
        <v>0</v>
      </c>
      <c r="E98" s="302">
        <f>[4]Sheet1!J234</f>
        <v>7.7001462119930331</v>
      </c>
      <c r="F98" s="302">
        <f>[4]Sheet1!L234</f>
        <v>0</v>
      </c>
      <c r="G98" s="302">
        <f>[4]Sheet1!N234</f>
        <v>4.7597869843774889</v>
      </c>
      <c r="H98" s="230">
        <f>[1]MercLab!V392</f>
        <v>0</v>
      </c>
      <c r="I98" s="230">
        <f>[1]MercLab!W392</f>
        <v>0</v>
      </c>
    </row>
    <row r="99" spans="1:9" x14ac:dyDescent="0.2">
      <c r="A99" s="236" t="s">
        <v>137</v>
      </c>
      <c r="B99" s="302">
        <f>[4]Sheet1!D235</f>
        <v>6.457023710477829</v>
      </c>
      <c r="C99" s="302">
        <f>[4]Sheet1!F235</f>
        <v>7.9428807557181189</v>
      </c>
      <c r="D99" s="302">
        <f>[4]Sheet1!H235</f>
        <v>7.8563214083101087</v>
      </c>
      <c r="E99" s="302">
        <f>[4]Sheet1!J235</f>
        <v>7.9457623820558805</v>
      </c>
      <c r="F99" s="302">
        <f>[4]Sheet1!L235</f>
        <v>0</v>
      </c>
      <c r="G99" s="302">
        <f>[4]Sheet1!N235</f>
        <v>6.0357342992546457</v>
      </c>
      <c r="H99" s="230">
        <f>[1]MercLab!V393</f>
        <v>0</v>
      </c>
      <c r="I99" s="230">
        <f>[1]MercLab!W393</f>
        <v>0</v>
      </c>
    </row>
    <row r="100" spans="1:9" x14ac:dyDescent="0.2">
      <c r="A100" s="236" t="s">
        <v>138</v>
      </c>
      <c r="B100" s="302">
        <f>[4]Sheet1!D236</f>
        <v>8.9711506511088821</v>
      </c>
      <c r="C100" s="302">
        <f>[4]Sheet1!F236</f>
        <v>9.0964931647961507</v>
      </c>
      <c r="D100" s="302">
        <f>[4]Sheet1!H236</f>
        <v>0</v>
      </c>
      <c r="E100" s="302">
        <f>[4]Sheet1!J236</f>
        <v>9.0964931647961507</v>
      </c>
      <c r="F100" s="302">
        <f>[4]Sheet1!L236</f>
        <v>0</v>
      </c>
      <c r="G100" s="302">
        <f>[4]Sheet1!N236</f>
        <v>7.1826762134772419</v>
      </c>
      <c r="H100" s="230">
        <f>[1]MercLab!V394</f>
        <v>0</v>
      </c>
      <c r="I100" s="230">
        <f>[1]MercLab!W394</f>
        <v>0</v>
      </c>
    </row>
    <row r="101" spans="1:9" x14ac:dyDescent="0.2">
      <c r="A101" s="236" t="s">
        <v>139</v>
      </c>
      <c r="B101" s="302">
        <f>[4]Sheet1!D237</f>
        <v>6.150273110862555</v>
      </c>
      <c r="C101" s="302">
        <f>[4]Sheet1!F237</f>
        <v>6.4435459851208385</v>
      </c>
      <c r="D101" s="302">
        <f>[4]Sheet1!H237</f>
        <v>7.5520946570183964</v>
      </c>
      <c r="E101" s="302">
        <f>[4]Sheet1!J237</f>
        <v>6.6717516325533941</v>
      </c>
      <c r="F101" s="302">
        <f>[4]Sheet1!L237</f>
        <v>6.2126988427797336</v>
      </c>
      <c r="G101" s="302">
        <f>[4]Sheet1!N237</f>
        <v>5.4452168927633879</v>
      </c>
      <c r="H101" s="230">
        <f>[1]MercLab!V395</f>
        <v>0</v>
      </c>
      <c r="I101" s="230">
        <f>[1]MercLab!W395</f>
        <v>0</v>
      </c>
    </row>
    <row r="102" spans="1:9" x14ac:dyDescent="0.2">
      <c r="A102" s="236" t="s">
        <v>140</v>
      </c>
      <c r="B102" s="302">
        <f>[4]Sheet1!D238</f>
        <v>17</v>
      </c>
      <c r="C102" s="302">
        <f>[4]Sheet1!F238</f>
        <v>17</v>
      </c>
      <c r="D102" s="302">
        <f>[4]Sheet1!H238</f>
        <v>17</v>
      </c>
      <c r="E102" s="302">
        <f>[4]Sheet1!J238</f>
        <v>0</v>
      </c>
      <c r="F102" s="302">
        <f>[4]Sheet1!L238</f>
        <v>0</v>
      </c>
      <c r="G102" s="302">
        <f>[4]Sheet1!N238</f>
        <v>0</v>
      </c>
      <c r="H102" s="230">
        <f>[1]MercLab!V396</f>
        <v>0</v>
      </c>
      <c r="I102" s="230">
        <f>[1]MercLab!W396</f>
        <v>0</v>
      </c>
    </row>
    <row r="103" spans="1:9" x14ac:dyDescent="0.2">
      <c r="A103" s="236" t="s">
        <v>128</v>
      </c>
      <c r="B103" s="302">
        <f>[4]Sheet1!D239</f>
        <v>0</v>
      </c>
      <c r="C103" s="302">
        <f>[4]Sheet1!F239</f>
        <v>0</v>
      </c>
      <c r="D103" s="302">
        <f>[4]Sheet1!H239</f>
        <v>0</v>
      </c>
      <c r="E103" s="302">
        <f>[4]Sheet1!J239</f>
        <v>0</v>
      </c>
      <c r="F103" s="302">
        <f>[4]Sheet1!L239</f>
        <v>0</v>
      </c>
      <c r="G103" s="302">
        <f>[4]Sheet1!N239</f>
        <v>0</v>
      </c>
      <c r="H103" s="230">
        <f>[1]MercLab!V397</f>
        <v>0</v>
      </c>
      <c r="I103" s="230">
        <f>[1]MercLab!W397</f>
        <v>0</v>
      </c>
    </row>
    <row r="104" spans="1:9" x14ac:dyDescent="0.2">
      <c r="A104" s="236" t="s">
        <v>129</v>
      </c>
      <c r="B104" s="302">
        <f>[4]Sheet1!D241</f>
        <v>0</v>
      </c>
      <c r="C104" s="302">
        <f>[4]Sheet1!F241</f>
        <v>0</v>
      </c>
      <c r="D104" s="302">
        <f>[4]Sheet1!H241</f>
        <v>0</v>
      </c>
      <c r="E104" s="302">
        <f>[4]Sheet1!J241</f>
        <v>0</v>
      </c>
      <c r="F104" s="302">
        <f>[4]Sheet1!L241</f>
        <v>0</v>
      </c>
      <c r="G104" s="302">
        <f>[4]Sheet1!N241</f>
        <v>0</v>
      </c>
      <c r="H104" s="230"/>
      <c r="I104" s="230"/>
    </row>
    <row r="105" spans="1:9" x14ac:dyDescent="0.2">
      <c r="A105" s="236"/>
      <c r="B105" s="302"/>
      <c r="C105" s="302"/>
      <c r="D105" s="302"/>
      <c r="E105" s="302"/>
      <c r="F105" s="302"/>
      <c r="G105" s="302"/>
      <c r="H105" s="230"/>
      <c r="I105" s="230"/>
    </row>
    <row r="106" spans="1:9" x14ac:dyDescent="0.2">
      <c r="A106" s="278"/>
      <c r="B106" s="288"/>
      <c r="C106" s="288"/>
      <c r="D106" s="288"/>
      <c r="E106" s="288"/>
      <c r="F106" s="288"/>
      <c r="G106" s="288"/>
      <c r="H106" s="288"/>
      <c r="I106" s="288"/>
    </row>
    <row r="107" spans="1:9" x14ac:dyDescent="0.2">
      <c r="A107" s="238" t="str">
        <f>'C05'!A42</f>
        <v>Fuente: Instituto Nacional de Estadística (INE). LVIII Encuesta Permanente de Hogares de Propósitos Múltiples, Junio 2017.</v>
      </c>
      <c r="B107" s="237"/>
      <c r="C107" s="237"/>
      <c r="D107" s="237"/>
      <c r="E107" s="237"/>
      <c r="F107" s="237"/>
      <c r="G107" s="237"/>
      <c r="H107" s="237"/>
      <c r="I107" s="237"/>
    </row>
    <row r="108" spans="1:9" x14ac:dyDescent="0.2">
      <c r="A108" s="238" t="str">
        <f>'C05'!A43</f>
        <v>(Promedio de salarios mínimos por rama)</v>
      </c>
      <c r="B108" s="237"/>
      <c r="C108" s="237"/>
      <c r="D108" s="237"/>
      <c r="E108" s="237"/>
      <c r="F108" s="237"/>
      <c r="G108" s="237"/>
      <c r="H108" s="237"/>
      <c r="I108" s="237"/>
    </row>
    <row r="109" spans="1:9" x14ac:dyDescent="0.2">
      <c r="A109" s="238"/>
      <c r="B109" s="237"/>
      <c r="C109" s="237"/>
      <c r="D109" s="237"/>
      <c r="E109" s="237"/>
      <c r="F109" s="237"/>
      <c r="G109" s="237"/>
      <c r="H109" s="237"/>
      <c r="I109" s="237"/>
    </row>
    <row r="110" spans="1:9" x14ac:dyDescent="0.2">
      <c r="A110" s="237"/>
      <c r="B110" s="237"/>
      <c r="C110" s="237"/>
      <c r="D110" s="237"/>
      <c r="E110" s="237"/>
      <c r="F110" s="237"/>
      <c r="G110" s="237"/>
      <c r="H110" s="237"/>
      <c r="I110" s="237"/>
    </row>
    <row r="111" spans="1:9" x14ac:dyDescent="0.2">
      <c r="A111" s="237"/>
      <c r="B111" s="237"/>
      <c r="C111" s="237"/>
      <c r="D111" s="237"/>
      <c r="E111" s="237"/>
      <c r="F111" s="237"/>
      <c r="G111" s="237"/>
      <c r="H111" s="237"/>
      <c r="I111" s="237"/>
    </row>
    <row r="112" spans="1:9" x14ac:dyDescent="0.2">
      <c r="A112" s="237"/>
      <c r="B112" s="237"/>
      <c r="C112" s="237"/>
      <c r="D112" s="237"/>
      <c r="E112" s="237"/>
      <c r="F112" s="237"/>
      <c r="G112" s="237"/>
      <c r="H112" s="237"/>
      <c r="I112" s="237"/>
    </row>
    <row r="113" spans="1:9" x14ac:dyDescent="0.2">
      <c r="A113" s="237"/>
      <c r="B113" s="237"/>
      <c r="C113" s="237"/>
      <c r="D113" s="237"/>
      <c r="E113" s="237"/>
      <c r="F113" s="237"/>
      <c r="G113" s="237"/>
      <c r="H113" s="237"/>
      <c r="I113" s="237"/>
    </row>
    <row r="114" spans="1:9" x14ac:dyDescent="0.2">
      <c r="A114" s="237"/>
      <c r="B114" s="237"/>
      <c r="C114" s="237"/>
      <c r="D114" s="237"/>
      <c r="E114" s="237"/>
      <c r="F114" s="237"/>
      <c r="G114" s="237"/>
      <c r="H114" s="237"/>
      <c r="I114" s="237"/>
    </row>
    <row r="115" spans="1:9" x14ac:dyDescent="0.2">
      <c r="A115" s="237"/>
      <c r="B115" s="237"/>
      <c r="C115" s="237"/>
      <c r="D115" s="237"/>
      <c r="E115" s="237"/>
      <c r="F115" s="237"/>
      <c r="G115" s="237"/>
      <c r="H115" s="237"/>
      <c r="I115" s="237"/>
    </row>
    <row r="116" spans="1:9" x14ac:dyDescent="0.2">
      <c r="A116" s="237"/>
      <c r="B116" s="237"/>
      <c r="C116" s="237"/>
      <c r="D116" s="237"/>
      <c r="E116" s="237"/>
      <c r="F116" s="237"/>
      <c r="G116" s="237"/>
      <c r="H116" s="237"/>
      <c r="I116" s="237"/>
    </row>
    <row r="117" spans="1:9" x14ac:dyDescent="0.2">
      <c r="A117" s="237"/>
      <c r="B117" s="237"/>
      <c r="C117" s="237"/>
      <c r="D117" s="237"/>
      <c r="E117" s="237"/>
      <c r="F117" s="237"/>
      <c r="G117" s="237"/>
      <c r="H117" s="237"/>
      <c r="I117" s="237"/>
    </row>
    <row r="118" spans="1:9" x14ac:dyDescent="0.2">
      <c r="A118" s="237"/>
      <c r="B118" s="237"/>
      <c r="C118" s="237"/>
      <c r="D118" s="237"/>
      <c r="E118" s="237"/>
      <c r="F118" s="237"/>
      <c r="G118" s="237"/>
      <c r="H118" s="237"/>
      <c r="I118" s="237"/>
    </row>
    <row r="119" spans="1:9" x14ac:dyDescent="0.2">
      <c r="A119" s="237"/>
      <c r="B119" s="237"/>
      <c r="C119" s="237"/>
      <c r="D119" s="237"/>
      <c r="E119" s="237"/>
      <c r="F119" s="237"/>
      <c r="G119" s="237"/>
      <c r="H119" s="237"/>
      <c r="I119" s="237"/>
    </row>
    <row r="120" spans="1:9" x14ac:dyDescent="0.2">
      <c r="A120" s="237"/>
      <c r="B120" s="237"/>
      <c r="C120" s="237"/>
      <c r="D120" s="237"/>
      <c r="E120" s="237"/>
      <c r="F120" s="237"/>
      <c r="G120" s="237"/>
      <c r="H120" s="237"/>
      <c r="I120" s="237"/>
    </row>
    <row r="121" spans="1:9" x14ac:dyDescent="0.2">
      <c r="A121" s="237"/>
      <c r="B121" s="237"/>
      <c r="C121" s="237"/>
      <c r="D121" s="237"/>
      <c r="E121" s="237"/>
      <c r="F121" s="237"/>
      <c r="G121" s="237"/>
      <c r="H121" s="237"/>
      <c r="I121" s="237"/>
    </row>
    <row r="122" spans="1:9" x14ac:dyDescent="0.2">
      <c r="A122" s="237"/>
      <c r="B122" s="237"/>
      <c r="C122" s="237"/>
      <c r="D122" s="237"/>
      <c r="E122" s="237"/>
      <c r="F122" s="237"/>
      <c r="G122" s="237"/>
      <c r="H122" s="237"/>
      <c r="I122" s="237"/>
    </row>
    <row r="123" spans="1:9" x14ac:dyDescent="0.2">
      <c r="A123" s="237"/>
      <c r="B123" s="237"/>
      <c r="C123" s="237"/>
      <c r="D123" s="237"/>
      <c r="E123" s="237"/>
      <c r="F123" s="237"/>
      <c r="G123" s="237"/>
      <c r="H123" s="237"/>
      <c r="I123" s="237"/>
    </row>
    <row r="124" spans="1:9" x14ac:dyDescent="0.2">
      <c r="A124" s="237"/>
      <c r="B124" s="237"/>
      <c r="C124" s="237"/>
      <c r="D124" s="237"/>
      <c r="E124" s="237"/>
      <c r="F124" s="237"/>
      <c r="G124" s="237"/>
      <c r="H124" s="237"/>
      <c r="I124" s="237"/>
    </row>
    <row r="125" spans="1:9" x14ac:dyDescent="0.2">
      <c r="A125" s="237"/>
      <c r="B125" s="237"/>
      <c r="C125" s="237"/>
      <c r="D125" s="237"/>
      <c r="E125" s="237"/>
      <c r="F125" s="237"/>
      <c r="G125" s="237"/>
      <c r="H125" s="237"/>
      <c r="I125" s="237"/>
    </row>
    <row r="126" spans="1:9" x14ac:dyDescent="0.2">
      <c r="A126" s="237"/>
      <c r="B126" s="237"/>
      <c r="C126" s="237"/>
      <c r="D126" s="237"/>
      <c r="E126" s="237"/>
      <c r="F126" s="237"/>
      <c r="G126" s="237"/>
      <c r="H126" s="237"/>
      <c r="I126" s="237"/>
    </row>
    <row r="127" spans="1:9" x14ac:dyDescent="0.2">
      <c r="A127" s="237"/>
      <c r="B127" s="237"/>
      <c r="C127" s="237"/>
      <c r="D127" s="237"/>
      <c r="E127" s="237"/>
      <c r="F127" s="237"/>
      <c r="G127" s="237"/>
      <c r="H127" s="237"/>
      <c r="I127" s="237"/>
    </row>
    <row r="128" spans="1:9" x14ac:dyDescent="0.2">
      <c r="A128" s="237"/>
      <c r="B128" s="237"/>
      <c r="C128" s="237"/>
      <c r="D128" s="237"/>
      <c r="E128" s="237"/>
      <c r="F128" s="237"/>
      <c r="G128" s="237"/>
      <c r="H128" s="237"/>
      <c r="I128" s="237"/>
    </row>
    <row r="129" spans="1:9" x14ac:dyDescent="0.2">
      <c r="A129" s="237"/>
      <c r="B129" s="237"/>
      <c r="C129" s="237"/>
      <c r="D129" s="237"/>
      <c r="E129" s="237"/>
      <c r="F129" s="237"/>
      <c r="G129" s="237"/>
      <c r="H129" s="237"/>
      <c r="I129" s="237"/>
    </row>
    <row r="130" spans="1:9" x14ac:dyDescent="0.2">
      <c r="A130" s="237"/>
      <c r="B130" s="237"/>
      <c r="C130" s="237"/>
      <c r="D130" s="237"/>
      <c r="E130" s="237"/>
      <c r="F130" s="237"/>
      <c r="G130" s="237"/>
      <c r="H130" s="237"/>
      <c r="I130" s="237"/>
    </row>
    <row r="131" spans="1:9" x14ac:dyDescent="0.2">
      <c r="A131" s="237"/>
      <c r="B131" s="237"/>
      <c r="C131" s="237"/>
      <c r="D131" s="237"/>
      <c r="E131" s="237"/>
      <c r="F131" s="237"/>
      <c r="G131" s="237"/>
      <c r="H131" s="237"/>
      <c r="I131" s="237"/>
    </row>
    <row r="132" spans="1:9" x14ac:dyDescent="0.2">
      <c r="A132" s="237"/>
      <c r="B132" s="237"/>
      <c r="C132" s="237"/>
      <c r="D132" s="237"/>
      <c r="E132" s="237"/>
      <c r="F132" s="237"/>
      <c r="G132" s="237"/>
      <c r="H132" s="237"/>
      <c r="I132" s="237"/>
    </row>
    <row r="133" spans="1:9" x14ac:dyDescent="0.2">
      <c r="A133" s="237"/>
      <c r="B133" s="237"/>
      <c r="C133" s="237"/>
      <c r="D133" s="237"/>
      <c r="E133" s="237"/>
      <c r="F133" s="237"/>
      <c r="G133" s="237"/>
      <c r="H133" s="237"/>
      <c r="I133" s="237"/>
    </row>
    <row r="134" spans="1:9" x14ac:dyDescent="0.2">
      <c r="A134" s="237"/>
      <c r="B134" s="237"/>
      <c r="C134" s="237"/>
      <c r="D134" s="237"/>
      <c r="E134" s="237"/>
      <c r="F134" s="237"/>
      <c r="G134" s="237"/>
      <c r="H134" s="237"/>
      <c r="I134" s="237"/>
    </row>
    <row r="135" spans="1:9" x14ac:dyDescent="0.2">
      <c r="A135" s="237"/>
      <c r="B135" s="237"/>
      <c r="C135" s="237"/>
      <c r="D135" s="237"/>
      <c r="E135" s="237"/>
      <c r="F135" s="237"/>
      <c r="G135" s="237"/>
      <c r="H135" s="237"/>
      <c r="I135" s="237"/>
    </row>
    <row r="136" spans="1:9" x14ac:dyDescent="0.2">
      <c r="A136" s="237"/>
      <c r="B136" s="237"/>
      <c r="C136" s="237"/>
      <c r="D136" s="237"/>
      <c r="E136" s="237"/>
      <c r="F136" s="237"/>
      <c r="G136" s="237"/>
      <c r="H136" s="237"/>
      <c r="I136" s="237"/>
    </row>
    <row r="137" spans="1:9" x14ac:dyDescent="0.2">
      <c r="A137" s="237"/>
      <c r="B137" s="237"/>
      <c r="C137" s="237"/>
      <c r="D137" s="237"/>
      <c r="E137" s="237"/>
      <c r="F137" s="237"/>
      <c r="G137" s="237"/>
      <c r="H137" s="237"/>
      <c r="I137" s="237"/>
    </row>
    <row r="138" spans="1:9" x14ac:dyDescent="0.2">
      <c r="A138" s="237"/>
      <c r="B138" s="237"/>
      <c r="C138" s="237"/>
      <c r="D138" s="237"/>
      <c r="E138" s="237"/>
      <c r="F138" s="237"/>
      <c r="G138" s="237"/>
      <c r="H138" s="237"/>
      <c r="I138" s="237"/>
    </row>
  </sheetData>
  <mergeCells count="18">
    <mergeCell ref="A2:I2"/>
    <mergeCell ref="A3:I3"/>
    <mergeCell ref="A5:A6"/>
    <mergeCell ref="B5:B6"/>
    <mergeCell ref="C5:F5"/>
    <mergeCell ref="G5:G6"/>
    <mergeCell ref="H5:H6"/>
    <mergeCell ref="I5:I6"/>
    <mergeCell ref="A4:I4"/>
    <mergeCell ref="A60:I60"/>
    <mergeCell ref="A58:I58"/>
    <mergeCell ref="A59:I59"/>
    <mergeCell ref="I62:I63"/>
    <mergeCell ref="A62:A63"/>
    <mergeCell ref="B62:B63"/>
    <mergeCell ref="C62:F62"/>
    <mergeCell ref="G62:G63"/>
    <mergeCell ref="H62:H63"/>
  </mergeCells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R54"/>
  <sheetViews>
    <sheetView topLeftCell="A16" workbookViewId="0">
      <selection activeCell="H12" sqref="H12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8" x14ac:dyDescent="0.2">
      <c r="A1" s="315" t="s">
        <v>92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8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</row>
    <row r="3" spans="1:18" ht="23.25" x14ac:dyDescent="0.35">
      <c r="A3" s="314" t="s">
        <v>89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</row>
    <row r="4" spans="1:18" ht="13.5" customHeight="1" x14ac:dyDescent="0.2">
      <c r="A4" s="316" t="s">
        <v>31</v>
      </c>
      <c r="B4" s="319" t="s">
        <v>20</v>
      </c>
      <c r="C4" s="320"/>
      <c r="D4" s="320"/>
      <c r="E4" s="322" t="s">
        <v>19</v>
      </c>
      <c r="F4" s="320"/>
      <c r="G4" s="320"/>
      <c r="H4" s="323" t="s">
        <v>32</v>
      </c>
      <c r="I4" s="323"/>
      <c r="J4" s="323"/>
      <c r="K4" s="323"/>
      <c r="L4" s="323"/>
      <c r="M4" s="323"/>
      <c r="N4" s="323"/>
      <c r="O4" s="323"/>
      <c r="P4" s="323"/>
      <c r="Q4" s="316" t="s">
        <v>21</v>
      </c>
      <c r="R4" s="316" t="s">
        <v>22</v>
      </c>
    </row>
    <row r="5" spans="1:18" ht="15.75" customHeight="1" x14ac:dyDescent="0.35">
      <c r="A5" s="317"/>
      <c r="B5" s="321"/>
      <c r="C5" s="321"/>
      <c r="D5" s="321"/>
      <c r="E5" s="321"/>
      <c r="F5" s="321"/>
      <c r="G5" s="321"/>
      <c r="H5" s="319" t="s">
        <v>0</v>
      </c>
      <c r="I5" s="319"/>
      <c r="J5" s="319"/>
      <c r="K5" s="319" t="s">
        <v>23</v>
      </c>
      <c r="L5" s="319"/>
      <c r="M5" s="319"/>
      <c r="N5" s="319" t="s">
        <v>24</v>
      </c>
      <c r="O5" s="319"/>
      <c r="P5" s="319"/>
      <c r="Q5" s="317"/>
      <c r="R5" s="317"/>
    </row>
    <row r="6" spans="1:18" x14ac:dyDescent="0.2">
      <c r="A6" s="318"/>
      <c r="B6" s="11" t="s">
        <v>4</v>
      </c>
      <c r="C6" s="23" t="s">
        <v>66</v>
      </c>
      <c r="D6" s="11" t="s">
        <v>25</v>
      </c>
      <c r="E6" s="11" t="s">
        <v>4</v>
      </c>
      <c r="F6" s="23" t="s">
        <v>66</v>
      </c>
      <c r="G6" s="11" t="s">
        <v>25</v>
      </c>
      <c r="H6" s="11" t="s">
        <v>4</v>
      </c>
      <c r="I6" s="23" t="s">
        <v>66</v>
      </c>
      <c r="J6" s="11" t="s">
        <v>25</v>
      </c>
      <c r="K6" s="11" t="s">
        <v>4</v>
      </c>
      <c r="L6" s="23" t="s">
        <v>66</v>
      </c>
      <c r="M6" s="11" t="s">
        <v>25</v>
      </c>
      <c r="N6" s="11" t="s">
        <v>4</v>
      </c>
      <c r="O6" s="23" t="s">
        <v>66</v>
      </c>
      <c r="P6" s="11" t="s">
        <v>25</v>
      </c>
      <c r="Q6" s="318"/>
      <c r="R6" s="318"/>
    </row>
    <row r="7" spans="1:18" x14ac:dyDescent="0.2">
      <c r="A7" s="12"/>
      <c r="B7" s="1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</row>
    <row r="8" spans="1:18" ht="12" customHeight="1" x14ac:dyDescent="0.2">
      <c r="A8" s="248" t="s">
        <v>59</v>
      </c>
      <c r="B8" s="81">
        <f>[1]MercLab!N48</f>
        <v>4229009.7753209211</v>
      </c>
      <c r="C8" s="80">
        <f>SUM(C11,C15)</f>
        <v>99.999999999991815</v>
      </c>
      <c r="D8" s="80">
        <f>[1]MercLab!O48</f>
        <v>6.4142866423117013</v>
      </c>
      <c r="E8" s="81">
        <f>[1]MercLab!P48</f>
        <v>3269481.2841366408</v>
      </c>
      <c r="F8" s="80">
        <f>SUM(F11,F15)</f>
        <v>99.9999999999891</v>
      </c>
      <c r="G8" s="80">
        <f>[1]MercLab!Q48</f>
        <v>7.0593102888189065</v>
      </c>
      <c r="H8" s="81">
        <f>[1]MercLab!R48</f>
        <v>2486400.0838296288</v>
      </c>
      <c r="I8" s="80">
        <f>SUM(I11,I15)</f>
        <v>99.999999999988489</v>
      </c>
      <c r="J8" s="80">
        <f>[1]MercLab!S48</f>
        <v>7.1053362624495469</v>
      </c>
      <c r="K8" s="81">
        <f>[1]MercLab!T48</f>
        <v>2385943.5906725135</v>
      </c>
      <c r="L8" s="80">
        <f>SUM(L11,L15)</f>
        <v>99.999999999988319</v>
      </c>
      <c r="M8" s="80">
        <f>[1]MercLab!U48</f>
        <v>7.04315316351836</v>
      </c>
      <c r="N8" s="81">
        <f>[1]MercLab!V48</f>
        <v>100456.49315710196</v>
      </c>
      <c r="O8" s="80">
        <f>SUM(O11,O15)</f>
        <v>99.999999999999858</v>
      </c>
      <c r="P8" s="80">
        <f>[1]MercLab!W48</f>
        <v>8.4655080592231347</v>
      </c>
      <c r="Q8" s="80">
        <f>IF(ISNUMBER(N8/H8*100),N8/H8*100,0)</f>
        <v>4.0402384881831166</v>
      </c>
      <c r="R8" s="80">
        <f>[1]MercLab!X48</f>
        <v>2.3064635769794912</v>
      </c>
    </row>
    <row r="9" spans="1:18" ht="12" customHeight="1" x14ac:dyDescent="0.2">
      <c r="A9" s="247"/>
      <c r="B9" s="1"/>
      <c r="C9" s="80"/>
      <c r="D9" s="80"/>
      <c r="E9" s="1"/>
      <c r="F9" s="80"/>
      <c r="G9" s="80"/>
      <c r="H9" s="1"/>
      <c r="I9" s="80"/>
      <c r="J9" s="80"/>
      <c r="K9" s="1"/>
      <c r="L9" s="80"/>
      <c r="M9" s="80"/>
      <c r="N9" s="1"/>
      <c r="O9" s="80"/>
      <c r="P9" s="80"/>
      <c r="Q9" s="80"/>
      <c r="R9" s="80"/>
    </row>
    <row r="10" spans="1:18" x14ac:dyDescent="0.2">
      <c r="A10" s="248" t="s">
        <v>35</v>
      </c>
      <c r="B10" s="92"/>
      <c r="C10" s="80"/>
      <c r="D10" s="80"/>
      <c r="E10" s="92"/>
      <c r="F10" s="80"/>
      <c r="G10" s="80"/>
      <c r="H10" s="92"/>
      <c r="I10" s="80"/>
      <c r="J10" s="80"/>
      <c r="K10" s="92"/>
      <c r="L10" s="80"/>
      <c r="M10" s="80"/>
      <c r="N10" s="92"/>
      <c r="O10" s="80"/>
      <c r="P10" s="80"/>
      <c r="Q10" s="80"/>
      <c r="R10" s="80"/>
    </row>
    <row r="11" spans="1:18" x14ac:dyDescent="0.2">
      <c r="A11" s="246" t="s">
        <v>55</v>
      </c>
      <c r="B11" s="84">
        <f>SUM(B12:B14)</f>
        <v>2219855.0670979004</v>
      </c>
      <c r="C11" s="82">
        <f>IF(ISNUMBER(B11/B$8*100),B11/B$8*100,0)</f>
        <v>52.491131140254822</v>
      </c>
      <c r="D11" s="82">
        <f>[2]Sheet1!D6</f>
        <v>7.5216456935304095</v>
      </c>
      <c r="E11" s="84">
        <f>SUM(E12:E14)</f>
        <v>1729444.2588207512</v>
      </c>
      <c r="F11" s="82">
        <f>IF(ISNUMBER(E11/E$8*100),E11/E$8*100,0)</f>
        <v>52.89659455192259</v>
      </c>
      <c r="G11" s="82">
        <f>[2]Sheet1!E6</f>
        <v>8.2485900577245328</v>
      </c>
      <c r="H11" s="84">
        <f>SUM(H12:H14)</f>
        <v>1201924.7150997659</v>
      </c>
      <c r="I11" s="82">
        <f>IF(ISNUMBER(H11/H$8*100),H11/H$8*100,0)</f>
        <v>48.339956345582365</v>
      </c>
      <c r="J11" s="82">
        <f>[2]Sheet1!F6</f>
        <v>8.5686217676916065</v>
      </c>
      <c r="K11" s="84">
        <f>SUM(K12:K14)</f>
        <v>1119884.925318531</v>
      </c>
      <c r="L11" s="82">
        <f>IF(ISNUMBER(K11/K$8*100),K11/K$8*100,0)</f>
        <v>46.936772926927198</v>
      </c>
      <c r="M11" s="82">
        <f>[2]Sheet1!G6</f>
        <v>8.5372525680083324</v>
      </c>
      <c r="N11" s="84">
        <f>SUM(N12:N14)</f>
        <v>82039.789781233441</v>
      </c>
      <c r="O11" s="82">
        <f>IF(ISNUMBER(N11/N$8*100),N11/N$8*100,0)</f>
        <v>81.66698558044726</v>
      </c>
      <c r="P11" s="82">
        <f>[2]Sheet1!H6</f>
        <v>8.7185396672789288</v>
      </c>
      <c r="Q11" s="83">
        <f>IF(ISNUMBER(N11/H11*100),N11/H11*100,0)</f>
        <v>6.8257012066203924</v>
      </c>
      <c r="R11" s="82">
        <f>[2]Sheet1!H7</f>
        <v>2.4310305055587542</v>
      </c>
    </row>
    <row r="12" spans="1:18" x14ac:dyDescent="0.2">
      <c r="A12" s="245" t="s">
        <v>51</v>
      </c>
      <c r="B12" s="84">
        <f>[1]MercLab!N49</f>
        <v>571971.67408046697</v>
      </c>
      <c r="C12" s="82">
        <f>IF(ISNUMBER(B12/B$8*100),B12/B$8*100,0)</f>
        <v>13.524955118768023</v>
      </c>
      <c r="D12" s="82">
        <f>[1]MercLab!O49</f>
        <v>8.6512261580381438</v>
      </c>
      <c r="E12" s="84">
        <f>[1]MercLab!P49</f>
        <v>453552.66969981138</v>
      </c>
      <c r="F12" s="82">
        <f>IF(ISNUMBER(E12/E$8*100),E12/E$8*100,0)</f>
        <v>13.872312770237475</v>
      </c>
      <c r="G12" s="82">
        <f>[1]MercLab!Q49</f>
        <v>9.4666084005963853</v>
      </c>
      <c r="H12" s="84">
        <f>[1]MercLab!R49</f>
        <v>298916.0186391219</v>
      </c>
      <c r="I12" s="82">
        <f>IF(ISNUMBER(H12/H$8*100),H12/H$8*100,0)</f>
        <v>12.022040241356589</v>
      </c>
      <c r="J12" s="82">
        <f>[1]MercLab!S49</f>
        <v>9.8483991747535686</v>
      </c>
      <c r="K12" s="84">
        <f>[1]MercLab!T49</f>
        <v>274829.31286642811</v>
      </c>
      <c r="L12" s="82">
        <f>IF(ISNUMBER(K12/K$8*100),K12/K$8*100,0)</f>
        <v>11.518684429121956</v>
      </c>
      <c r="M12" s="82">
        <f>[1]MercLab!U49</f>
        <v>9.8233433233433249</v>
      </c>
      <c r="N12" s="84">
        <f>[1]MercLab!V49</f>
        <v>24086.705772692887</v>
      </c>
      <c r="O12" s="82">
        <f>IF(ISNUMBER(N12/N$8*100),N12/N$8*100,0)</f>
        <v>23.977251261423348</v>
      </c>
      <c r="P12" s="82">
        <f>[1]MercLab!W49</f>
        <v>10.128372093023254</v>
      </c>
      <c r="Q12" s="83">
        <f>IF(ISNUMBER(N12/H12*100),N12/H12*100,0)</f>
        <v>8.0580177276389158</v>
      </c>
      <c r="R12" s="82">
        <f>[1]MercLab!X49</f>
        <v>3.7595002519924012</v>
      </c>
    </row>
    <row r="13" spans="1:18" x14ac:dyDescent="0.2">
      <c r="A13" s="245" t="s">
        <v>52</v>
      </c>
      <c r="B13" s="84">
        <f>[1]MercLab!N50</f>
        <v>339862.37339986884</v>
      </c>
      <c r="C13" s="82">
        <f>IF(ISNUMBER(B13/B$8*100),B13/B$8*100,0)</f>
        <v>8.0364527739612086</v>
      </c>
      <c r="D13" s="82">
        <f>[1]MercLab!O50</f>
        <v>8.2577144544514862</v>
      </c>
      <c r="E13" s="84">
        <f>[1]MercLab!P50</f>
        <v>274454.57835727965</v>
      </c>
      <c r="F13" s="82">
        <f>IF(ISNUMBER(E13/E$8*100),E13/E$8*100,0)</f>
        <v>8.3944379706016203</v>
      </c>
      <c r="G13" s="82">
        <f>[1]MercLab!Q50</f>
        <v>8.8755333709041118</v>
      </c>
      <c r="H13" s="84">
        <f>[1]MercLab!R50</f>
        <v>196477.31380472958</v>
      </c>
      <c r="I13" s="82">
        <f>IF(ISNUMBER(H13/H$8*100),H13/H$8*100,0)</f>
        <v>7.9020796002431464</v>
      </c>
      <c r="J13" s="82">
        <f>[1]MercLab!S50</f>
        <v>9.1890019000782406</v>
      </c>
      <c r="K13" s="84">
        <f>[1]MercLab!T50</f>
        <v>183251.86187926316</v>
      </c>
      <c r="L13" s="82">
        <f>IF(ISNUMBER(K13/K$8*100),K13/K$8*100,0)</f>
        <v>7.6804775517601787</v>
      </c>
      <c r="M13" s="82">
        <f>[1]MercLab!U50</f>
        <v>9.2180532246463649</v>
      </c>
      <c r="N13" s="84">
        <f>[1]MercLab!V50</f>
        <v>13225.451925466541</v>
      </c>
      <c r="O13" s="82">
        <f>IF(ISNUMBER(N13/N$8*100),N13/N$8*100,0)</f>
        <v>13.165352989959061</v>
      </c>
      <c r="P13" s="82">
        <f>[1]MercLab!W50</f>
        <v>8.7884297520661168</v>
      </c>
      <c r="Q13" s="83">
        <f>IF(ISNUMBER(N13/H13*100),N13/H13*100,0)</f>
        <v>6.7312870220786678</v>
      </c>
      <c r="R13" s="82">
        <f>[1]MercLab!X50</f>
        <v>3.7483124389040019</v>
      </c>
    </row>
    <row r="14" spans="1:18" x14ac:dyDescent="0.2">
      <c r="A14" s="245" t="s">
        <v>71</v>
      </c>
      <c r="B14" s="84">
        <f>[1]MercLab!N51</f>
        <v>1308021.0196175647</v>
      </c>
      <c r="C14" s="82">
        <f>IF(ISNUMBER(B14/B$8*100),B14/B$8*100,0)</f>
        <v>30.929723247525594</v>
      </c>
      <c r="D14" s="82">
        <f>[1]MercLab!O51</f>
        <v>6.8081997476620817</v>
      </c>
      <c r="E14" s="84">
        <f>[1]MercLab!P51</f>
        <v>1001437.0107636601</v>
      </c>
      <c r="F14" s="82">
        <f>IF(ISNUMBER(E14/E$8*100),E14/E$8*100,0)</f>
        <v>30.629843811083497</v>
      </c>
      <c r="G14" s="82">
        <f>[1]MercLab!Q51</f>
        <v>7.5108832074107754</v>
      </c>
      <c r="H14" s="84">
        <f>[1]MercLab!R51</f>
        <v>706531.38265591441</v>
      </c>
      <c r="I14" s="82">
        <f>IF(ISNUMBER(H14/H$8*100),H14/H$8*100,0)</f>
        <v>28.415836503982632</v>
      </c>
      <c r="J14" s="82">
        <f>[1]MercLab!S51</f>
        <v>7.8031861086903032</v>
      </c>
      <c r="K14" s="84">
        <f>[1]MercLab!T51</f>
        <v>661803.75057283975</v>
      </c>
      <c r="L14" s="82">
        <f>IF(ISNUMBER(K14/K$8*100),K14/K$8*100,0)</f>
        <v>27.737610946045066</v>
      </c>
      <c r="M14" s="82">
        <f>[1]MercLab!U51</f>
        <v>7.7945834673475787</v>
      </c>
      <c r="N14" s="84">
        <f>[1]MercLab!V51</f>
        <v>44727.632083074015</v>
      </c>
      <c r="O14" s="82">
        <f>IF(ISNUMBER(N14/N$8*100),N14/N$8*100,0)</f>
        <v>44.524381329064852</v>
      </c>
      <c r="P14" s="82">
        <f>[1]MercLab!W51</f>
        <v>7.9265864146344835</v>
      </c>
      <c r="Q14" s="83">
        <f>IF(ISNUMBER(N14/H14*100),N14/H14*100,0)</f>
        <v>6.3305938251375133</v>
      </c>
      <c r="R14" s="82">
        <f>[1]MercLab!X51</f>
        <v>1.4752857242579756</v>
      </c>
    </row>
    <row r="15" spans="1:18" x14ac:dyDescent="0.2">
      <c r="A15" s="246" t="s">
        <v>53</v>
      </c>
      <c r="B15" s="84">
        <f>[1]MercLab!N52</f>
        <v>2009154.7082226749</v>
      </c>
      <c r="C15" s="82">
        <f>IF(ISNUMBER(B15/B$8*100),B15/B$8*100,0)</f>
        <v>47.508868859736999</v>
      </c>
      <c r="D15" s="82">
        <f>[1]MercLab!O52</f>
        <v>5.057291138727285</v>
      </c>
      <c r="E15" s="84">
        <f>[1]MercLab!P52</f>
        <v>1540037.0253155334</v>
      </c>
      <c r="F15" s="82">
        <f>IF(ISNUMBER(E15/E$8*100),E15/E$8*100,0)</f>
        <v>47.103405448066511</v>
      </c>
      <c r="G15" s="82">
        <f>[1]MercLab!Q52</f>
        <v>5.5747620367803208</v>
      </c>
      <c r="H15" s="84">
        <f>[1]MercLab!R52</f>
        <v>1284475.3687295767</v>
      </c>
      <c r="I15" s="82">
        <f>IF(ISNUMBER(H15/H$8*100),H15/H$8*100,0)</f>
        <v>51.660043654406131</v>
      </c>
      <c r="J15" s="82">
        <f>[1]MercLab!S52</f>
        <v>5.585722984942433</v>
      </c>
      <c r="K15" s="84">
        <f>[1]MercLab!T52</f>
        <v>1266058.665353704</v>
      </c>
      <c r="L15" s="82">
        <f>IF(ISNUMBER(K15/K$8*100),K15/K$8*100,0)</f>
        <v>53.063227073061128</v>
      </c>
      <c r="M15" s="82">
        <f>[1]MercLab!U52</f>
        <v>5.5571436610207687</v>
      </c>
      <c r="N15" s="84">
        <f>[1]MercLab!V52</f>
        <v>18416.703375868372</v>
      </c>
      <c r="O15" s="82">
        <f>IF(ISNUMBER(N15/N$8*100),N15/N$8*100,0)</f>
        <v>18.333014419552597</v>
      </c>
      <c r="P15" s="82">
        <f>[1]MercLab!W52</f>
        <v>7.3191126279863479</v>
      </c>
      <c r="Q15" s="83">
        <f>IF(ISNUMBER(N15/H15*100),N15/H15*100,0)</f>
        <v>1.4337918674208285</v>
      </c>
      <c r="R15" s="82">
        <f>[1]MercLab!X52</f>
        <v>0.95144720880864042</v>
      </c>
    </row>
    <row r="16" spans="1:18" x14ac:dyDescent="0.2">
      <c r="A16" s="53"/>
      <c r="B16" s="94"/>
      <c r="C16" s="82"/>
      <c r="D16" s="82"/>
      <c r="E16" s="94"/>
      <c r="F16" s="82"/>
      <c r="G16" s="82"/>
      <c r="H16" s="94"/>
      <c r="I16" s="82"/>
      <c r="J16" s="82"/>
      <c r="K16" s="94"/>
      <c r="L16" s="82"/>
      <c r="M16" s="82"/>
      <c r="N16" s="94"/>
      <c r="O16" s="82"/>
      <c r="P16" s="82"/>
      <c r="Q16" s="82"/>
      <c r="R16" s="82"/>
    </row>
    <row r="17" spans="1:18" x14ac:dyDescent="0.2">
      <c r="A17" s="248" t="s">
        <v>91</v>
      </c>
      <c r="B17" s="92"/>
      <c r="C17" s="80"/>
      <c r="D17" s="80"/>
      <c r="E17" s="92"/>
      <c r="F17" s="80"/>
      <c r="G17" s="80"/>
      <c r="H17" s="92"/>
      <c r="I17" s="80"/>
      <c r="J17" s="80"/>
      <c r="K17" s="92"/>
      <c r="L17" s="80"/>
      <c r="M17" s="80"/>
      <c r="N17" s="92"/>
      <c r="O17" s="80"/>
      <c r="P17" s="80"/>
      <c r="Q17" s="80"/>
      <c r="R17" s="80"/>
    </row>
    <row r="18" spans="1:18" x14ac:dyDescent="0.2">
      <c r="A18" s="245" t="s">
        <v>37</v>
      </c>
      <c r="B18" s="84">
        <f>[1]MercLab!N54</f>
        <v>854990.39215320558</v>
      </c>
      <c r="C18" s="82">
        <f>IF(ISNUMBER(B18/B$8*100),B18/B$8*100,0)</f>
        <v>20.217271597304929</v>
      </c>
      <c r="D18" s="82">
        <f>[1]MercLab!O54</f>
        <v>0</v>
      </c>
      <c r="E18" s="84">
        <f>[1]MercLab!P54</f>
        <v>334184.99217628204</v>
      </c>
      <c r="F18" s="82">
        <f>IF(ISNUMBER(E18/E$8*100),E18/E$8*100,0)</f>
        <v>10.221345930246821</v>
      </c>
      <c r="G18" s="82">
        <f>[1]MercLab!Q54</f>
        <v>0</v>
      </c>
      <c r="H18" s="84">
        <f>[1]MercLab!R54</f>
        <v>251202.6381541405</v>
      </c>
      <c r="I18" s="82">
        <f>IF(ISNUMBER(H18/H$8*100),H18/H$8*100,0)</f>
        <v>10.103065865700527</v>
      </c>
      <c r="J18" s="82">
        <f>[1]MercLab!S54</f>
        <v>0</v>
      </c>
      <c r="K18" s="84">
        <f>[1]MercLab!T54</f>
        <v>247940.76794070218</v>
      </c>
      <c r="L18" s="82">
        <f>IF(ISNUMBER(K18/K$8*100),K18/K$8*100,0)</f>
        <v>10.391727990133095</v>
      </c>
      <c r="M18" s="82">
        <f>[1]MercLab!U54</f>
        <v>0</v>
      </c>
      <c r="N18" s="84">
        <f>[1]MercLab!V54</f>
        <v>3261.8702134382975</v>
      </c>
      <c r="O18" s="82">
        <f>IF(ISNUMBER(N18/N$8*100),N18/N$8*100,0)</f>
        <v>3.247047663048642</v>
      </c>
      <c r="P18" s="82">
        <f>[1]MercLab!W54</f>
        <v>0</v>
      </c>
      <c r="Q18" s="83">
        <f>IF(ISNUMBER(N18/H18*100),N18/H18*100,0)</f>
        <v>1.2985015752250104</v>
      </c>
      <c r="R18" s="82">
        <f>[1]MercLab!X54</f>
        <v>0.81789802247391252</v>
      </c>
    </row>
    <row r="19" spans="1:18" x14ac:dyDescent="0.2">
      <c r="A19" s="245" t="s">
        <v>38</v>
      </c>
      <c r="B19" s="84">
        <f>[1]MercLab!N55</f>
        <v>2246527.1956641981</v>
      </c>
      <c r="C19" s="82">
        <f>IF(ISNUMBER(B19/B$8*100),B19/B$8*100,0)</f>
        <v>53.121825557703261</v>
      </c>
      <c r="D19" s="82">
        <f>[1]MercLab!O55</f>
        <v>4.1643958916694208</v>
      </c>
      <c r="E19" s="84">
        <f>[1]MercLab!P55</f>
        <v>1808873.60423005</v>
      </c>
      <c r="F19" s="82">
        <f>IF(ISNUMBER(E19/E$8*100),E19/E$8*100,0)</f>
        <v>55.32601189695179</v>
      </c>
      <c r="G19" s="82">
        <f>[1]MercLab!Q55</f>
        <v>4.7404593472495566</v>
      </c>
      <c r="H19" s="84">
        <f>[1]MercLab!R55</f>
        <v>1403733.0500892042</v>
      </c>
      <c r="I19" s="82">
        <f>IF(ISNUMBER(H19/H$8*100),H19/H$8*100,0)</f>
        <v>56.456443161276447</v>
      </c>
      <c r="J19" s="82">
        <f>[1]MercLab!S55</f>
        <v>4.7534140892856751</v>
      </c>
      <c r="K19" s="84">
        <f>[1]MercLab!T55</f>
        <v>1359980.836959854</v>
      </c>
      <c r="L19" s="82">
        <f>IF(ISNUMBER(K19/K$8*100),K19/K$8*100,0)</f>
        <v>56.999706207493503</v>
      </c>
      <c r="M19" s="82">
        <f>[1]MercLab!U55</f>
        <v>4.7234246239794064</v>
      </c>
      <c r="N19" s="84">
        <f>[1]MercLab!V55</f>
        <v>43752.213129342388</v>
      </c>
      <c r="O19" s="82">
        <f>IF(ISNUMBER(N19/N$8*100),N19/N$8*100,0)</f>
        <v>43.553394862111254</v>
      </c>
      <c r="P19" s="82">
        <f>[1]MercLab!W55</f>
        <v>5.6833443550319105</v>
      </c>
      <c r="Q19" s="83">
        <f>IF(ISNUMBER(N19/H19*100),N19/H19*100,0)</f>
        <v>3.1168471189420259</v>
      </c>
      <c r="R19" s="82">
        <f>[1]MercLab!X55</f>
        <v>1.5304198033171101</v>
      </c>
    </row>
    <row r="20" spans="1:18" x14ac:dyDescent="0.2">
      <c r="A20" s="245" t="s">
        <v>39</v>
      </c>
      <c r="B20" s="84">
        <f>[1]MercLab!N56</f>
        <v>864231.34710602288</v>
      </c>
      <c r="C20" s="82">
        <f>IF(ISNUMBER(B20/B$8*100),B20/B$8*100,0)</f>
        <v>20.435785042384776</v>
      </c>
      <c r="D20" s="82">
        <f>[1]MercLab!O56</f>
        <v>9.6095490788853493</v>
      </c>
      <c r="E20" s="84">
        <f>[1]MercLab!P56</f>
        <v>863789.27486895898</v>
      </c>
      <c r="F20" s="82">
        <f>IF(ISNUMBER(E20/E$8*100),E20/E$8*100,0)</f>
        <v>26.419765088120283</v>
      </c>
      <c r="G20" s="82">
        <f>[1]MercLab!Q56</f>
        <v>9.6095490788853493</v>
      </c>
      <c r="H20" s="84">
        <f>[1]MercLab!R56</f>
        <v>628863.12568337447</v>
      </c>
      <c r="I20" s="82">
        <f>IF(ISNUMBER(H20/H$8*100),H20/H$8*100,0)</f>
        <v>25.292113275462107</v>
      </c>
      <c r="J20" s="82">
        <f>[1]MercLab!S56</f>
        <v>9.8888359577496914</v>
      </c>
      <c r="K20" s="84">
        <f>[1]MercLab!T56</f>
        <v>584473.44919201906</v>
      </c>
      <c r="L20" s="82">
        <f>IF(ISNUMBER(K20/K$8*100),K20/K$8*100,0)</f>
        <v>24.496532586810932</v>
      </c>
      <c r="M20" s="82">
        <f>[1]MercLab!U56</f>
        <v>9.8735769789867298</v>
      </c>
      <c r="N20" s="84">
        <f>[1]MercLab!V56</f>
        <v>44389.676491361606</v>
      </c>
      <c r="O20" s="82">
        <f>IF(ISNUMBER(N20/N$8*100),N20/N$8*100,0)</f>
        <v>44.187961470983716</v>
      </c>
      <c r="P20" s="82">
        <f>[1]MercLab!W56</f>
        <v>10.08974906759131</v>
      </c>
      <c r="Q20" s="83">
        <f>IF(ISNUMBER(N20/H20*100),N20/H20*100,0)</f>
        <v>7.0587182931300241</v>
      </c>
      <c r="R20" s="82">
        <f>[1]MercLab!X56</f>
        <v>2.4759788579594519</v>
      </c>
    </row>
    <row r="21" spans="1:18" x14ac:dyDescent="0.2">
      <c r="A21" s="245" t="s">
        <v>40</v>
      </c>
      <c r="B21" s="84">
        <f>[1]MercLab!N57</f>
        <v>243292.06970965039</v>
      </c>
      <c r="C21" s="82">
        <f>IF(ISNUMBER(B21/B$8*100),B21/B$8*100,0)</f>
        <v>5.7529323088686404</v>
      </c>
      <c r="D21" s="82">
        <f>[1]MercLab!O57</f>
        <v>15.181269213951266</v>
      </c>
      <c r="E21" s="84">
        <f>[1]MercLab!P57</f>
        <v>242664.64217353138</v>
      </c>
      <c r="F21" s="82">
        <f>IF(ISNUMBER(E21/E$8*100),E21/E$8*100,0)</f>
        <v>7.4221144299228143</v>
      </c>
      <c r="G21" s="82">
        <f>[1]MercLab!Q57</f>
        <v>15.181269213951266</v>
      </c>
      <c r="H21" s="84">
        <f>[1]MercLab!R57</f>
        <v>186353.55790099382</v>
      </c>
      <c r="I21" s="82">
        <f>IF(ISNUMBER(H21/H$8*100),H21/H$8*100,0)</f>
        <v>7.4949143990522407</v>
      </c>
      <c r="J21" s="82">
        <f>[1]MercLab!S57</f>
        <v>15.352654570193735</v>
      </c>
      <c r="K21" s="84">
        <f>[1]MercLab!T57</f>
        <v>177599.79703543481</v>
      </c>
      <c r="L21" s="82">
        <f>IF(ISNUMBER(K21/K$8*100),K21/K$8*100,0)</f>
        <v>7.4435874230109391</v>
      </c>
      <c r="M21" s="82">
        <f>[1]MercLab!U57</f>
        <v>15.412790484324164</v>
      </c>
      <c r="N21" s="84">
        <f>[1]MercLab!V57</f>
        <v>8753.7608655590157</v>
      </c>
      <c r="O21" s="82">
        <f>IF(ISNUMBER(N21/N$8*100),N21/N$8*100,0)</f>
        <v>8.7139821334089174</v>
      </c>
      <c r="P21" s="82">
        <f>[1]MercLab!W57</f>
        <v>14.134646981703789</v>
      </c>
      <c r="Q21" s="83">
        <f>IF(ISNUMBER(N21/H21*100),N21/H21*100,0)</f>
        <v>4.6973940096221432</v>
      </c>
      <c r="R21" s="82">
        <f>[1]MercLab!X57</f>
        <v>5.1991913538541148</v>
      </c>
    </row>
    <row r="22" spans="1:18" x14ac:dyDescent="0.2">
      <c r="A22" s="245" t="s">
        <v>46</v>
      </c>
      <c r="B22" s="84">
        <f>[1]MercLab!N58</f>
        <v>19968.770687516491</v>
      </c>
      <c r="C22" s="82">
        <f>IF(ISNUMBER(B22/B$8*100),B22/B$8*100,0)</f>
        <v>0.47218549373064878</v>
      </c>
      <c r="D22" s="82">
        <f>[1]MercLab!O58</f>
        <v>16</v>
      </c>
      <c r="E22" s="84">
        <f>[1]MercLab!P58</f>
        <v>19968.770687516491</v>
      </c>
      <c r="F22" s="82">
        <f>IF(ISNUMBER(E22/E$8*100),E22/E$8*100,0)</f>
        <v>0.61076265474905655</v>
      </c>
      <c r="G22" s="82">
        <f>[1]MercLab!Q58</f>
        <v>16</v>
      </c>
      <c r="H22" s="84">
        <f>[1]MercLab!R58</f>
        <v>16247.712001630855</v>
      </c>
      <c r="I22" s="82">
        <f>IF(ISNUMBER(H22/H$8*100),H22/H$8*100,0)</f>
        <v>0.65346329849722484</v>
      </c>
      <c r="J22" s="82">
        <f>[1]MercLab!S58</f>
        <v>16</v>
      </c>
      <c r="K22" s="84">
        <f>[1]MercLab!T58</f>
        <v>15948.739544230393</v>
      </c>
      <c r="L22" s="82">
        <f>IF(ISNUMBER(K22/K$8*100),K22/K$8*100,0)</f>
        <v>0.66844579254009129</v>
      </c>
      <c r="M22" s="82">
        <f>[1]MercLab!U58</f>
        <v>16</v>
      </c>
      <c r="N22" s="84">
        <f>[1]MercLab!V58</f>
        <v>298.97245740046043</v>
      </c>
      <c r="O22" s="82">
        <f>IF(ISNUMBER(N22/N$8*100),N22/N$8*100,0)</f>
        <v>0.29761387044728232</v>
      </c>
      <c r="P22" s="82">
        <f>[1]MercLab!W58</f>
        <v>0</v>
      </c>
      <c r="Q22" s="83">
        <f>IF(ISNUMBER(N22/H22*100),N22/H22*100,0)</f>
        <v>1.840089591509569</v>
      </c>
      <c r="R22" s="82">
        <f>[1]MercLab!X58</f>
        <v>0.46189376443418012</v>
      </c>
    </row>
    <row r="23" spans="1:18" x14ac:dyDescent="0.2">
      <c r="A23" s="245"/>
      <c r="B23" s="94"/>
      <c r="C23" s="82"/>
      <c r="D23" s="82"/>
      <c r="E23" s="94"/>
      <c r="F23" s="82"/>
      <c r="G23" s="82"/>
      <c r="H23" s="94"/>
      <c r="I23" s="82"/>
      <c r="J23" s="82"/>
      <c r="K23" s="94"/>
      <c r="L23" s="82"/>
      <c r="M23" s="82"/>
      <c r="N23" s="94"/>
      <c r="O23" s="82"/>
      <c r="P23" s="82"/>
      <c r="Q23" s="82"/>
      <c r="R23" s="82"/>
    </row>
    <row r="24" spans="1:18" x14ac:dyDescent="0.2">
      <c r="A24" s="248" t="s">
        <v>16</v>
      </c>
      <c r="B24" s="92"/>
      <c r="C24" s="80"/>
      <c r="D24" s="80"/>
      <c r="E24" s="92"/>
      <c r="F24" s="80"/>
      <c r="G24" s="80"/>
      <c r="H24" s="92"/>
      <c r="I24" s="80"/>
      <c r="J24" s="80"/>
      <c r="K24" s="92"/>
      <c r="L24" s="80"/>
      <c r="M24" s="80"/>
      <c r="N24" s="92"/>
      <c r="O24" s="80"/>
      <c r="P24" s="80"/>
      <c r="Q24" s="80"/>
      <c r="R24" s="80"/>
    </row>
    <row r="25" spans="1:18" ht="12" customHeight="1" x14ac:dyDescent="0.2">
      <c r="A25" s="245" t="s">
        <v>41</v>
      </c>
      <c r="B25" s="84">
        <f>[1]MercLab!N60</f>
        <v>196766.86762749634</v>
      </c>
      <c r="C25" s="82">
        <f t="shared" ref="C25:C33" si="0">IF(ISNUMBER(B25/B$8*100),B25/B$8*100,0)</f>
        <v>4.6527881958505182</v>
      </c>
      <c r="D25" s="82">
        <f>[1]MercLab!O60</f>
        <v>3.8611848204035426</v>
      </c>
      <c r="E25" s="84">
        <f>[1]MercLab!P60</f>
        <v>196766.86762749634</v>
      </c>
      <c r="F25" s="82">
        <f t="shared" ref="F25:F33" si="1">IF(ISNUMBER(E25/E$8*100),E25/E$8*100,0)</f>
        <v>6.0182900750097366</v>
      </c>
      <c r="G25" s="82">
        <f>[1]MercLab!Q60</f>
        <v>3.8611848204035426</v>
      </c>
      <c r="H25" s="84">
        <f>[1]MercLab!R60</f>
        <v>21531.72391714299</v>
      </c>
      <c r="I25" s="82">
        <f t="shared" ref="I25:I33" si="2">IF(ISNUMBER(H25/H$8*100),H25/H$8*100,0)</f>
        <v>0.86597985807574362</v>
      </c>
      <c r="J25" s="82">
        <f>[1]MercLab!S60</f>
        <v>3.5619127090428657</v>
      </c>
      <c r="K25" s="84">
        <f>[1]MercLab!T60</f>
        <v>20952.497508186603</v>
      </c>
      <c r="L25" s="82">
        <f t="shared" ref="L25:L33" si="3">IF(ISNUMBER(K25/K$8*100),K25/K$8*100,0)</f>
        <v>0.87816399306744841</v>
      </c>
      <c r="M25" s="82">
        <f>[1]MercLab!U60</f>
        <v>3.5779029735850414</v>
      </c>
      <c r="N25" s="84">
        <f>[1]MercLab!V60</f>
        <v>579.22640895638494</v>
      </c>
      <c r="O25" s="82">
        <f t="shared" ref="O25:O33" si="4">IF(ISNUMBER(N25/N$8*100),N25/N$8*100,0)</f>
        <v>0.57659429545339991</v>
      </c>
      <c r="P25" s="82">
        <f>[1]MercLab!W60</f>
        <v>3</v>
      </c>
      <c r="Q25" s="83">
        <f t="shared" ref="Q25:Q33" si="5">IF(ISNUMBER(N25/H25*100),N25/H25*100,0)</f>
        <v>2.690106984398124</v>
      </c>
      <c r="R25" s="82">
        <f>[1]MercLab!X60</f>
        <v>0</v>
      </c>
    </row>
    <row r="26" spans="1:18" x14ac:dyDescent="0.2">
      <c r="A26" s="245" t="s">
        <v>42</v>
      </c>
      <c r="B26" s="84">
        <f>[1]MercLab!N61</f>
        <v>280959.89400476095</v>
      </c>
      <c r="C26" s="82">
        <f t="shared" si="0"/>
        <v>6.6436331181911275</v>
      </c>
      <c r="D26" s="82">
        <f>[1]MercLab!O61</f>
        <v>5.8499567945162463</v>
      </c>
      <c r="E26" s="84">
        <f>[1]MercLab!P61</f>
        <v>280959.89400476095</v>
      </c>
      <c r="F26" s="82">
        <f t="shared" si="1"/>
        <v>8.5934088495310945</v>
      </c>
      <c r="G26" s="82">
        <f>[1]MercLab!Q61</f>
        <v>5.8499567945162463</v>
      </c>
      <c r="H26" s="84">
        <f>[1]MercLab!R61</f>
        <v>86498.418721518421</v>
      </c>
      <c r="I26" s="82">
        <f t="shared" si="2"/>
        <v>3.4788616395270919</v>
      </c>
      <c r="J26" s="82">
        <f>[1]MercLab!S61</f>
        <v>5.6136813306164743</v>
      </c>
      <c r="K26" s="84">
        <f>[1]MercLab!T61</f>
        <v>79511.886186718912</v>
      </c>
      <c r="L26" s="82">
        <f t="shared" si="3"/>
        <v>3.3325132453909903</v>
      </c>
      <c r="M26" s="82">
        <f>[1]MercLab!U61</f>
        <v>5.6090063872640643</v>
      </c>
      <c r="N26" s="84">
        <f>[1]MercLab!V61</f>
        <v>6986.5325347993648</v>
      </c>
      <c r="O26" s="82">
        <f t="shared" si="4"/>
        <v>6.9547844198316406</v>
      </c>
      <c r="P26" s="82">
        <f>[1]MercLab!W61</f>
        <v>5.6636145512202871</v>
      </c>
      <c r="Q26" s="83">
        <f t="shared" si="5"/>
        <v>8.0770638793900957</v>
      </c>
      <c r="R26" s="82">
        <f>[1]MercLab!X61</f>
        <v>0.49664015917813559</v>
      </c>
    </row>
    <row r="27" spans="1:18" x14ac:dyDescent="0.2">
      <c r="A27" s="245" t="s">
        <v>43</v>
      </c>
      <c r="B27" s="84">
        <f>[1]MercLab!N62</f>
        <v>444861.07688790199</v>
      </c>
      <c r="C27" s="82">
        <f t="shared" si="0"/>
        <v>10.519272844531162</v>
      </c>
      <c r="D27" s="82">
        <f>[1]MercLab!O62</f>
        <v>7.5545250574319338</v>
      </c>
      <c r="E27" s="84">
        <f>[1]MercLab!P62</f>
        <v>444861.07688790199</v>
      </c>
      <c r="F27" s="82">
        <f t="shared" si="1"/>
        <v>13.606472655046096</v>
      </c>
      <c r="G27" s="82">
        <f>[1]MercLab!Q62</f>
        <v>7.5545250574319338</v>
      </c>
      <c r="H27" s="84">
        <f>[1]MercLab!R62</f>
        <v>261043.34678296925</v>
      </c>
      <c r="I27" s="82">
        <f t="shared" si="2"/>
        <v>10.498847248303756</v>
      </c>
      <c r="J27" s="82">
        <f>[1]MercLab!S62</f>
        <v>6.7727670418554906</v>
      </c>
      <c r="K27" s="84">
        <f>[1]MercLab!T62</f>
        <v>235219.43611659002</v>
      </c>
      <c r="L27" s="82">
        <f t="shared" si="3"/>
        <v>9.858549759354954</v>
      </c>
      <c r="M27" s="82">
        <f>[1]MercLab!U62</f>
        <v>6.6611692129456115</v>
      </c>
      <c r="N27" s="84">
        <f>[1]MercLab!V62</f>
        <v>25823.910666379226</v>
      </c>
      <c r="O27" s="82">
        <f t="shared" si="4"/>
        <v>25.706561970059731</v>
      </c>
      <c r="P27" s="82">
        <f>[1]MercLab!W62</f>
        <v>7.757385449823583</v>
      </c>
      <c r="Q27" s="83">
        <f t="shared" si="5"/>
        <v>9.8925756908292932</v>
      </c>
      <c r="R27" s="82">
        <f>[1]MercLab!X62</f>
        <v>1.765139477041658</v>
      </c>
    </row>
    <row r="28" spans="1:18" x14ac:dyDescent="0.2">
      <c r="A28" s="245" t="s">
        <v>44</v>
      </c>
      <c r="B28" s="84">
        <f>[1]MercLab!N63</f>
        <v>481853.27446834912</v>
      </c>
      <c r="C28" s="82">
        <f t="shared" si="0"/>
        <v>11.39399765118262</v>
      </c>
      <c r="D28" s="82">
        <f>[1]MercLab!O63</f>
        <v>8.492514559731779</v>
      </c>
      <c r="E28" s="84">
        <f>[1]MercLab!P63</f>
        <v>481853.27446834912</v>
      </c>
      <c r="F28" s="82">
        <f t="shared" si="1"/>
        <v>14.737911998648748</v>
      </c>
      <c r="G28" s="82">
        <f>[1]MercLab!Q63</f>
        <v>8.492514559731779</v>
      </c>
      <c r="H28" s="84">
        <f>[1]MercLab!R63</f>
        <v>419374.86516201706</v>
      </c>
      <c r="I28" s="82">
        <f t="shared" si="2"/>
        <v>16.866749156317724</v>
      </c>
      <c r="J28" s="82">
        <f>[1]MercLab!S63</f>
        <v>8.1422746120421152</v>
      </c>
      <c r="K28" s="84">
        <f>[1]MercLab!T63</f>
        <v>390521.37730894919</v>
      </c>
      <c r="L28" s="82">
        <f t="shared" si="3"/>
        <v>16.367586343433835</v>
      </c>
      <c r="M28" s="82">
        <f>[1]MercLab!U63</f>
        <v>8.0030635866966584</v>
      </c>
      <c r="N28" s="84">
        <f>[1]MercLab!V63</f>
        <v>28853.487853067683</v>
      </c>
      <c r="O28" s="82">
        <f t="shared" si="4"/>
        <v>28.722372189465418</v>
      </c>
      <c r="P28" s="82">
        <f>[1]MercLab!W63</f>
        <v>10.007061388713426</v>
      </c>
      <c r="Q28" s="83">
        <f t="shared" si="5"/>
        <v>6.8801185407047978</v>
      </c>
      <c r="R28" s="82">
        <f>[1]MercLab!X63</f>
        <v>2.7602357891620022</v>
      </c>
    </row>
    <row r="29" spans="1:18" x14ac:dyDescent="0.2">
      <c r="A29" s="245" t="s">
        <v>45</v>
      </c>
      <c r="B29" s="84">
        <f>[1]MercLab!N64</f>
        <v>320967.74764303467</v>
      </c>
      <c r="C29" s="82">
        <f t="shared" si="0"/>
        <v>7.5896667233094268</v>
      </c>
      <c r="D29" s="82">
        <f>[1]MercLab!O64</f>
        <v>8.5258444694626512</v>
      </c>
      <c r="E29" s="84">
        <f>[1]MercLab!P64</f>
        <v>320967.74764303467</v>
      </c>
      <c r="F29" s="82">
        <f t="shared" si="1"/>
        <v>9.8170847222877242</v>
      </c>
      <c r="G29" s="82">
        <f>[1]MercLab!Q64</f>
        <v>8.5258444694626512</v>
      </c>
      <c r="H29" s="84">
        <f>[1]MercLab!R64</f>
        <v>302632.97096479946</v>
      </c>
      <c r="I29" s="82">
        <f t="shared" si="2"/>
        <v>12.171531562156119</v>
      </c>
      <c r="J29" s="82">
        <f>[1]MercLab!S64</f>
        <v>8.4198636272158645</v>
      </c>
      <c r="K29" s="84">
        <f>[1]MercLab!T64</f>
        <v>289799.07046558656</v>
      </c>
      <c r="L29" s="82">
        <f t="shared" si="3"/>
        <v>12.146098994063074</v>
      </c>
      <c r="M29" s="82">
        <f>[1]MercLab!U64</f>
        <v>8.3288741581374026</v>
      </c>
      <c r="N29" s="84">
        <f>[1]MercLab!V64</f>
        <v>12833.900499212968</v>
      </c>
      <c r="O29" s="82">
        <f t="shared" si="4"/>
        <v>12.775580846866994</v>
      </c>
      <c r="P29" s="82">
        <f>[1]MercLab!W64</f>
        <v>10.346818687680042</v>
      </c>
      <c r="Q29" s="83">
        <f t="shared" si="5"/>
        <v>4.2407476152708208</v>
      </c>
      <c r="R29" s="82">
        <f>[1]MercLab!X64</f>
        <v>3.2953747838694305</v>
      </c>
    </row>
    <row r="30" spans="1:18" x14ac:dyDescent="0.2">
      <c r="A30" s="245" t="s">
        <v>47</v>
      </c>
      <c r="B30" s="84">
        <f>[1]MercLab!N65</f>
        <v>299394.51537788857</v>
      </c>
      <c r="C30" s="82">
        <f t="shared" si="0"/>
        <v>7.0795418143758919</v>
      </c>
      <c r="D30" s="82">
        <f>[1]MercLab!O65</f>
        <v>7.8911901343255462</v>
      </c>
      <c r="E30" s="84">
        <f>[1]MercLab!P65</f>
        <v>299394.51537788857</v>
      </c>
      <c r="F30" s="82">
        <f t="shared" si="1"/>
        <v>9.157248179719998</v>
      </c>
      <c r="G30" s="82">
        <f>[1]MercLab!Q65</f>
        <v>7.8911901343255462</v>
      </c>
      <c r="H30" s="84">
        <f>[1]MercLab!R65</f>
        <v>289902.81919308566</v>
      </c>
      <c r="I30" s="82">
        <f t="shared" si="2"/>
        <v>11.659540275858122</v>
      </c>
      <c r="J30" s="82">
        <f>[1]MercLab!S65</f>
        <v>7.8240551270704994</v>
      </c>
      <c r="K30" s="84">
        <f>[1]MercLab!T65</f>
        <v>284016.23331573524</v>
      </c>
      <c r="L30" s="82">
        <f t="shared" si="3"/>
        <v>11.903727918214575</v>
      </c>
      <c r="M30" s="82">
        <f>[1]MercLab!U65</f>
        <v>7.8231106813408413</v>
      </c>
      <c r="N30" s="84">
        <f>[1]MercLab!V65</f>
        <v>5886.5858773504333</v>
      </c>
      <c r="O30" s="82">
        <f t="shared" si="4"/>
        <v>5.8598361264159564</v>
      </c>
      <c r="P30" s="82">
        <f>[1]MercLab!W65</f>
        <v>7.8677288214338272</v>
      </c>
      <c r="Q30" s="83">
        <f t="shared" si="5"/>
        <v>2.0305376449029136</v>
      </c>
      <c r="R30" s="82">
        <f>[1]MercLab!X65</f>
        <v>2.2990461847981005</v>
      </c>
    </row>
    <row r="31" spans="1:18" x14ac:dyDescent="0.2">
      <c r="A31" s="245" t="s">
        <v>48</v>
      </c>
      <c r="B31" s="84">
        <f>[1]MercLab!N66</f>
        <v>394375.05562802561</v>
      </c>
      <c r="C31" s="82">
        <f t="shared" si="0"/>
        <v>9.3254704193276119</v>
      </c>
      <c r="D31" s="82">
        <f>[1]MercLab!O66</f>
        <v>6.5561291835798592</v>
      </c>
      <c r="E31" s="84">
        <f>[1]MercLab!P66</f>
        <v>394375.05562802561</v>
      </c>
      <c r="F31" s="82">
        <f t="shared" si="1"/>
        <v>12.062312683712662</v>
      </c>
      <c r="G31" s="82">
        <f>[1]MercLab!Q66</f>
        <v>6.5561291835798592</v>
      </c>
      <c r="H31" s="84">
        <f>[1]MercLab!R66</f>
        <v>383024.94909171609</v>
      </c>
      <c r="I31" s="82">
        <f t="shared" si="2"/>
        <v>15.404799556705671</v>
      </c>
      <c r="J31" s="82">
        <f>[1]MercLab!S66</f>
        <v>6.5473106518309363</v>
      </c>
      <c r="K31" s="84">
        <f>[1]MercLab!T66</f>
        <v>375141.1665875843</v>
      </c>
      <c r="L31" s="82">
        <f t="shared" si="3"/>
        <v>15.722968810081769</v>
      </c>
      <c r="M31" s="82">
        <f>[1]MercLab!U66</f>
        <v>6.5460286084018016</v>
      </c>
      <c r="N31" s="84">
        <f>[1]MercLab!V66</f>
        <v>7883.7825041317237</v>
      </c>
      <c r="O31" s="82">
        <f t="shared" si="4"/>
        <v>7.8479571169206856</v>
      </c>
      <c r="P31" s="82">
        <f>[1]MercLab!W66</f>
        <v>6.6036742976392659</v>
      </c>
      <c r="Q31" s="83">
        <f t="shared" si="5"/>
        <v>2.0582947723971725</v>
      </c>
      <c r="R31" s="82">
        <f>[1]MercLab!X66</f>
        <v>2.6048492325320787</v>
      </c>
    </row>
    <row r="32" spans="1:18" x14ac:dyDescent="0.2">
      <c r="A32" s="245" t="s">
        <v>49</v>
      </c>
      <c r="B32" s="84">
        <f>[1]MercLab!N67</f>
        <v>466019.66902040417</v>
      </c>
      <c r="C32" s="82">
        <f t="shared" si="0"/>
        <v>11.019593091033704</v>
      </c>
      <c r="D32" s="82">
        <f>[1]MercLab!O67</f>
        <v>6.7907092156627726</v>
      </c>
      <c r="E32" s="84">
        <f>[1]MercLab!P67</f>
        <v>466019.66902040417</v>
      </c>
      <c r="F32" s="82">
        <f t="shared" si="1"/>
        <v>14.253627059482133</v>
      </c>
      <c r="G32" s="82">
        <f>[1]MercLab!Q67</f>
        <v>6.7907092156627726</v>
      </c>
      <c r="H32" s="84">
        <f>[1]MercLab!R67</f>
        <v>442726.10085527756</v>
      </c>
      <c r="I32" s="82">
        <f t="shared" si="2"/>
        <v>17.80590757435052</v>
      </c>
      <c r="J32" s="82">
        <f>[1]MercLab!S67</f>
        <v>6.7778562465352925</v>
      </c>
      <c r="K32" s="84">
        <f>[1]MercLab!T67</f>
        <v>433737.91495814727</v>
      </c>
      <c r="L32" s="82">
        <f t="shared" si="3"/>
        <v>18.178883887019804</v>
      </c>
      <c r="M32" s="82">
        <f>[1]MercLab!U67</f>
        <v>6.7632937925614627</v>
      </c>
      <c r="N32" s="84">
        <f>[1]MercLab!V67</f>
        <v>8988.1858971300189</v>
      </c>
      <c r="O32" s="82">
        <f t="shared" si="4"/>
        <v>8.9473418936430225</v>
      </c>
      <c r="P32" s="82">
        <f>[1]MercLab!W67</f>
        <v>7.4814594621962671</v>
      </c>
      <c r="Q32" s="83">
        <f t="shared" si="5"/>
        <v>2.0301911000427242</v>
      </c>
      <c r="R32" s="82">
        <f>[1]MercLab!X67</f>
        <v>1.4317275693742277</v>
      </c>
    </row>
    <row r="33" spans="1:18" x14ac:dyDescent="0.2">
      <c r="A33" s="245" t="s">
        <v>72</v>
      </c>
      <c r="B33" s="84">
        <f>[1]MercLab!N68</f>
        <v>383685.23856361757</v>
      </c>
      <c r="C33" s="82">
        <f t="shared" si="0"/>
        <v>9.0726968947358699</v>
      </c>
      <c r="D33" s="82">
        <f>[1]MercLab!O68</f>
        <v>5.8345714514799658</v>
      </c>
      <c r="E33" s="84">
        <f>[1]MercLab!P68</f>
        <v>383685.23856361757</v>
      </c>
      <c r="F33" s="82">
        <f t="shared" si="1"/>
        <v>11.735355098230386</v>
      </c>
      <c r="G33" s="82">
        <f>[1]MercLab!Q68</f>
        <v>5.8345714514799658</v>
      </c>
      <c r="H33" s="84">
        <f>[1]MercLab!R68</f>
        <v>264975.51226299471</v>
      </c>
      <c r="I33" s="82">
        <f t="shared" si="2"/>
        <v>10.656994181518503</v>
      </c>
      <c r="J33" s="82">
        <f>[1]MercLab!S68</f>
        <v>5.3362400558740095</v>
      </c>
      <c r="K33" s="84">
        <f>[1]MercLab!T68</f>
        <v>262354.6313469208</v>
      </c>
      <c r="L33" s="82">
        <f t="shared" si="3"/>
        <v>10.995843840254926</v>
      </c>
      <c r="M33" s="82">
        <f>[1]MercLab!U68</f>
        <v>5.305177971175743</v>
      </c>
      <c r="N33" s="84">
        <f>[1]MercLab!V68</f>
        <v>2620.8809160740302</v>
      </c>
      <c r="O33" s="82">
        <f t="shared" si="4"/>
        <v>2.6089711413430345</v>
      </c>
      <c r="P33" s="82">
        <f>[1]MercLab!W68</f>
        <v>7.6739405300724588</v>
      </c>
      <c r="Q33" s="83">
        <f t="shared" si="5"/>
        <v>0.9891030660496436</v>
      </c>
      <c r="R33" s="82">
        <f>[1]MercLab!X68</f>
        <v>1.4312017154595937</v>
      </c>
    </row>
    <row r="34" spans="1:18" x14ac:dyDescent="0.2">
      <c r="A34" s="245"/>
      <c r="B34" s="94"/>
      <c r="C34" s="87"/>
      <c r="D34" s="87"/>
      <c r="E34" s="94"/>
      <c r="F34" s="87"/>
      <c r="G34" s="87"/>
      <c r="H34" s="94"/>
      <c r="I34" s="87"/>
      <c r="J34" s="87"/>
      <c r="K34" s="94"/>
      <c r="L34" s="87"/>
      <c r="M34" s="87"/>
      <c r="N34" s="94"/>
      <c r="O34" s="87"/>
      <c r="P34" s="87"/>
      <c r="Q34" s="87"/>
      <c r="R34" s="87"/>
    </row>
    <row r="35" spans="1:18" x14ac:dyDescent="0.2">
      <c r="A35" s="248" t="s">
        <v>12</v>
      </c>
      <c r="B35" s="92"/>
      <c r="C35" s="80"/>
      <c r="D35" s="80"/>
      <c r="E35" s="92"/>
      <c r="F35" s="80"/>
      <c r="G35" s="80"/>
      <c r="H35" s="92"/>
      <c r="I35" s="80"/>
      <c r="J35" s="80"/>
      <c r="K35" s="92"/>
      <c r="L35" s="80"/>
      <c r="M35" s="80"/>
      <c r="N35" s="92"/>
      <c r="O35" s="80"/>
      <c r="P35" s="80"/>
      <c r="Q35" s="80"/>
      <c r="R35" s="80"/>
    </row>
    <row r="36" spans="1:18" x14ac:dyDescent="0.2">
      <c r="A36" s="245" t="s">
        <v>38</v>
      </c>
      <c r="B36" s="100">
        <f>[1]MercLab!N73</f>
        <v>1131227.2764352858</v>
      </c>
      <c r="C36" s="101">
        <f>IF(ISNUMBER(B36/B$8*100),B36/B$8*100,0)</f>
        <v>26.749223495219798</v>
      </c>
      <c r="D36" s="101">
        <f>[1]MercLab!O73</f>
        <v>5.3614197867019504</v>
      </c>
      <c r="E36" s="100">
        <f>[1]MercLab!P73</f>
        <v>1122616.8696621507</v>
      </c>
      <c r="F36" s="101">
        <f>IF(ISNUMBER(E36/E$8*100),E36/E$8*100,0)</f>
        <v>34.336237834087981</v>
      </c>
      <c r="G36" s="101">
        <f>[1]MercLab!Q73</f>
        <v>5.3893818405992517</v>
      </c>
      <c r="H36" s="84">
        <f>[1]MercLab!R73</f>
        <v>1131227.2764352858</v>
      </c>
      <c r="I36" s="82">
        <f>IF(ISNUMBER(H36/H$8*100),H36/H$8*100,0)</f>
        <v>45.496590986794658</v>
      </c>
      <c r="J36" s="82">
        <f>[1]MercLab!S73</f>
        <v>5.3614197867019504</v>
      </c>
      <c r="K36" s="84">
        <f>[1]MercLab!T73</f>
        <v>1131227.2764352858</v>
      </c>
      <c r="L36" s="82">
        <f>IF(ISNUMBER(K36/K$8*100),K36/K$8*100,0)</f>
        <v>47.412155126284134</v>
      </c>
      <c r="M36" s="82">
        <f>[1]MercLab!U73</f>
        <v>5.3614197867019504</v>
      </c>
      <c r="N36" s="84">
        <f>[1]MercLab!V73</f>
        <v>0</v>
      </c>
      <c r="O36" s="82">
        <f>IF(ISNUMBER(N36/N$8*100),N36/N$8*100,0)</f>
        <v>0</v>
      </c>
      <c r="P36" s="82">
        <f>[1]MercLab!W73</f>
        <v>0</v>
      </c>
      <c r="Q36" s="83">
        <f>IF(ISNUMBER(N36/H36*100),N36/H36*100,0)</f>
        <v>0</v>
      </c>
      <c r="R36" s="82">
        <f>[1]MercLab!X73</f>
        <v>0</v>
      </c>
    </row>
    <row r="37" spans="1:18" x14ac:dyDescent="0.2">
      <c r="A37" s="245" t="s">
        <v>39</v>
      </c>
      <c r="B37" s="100">
        <f>[1]MercLab!N74</f>
        <v>235489.13989728465</v>
      </c>
      <c r="C37" s="101">
        <f>IF(ISNUMBER(B37/B$8*100),B37/B$8*100,0)</f>
        <v>5.5684226901417935</v>
      </c>
      <c r="D37" s="101">
        <f>[1]MercLab!O74</f>
        <v>8.0340863730957714</v>
      </c>
      <c r="E37" s="100">
        <f>[1]MercLab!P74</f>
        <v>234155.36901813748</v>
      </c>
      <c r="F37" s="101">
        <f>IF(ISNUMBER(E37/E$8*100),E37/E$8*100,0)</f>
        <v>7.1618507239740934</v>
      </c>
      <c r="G37" s="101">
        <f>[1]MercLab!Q74</f>
        <v>8.0748027126776716</v>
      </c>
      <c r="H37" s="84">
        <f>[1]MercLab!R74</f>
        <v>235489.13989728465</v>
      </c>
      <c r="I37" s="82">
        <f>IF(ISNUMBER(H37/H$8*100),H37/H$8*100,0)</f>
        <v>9.471087997012015</v>
      </c>
      <c r="J37" s="82">
        <f>[1]MercLab!S74</f>
        <v>8.0340863730957714</v>
      </c>
      <c r="K37" s="84">
        <f>[1]MercLab!T74</f>
        <v>235489.13989728465</v>
      </c>
      <c r="L37" s="82">
        <f>IF(ISNUMBER(K37/K$8*100),K37/K$8*100,0)</f>
        <v>9.8698536217659942</v>
      </c>
      <c r="M37" s="82">
        <f>[1]MercLab!U74</f>
        <v>8.0340863730957714</v>
      </c>
      <c r="N37" s="84">
        <f>[1]MercLab!V74</f>
        <v>0</v>
      </c>
      <c r="O37" s="82">
        <f>IF(ISNUMBER(N37/N$8*100),N37/N$8*100,0)</f>
        <v>0</v>
      </c>
      <c r="P37" s="82">
        <f>[1]MercLab!W74</f>
        <v>0</v>
      </c>
      <c r="Q37" s="83">
        <f>IF(ISNUMBER(N37/H37*100),N37/H37*100,0)</f>
        <v>0</v>
      </c>
      <c r="R37" s="82">
        <f>[1]MercLab!X74</f>
        <v>0</v>
      </c>
    </row>
    <row r="38" spans="1:18" x14ac:dyDescent="0.2">
      <c r="A38" s="245" t="s">
        <v>50</v>
      </c>
      <c r="B38" s="100">
        <f>[1]MercLab!N75</f>
        <v>1019227.1743396102</v>
      </c>
      <c r="C38" s="101">
        <f>IF(ISNUMBER(B38/B$8*100),B38/B$8*100,0)</f>
        <v>24.100846971020903</v>
      </c>
      <c r="D38" s="101">
        <f>[1]MercLab!O75</f>
        <v>8.4347263728518982</v>
      </c>
      <c r="E38" s="100">
        <f>[1]MercLab!P75</f>
        <v>1015079.920028841</v>
      </c>
      <c r="F38" s="101">
        <f>IF(ISNUMBER(E38/E$8*100),E38/E$8*100,0)</f>
        <v>31.047124354372595</v>
      </c>
      <c r="G38" s="101">
        <f>[1]MercLab!Q75</f>
        <v>8.4599356110184836</v>
      </c>
      <c r="H38" s="84">
        <f>[1]MercLab!R75</f>
        <v>1019227.1743396102</v>
      </c>
      <c r="I38" s="82">
        <f>IF(ISNUMBER(H38/H$8*100),H38/H$8*100,0)</f>
        <v>40.992082527996281</v>
      </c>
      <c r="J38" s="82">
        <f>[1]MercLab!S75</f>
        <v>8.4347263728518982</v>
      </c>
      <c r="K38" s="84">
        <f>[1]MercLab!T75</f>
        <v>1019227.1743396102</v>
      </c>
      <c r="L38" s="82">
        <f>IF(ISNUMBER(K38/K$8*100),K38/K$8*100,0)</f>
        <v>42.717991251935921</v>
      </c>
      <c r="M38" s="82">
        <f>[1]MercLab!U75</f>
        <v>8.4347263728518982</v>
      </c>
      <c r="N38" s="84">
        <f>[1]MercLab!V75</f>
        <v>0</v>
      </c>
      <c r="O38" s="82">
        <f>IF(ISNUMBER(N38/N$8*100),N38/N$8*100,0)</f>
        <v>0</v>
      </c>
      <c r="P38" s="82">
        <f>[1]MercLab!W75</f>
        <v>0</v>
      </c>
      <c r="Q38" s="83">
        <f>IF(ISNUMBER(N38/H38*100),N38/H38*100,0)</f>
        <v>0</v>
      </c>
      <c r="R38" s="82">
        <f>[1]MercLab!X75</f>
        <v>0</v>
      </c>
    </row>
    <row r="39" spans="1:18" x14ac:dyDescent="0.2">
      <c r="A39" s="245" t="s">
        <v>46</v>
      </c>
      <c r="B39" s="100">
        <f>[1]MercLab!N76</f>
        <v>0</v>
      </c>
      <c r="C39" s="101">
        <f>IF(ISNUMBER(B39/B$8*100),B39/B$8*100,0)</f>
        <v>0</v>
      </c>
      <c r="D39" s="101">
        <f>[1]MercLab!O76</f>
        <v>0</v>
      </c>
      <c r="E39" s="100">
        <f>[1]MercLab!P76</f>
        <v>0</v>
      </c>
      <c r="F39" s="101">
        <f>IF(ISNUMBER(E39/E$8*100),E39/E$8*100,0)</f>
        <v>0</v>
      </c>
      <c r="G39" s="101">
        <f>[1]MercLab!Q76</f>
        <v>0</v>
      </c>
      <c r="H39" s="84">
        <f>[1]MercLab!R76</f>
        <v>0</v>
      </c>
      <c r="I39" s="82">
        <f>IF(ISNUMBER(H39/H$8*100),H39/H$8*100,0)</f>
        <v>0</v>
      </c>
      <c r="J39" s="82">
        <f>[1]MercLab!S76</f>
        <v>0</v>
      </c>
      <c r="K39" s="84">
        <f>[1]MercLab!T76</f>
        <v>0</v>
      </c>
      <c r="L39" s="82">
        <f>IF(ISNUMBER(K39/K$8*100),K39/K$8*100,0)</f>
        <v>0</v>
      </c>
      <c r="M39" s="82">
        <f>[1]MercLab!U76</f>
        <v>0</v>
      </c>
      <c r="N39" s="84">
        <f>[1]MercLab!V76</f>
        <v>0</v>
      </c>
      <c r="O39" s="82">
        <f>IF(ISNUMBER(N39/N$8*100),N39/N$8*100,0)</f>
        <v>0</v>
      </c>
      <c r="P39" s="82">
        <f>[1]MercLab!W76</f>
        <v>0</v>
      </c>
      <c r="Q39" s="83">
        <f>IF(ISNUMBER(N39/H39*100),N39/H39*100,0)</f>
        <v>0</v>
      </c>
      <c r="R39" s="82">
        <f>[1]MercLab!X76</f>
        <v>0</v>
      </c>
    </row>
    <row r="40" spans="1:18" x14ac:dyDescent="0.2">
      <c r="A40" s="245" t="s">
        <v>73</v>
      </c>
      <c r="B40" s="100">
        <f>[1]MercLab!N77</f>
        <v>37671.759365606442</v>
      </c>
      <c r="C40" s="101">
        <f>IF(ISNUMBER(B40/B$8*100),B40/B$8*100,0)</f>
        <v>0.89079385877625927</v>
      </c>
      <c r="D40" s="101">
        <f>[1]MercLab!O77</f>
        <v>8.86357372134621</v>
      </c>
      <c r="E40" s="100">
        <f>[1]MercLab!P77</f>
        <v>37671.759365606442</v>
      </c>
      <c r="F40" s="101">
        <f>IF(ISNUMBER(E40/E$8*100),E40/E$8*100,0)</f>
        <v>1.1522243466689328</v>
      </c>
      <c r="G40" s="101">
        <f>[1]MercLab!Q77</f>
        <v>8.86357372134621</v>
      </c>
      <c r="H40" s="84">
        <f>[1]MercLab!R77</f>
        <v>37671.759365606442</v>
      </c>
      <c r="I40" s="82">
        <f>IF(ISNUMBER(H40/H$8*100),H40/H$8*100,0)</f>
        <v>1.5151125360156543</v>
      </c>
      <c r="J40" s="82">
        <f>[1]MercLab!S77</f>
        <v>8.86357372134621</v>
      </c>
      <c r="K40" s="84">
        <f>[1]MercLab!T77</f>
        <v>0</v>
      </c>
      <c r="L40" s="82">
        <f>IF(ISNUMBER(K40/K$8*100),K40/K$8*100,0)</f>
        <v>0</v>
      </c>
      <c r="M40" s="82">
        <f>[1]MercLab!U77</f>
        <v>0</v>
      </c>
      <c r="N40" s="84">
        <f>[1]MercLab!V77</f>
        <v>37671.759365606442</v>
      </c>
      <c r="O40" s="82">
        <f>IF(ISNUMBER(N40/N$8*100),N40/N$8*100,0)</f>
        <v>37.500571821367792</v>
      </c>
      <c r="P40" s="82">
        <f>[1]MercLab!W77</f>
        <v>8.86357372134621</v>
      </c>
      <c r="Q40" s="83">
        <f>IF(ISNUMBER(N40/H40*100),N40/H40*100,0)</f>
        <v>100</v>
      </c>
      <c r="R40" s="82">
        <f>[1]MercLab!X77</f>
        <v>3.2567501053106622</v>
      </c>
    </row>
    <row r="41" spans="1:18" x14ac:dyDescent="0.2">
      <c r="A41" s="249"/>
      <c r="B41" s="250"/>
      <c r="C41" s="251"/>
      <c r="D41" s="252"/>
      <c r="E41" s="250"/>
      <c r="F41" s="251"/>
      <c r="G41" s="252"/>
      <c r="H41" s="250"/>
      <c r="I41" s="251"/>
      <c r="J41" s="252"/>
      <c r="K41" s="250"/>
      <c r="L41" s="251"/>
      <c r="M41" s="252"/>
      <c r="N41" s="250"/>
      <c r="O41" s="251"/>
      <c r="P41" s="252"/>
      <c r="Q41" s="253"/>
      <c r="R41" s="253"/>
    </row>
    <row r="42" spans="1:18" x14ac:dyDescent="0.2">
      <c r="A42" s="2" t="str">
        <f>[3]Resumen!A49</f>
        <v>Fuente: Instituto Nacional de Estadística (INE). LVIII Encuesta Permanente de Hogares de Propósitos Múltiples, Junio 2017.</v>
      </c>
      <c r="F42" s="22"/>
      <c r="I42" s="22"/>
      <c r="L42" s="22"/>
    </row>
    <row r="43" spans="1:18" x14ac:dyDescent="0.2">
      <c r="A43" s="304" t="s">
        <v>94</v>
      </c>
      <c r="B43" s="5"/>
      <c r="F43" s="22"/>
      <c r="I43" s="22"/>
      <c r="L43" s="22"/>
    </row>
    <row r="44" spans="1:18" x14ac:dyDescent="0.2">
      <c r="A44" s="2" t="s">
        <v>60</v>
      </c>
      <c r="B44" s="5"/>
      <c r="F44" s="22"/>
      <c r="I44" s="22"/>
      <c r="L44" s="22"/>
    </row>
    <row r="45" spans="1:18" x14ac:dyDescent="0.2">
      <c r="A45" s="2" t="s">
        <v>61</v>
      </c>
      <c r="B45" s="5"/>
      <c r="F45" s="22"/>
      <c r="I45" s="22"/>
      <c r="L45" s="22"/>
    </row>
    <row r="46" spans="1:18" x14ac:dyDescent="0.2">
      <c r="A46" s="2" t="s">
        <v>62</v>
      </c>
      <c r="F46" s="22"/>
      <c r="I46" s="22"/>
      <c r="L46" s="22"/>
    </row>
    <row r="47" spans="1:18" x14ac:dyDescent="0.2">
      <c r="A47" s="2" t="s">
        <v>67</v>
      </c>
      <c r="F47" s="22"/>
      <c r="I47" s="22"/>
      <c r="L47" s="22"/>
    </row>
    <row r="48" spans="1:18" x14ac:dyDescent="0.2">
      <c r="A48" s="2" t="s">
        <v>68</v>
      </c>
      <c r="F48" s="22"/>
      <c r="I48" s="22"/>
      <c r="L48" s="22"/>
    </row>
    <row r="49" spans="2:12" x14ac:dyDescent="0.2">
      <c r="E49" s="9"/>
      <c r="F49" s="22"/>
      <c r="G49" s="3"/>
      <c r="I49" s="22"/>
      <c r="L49" s="22"/>
    </row>
    <row r="50" spans="2:12" x14ac:dyDescent="0.2">
      <c r="F50" s="22"/>
      <c r="I50" s="22"/>
      <c r="L50" s="22"/>
    </row>
    <row r="51" spans="2:12" x14ac:dyDescent="0.2">
      <c r="B51" s="9"/>
      <c r="F51" s="22"/>
      <c r="I51" s="22"/>
      <c r="L51" s="22"/>
    </row>
    <row r="53" spans="2:12" x14ac:dyDescent="0.2">
      <c r="B53" s="9"/>
    </row>
    <row r="54" spans="2:12" x14ac:dyDescent="0.2">
      <c r="B54" s="9"/>
    </row>
  </sheetData>
  <mergeCells count="13">
    <mergeCell ref="A3:L3"/>
    <mergeCell ref="M3:R3"/>
    <mergeCell ref="A1:R1"/>
    <mergeCell ref="A2:R2"/>
    <mergeCell ref="A4:A6"/>
    <mergeCell ref="B4:D5"/>
    <mergeCell ref="Q4:Q6"/>
    <mergeCell ref="R4:R6"/>
    <mergeCell ref="E4:G5"/>
    <mergeCell ref="H4:P4"/>
    <mergeCell ref="H5:J5"/>
    <mergeCell ref="K5:M5"/>
    <mergeCell ref="N5:P5"/>
  </mergeCells>
  <phoneticPr fontId="0" type="noConversion"/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AE57"/>
  <sheetViews>
    <sheetView topLeftCell="A22" workbookViewId="0">
      <selection activeCell="A33" sqref="A33"/>
    </sheetView>
  </sheetViews>
  <sheetFormatPr baseColWidth="10" defaultRowHeight="11.25" x14ac:dyDescent="0.2"/>
  <cols>
    <col min="1" max="1" width="45" style="307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832031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7"/>
  </cols>
  <sheetData>
    <row r="1" spans="1:13" x14ac:dyDescent="0.2">
      <c r="A1" s="315" t="s">
        <v>92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</row>
    <row r="2" spans="1:13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</row>
    <row r="3" spans="1:13" ht="23.25" x14ac:dyDescent="0.35">
      <c r="A3" s="25" t="s">
        <v>17</v>
      </c>
      <c r="B3" s="324" t="s">
        <v>89</v>
      </c>
      <c r="C3" s="324"/>
      <c r="D3" s="324"/>
      <c r="E3" s="324"/>
      <c r="F3" s="324"/>
      <c r="G3" s="324"/>
      <c r="H3" s="324"/>
      <c r="I3" s="324"/>
      <c r="J3" s="324"/>
      <c r="K3" s="324"/>
      <c r="L3" s="324"/>
    </row>
    <row r="4" spans="1:13" ht="13.5" customHeight="1" x14ac:dyDescent="0.35">
      <c r="A4" s="316" t="s">
        <v>31</v>
      </c>
      <c r="B4" s="325" t="s">
        <v>32</v>
      </c>
      <c r="C4" s="325"/>
      <c r="D4" s="325"/>
      <c r="E4" s="325"/>
      <c r="F4" s="325"/>
      <c r="G4" s="325"/>
      <c r="H4" s="325"/>
      <c r="I4" s="325"/>
      <c r="J4" s="325"/>
      <c r="K4" s="326" t="s">
        <v>21</v>
      </c>
      <c r="L4" s="326" t="s">
        <v>22</v>
      </c>
    </row>
    <row r="5" spans="1:13" ht="15.75" customHeight="1" x14ac:dyDescent="0.35">
      <c r="A5" s="317"/>
      <c r="B5" s="329" t="s">
        <v>0</v>
      </c>
      <c r="C5" s="329"/>
      <c r="D5" s="329"/>
      <c r="E5" s="329" t="s">
        <v>23</v>
      </c>
      <c r="F5" s="329"/>
      <c r="G5" s="329"/>
      <c r="H5" s="329" t="s">
        <v>24</v>
      </c>
      <c r="I5" s="329"/>
      <c r="J5" s="329"/>
      <c r="K5" s="327"/>
      <c r="L5" s="327"/>
    </row>
    <row r="6" spans="1:13" x14ac:dyDescent="0.2">
      <c r="A6" s="318"/>
      <c r="B6" s="78" t="s">
        <v>4</v>
      </c>
      <c r="C6" s="76" t="s">
        <v>66</v>
      </c>
      <c r="D6" s="78" t="s">
        <v>25</v>
      </c>
      <c r="E6" s="78" t="s">
        <v>4</v>
      </c>
      <c r="F6" s="76" t="s">
        <v>66</v>
      </c>
      <c r="G6" s="78" t="s">
        <v>25</v>
      </c>
      <c r="H6" s="78" t="s">
        <v>4</v>
      </c>
      <c r="I6" s="76" t="s">
        <v>66</v>
      </c>
      <c r="J6" s="78" t="s">
        <v>25</v>
      </c>
      <c r="K6" s="328"/>
      <c r="L6" s="328"/>
    </row>
    <row r="7" spans="1:13" x14ac:dyDescent="0.2">
      <c r="A7" s="21"/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</row>
    <row r="8" spans="1:13" ht="12" customHeight="1" x14ac:dyDescent="0.2">
      <c r="A8" s="58" t="s">
        <v>59</v>
      </c>
      <c r="B8" s="24">
        <f>'C01'!H8</f>
        <v>2486400.0838296288</v>
      </c>
      <c r="C8" s="24">
        <f>'C01'!I8</f>
        <v>99.999999999988489</v>
      </c>
      <c r="D8" s="57">
        <f>'C01'!J8</f>
        <v>7.1053362624495469</v>
      </c>
      <c r="E8" s="24">
        <f>'C01'!K8</f>
        <v>2385943.5906725135</v>
      </c>
      <c r="F8" s="24">
        <f>'C01'!L8</f>
        <v>99.999999999988319</v>
      </c>
      <c r="G8" s="57">
        <f>'C01'!M8</f>
        <v>7.04315316351836</v>
      </c>
      <c r="H8" s="24">
        <f>'C01'!N8</f>
        <v>100456.49315710196</v>
      </c>
      <c r="I8" s="24">
        <f>'C01'!O8</f>
        <v>99.999999999999858</v>
      </c>
      <c r="J8" s="57">
        <f>'C01'!P8</f>
        <v>8.4655080592231347</v>
      </c>
      <c r="K8" s="57">
        <f>'C01'!Q8</f>
        <v>4.0402384881831166</v>
      </c>
      <c r="L8" s="57">
        <f>'C01'!R8</f>
        <v>2.3064635769794912</v>
      </c>
      <c r="M8" s="24"/>
    </row>
    <row r="9" spans="1:13" ht="12" customHeight="1" x14ac:dyDescent="0.2">
      <c r="B9" s="8"/>
      <c r="C9" s="90"/>
      <c r="D9" s="90"/>
      <c r="E9" s="8"/>
      <c r="F9" s="90"/>
      <c r="G9" s="90"/>
      <c r="H9" s="8"/>
      <c r="I9" s="90"/>
      <c r="J9" s="90"/>
      <c r="K9" s="90"/>
      <c r="L9" s="90"/>
      <c r="M9" s="25"/>
    </row>
    <row r="10" spans="1:13" x14ac:dyDescent="0.2">
      <c r="A10" s="56" t="s">
        <v>107</v>
      </c>
      <c r="B10" s="24"/>
      <c r="C10" s="57"/>
      <c r="D10" s="57"/>
      <c r="E10" s="24"/>
      <c r="F10" s="57"/>
      <c r="G10" s="57"/>
      <c r="H10" s="24"/>
      <c r="I10" s="57"/>
      <c r="J10" s="57"/>
      <c r="K10" s="80"/>
      <c r="L10" s="57"/>
      <c r="M10" s="77"/>
    </row>
    <row r="11" spans="1:13" x14ac:dyDescent="0.2">
      <c r="A11" s="96" t="s">
        <v>108</v>
      </c>
      <c r="B11" s="59">
        <f>[1]MercLab!R79</f>
        <v>1127933.1074175544</v>
      </c>
      <c r="C11" s="32">
        <f>IF(ISNUMBER(B11/B$8*100),B11/B$8*100,0)</f>
        <v>45.364103498592137</v>
      </c>
      <c r="D11" s="32">
        <f>[1]MercLab!S79</f>
        <v>5.3737273435582651</v>
      </c>
      <c r="E11" s="59">
        <f>[1]MercLab!T79</f>
        <v>1119572.2101534223</v>
      </c>
      <c r="F11" s="32">
        <f>IF(ISNUMBER(E11/E$8*100),E11/E$8*100,0)</f>
        <v>46.923666365383532</v>
      </c>
      <c r="G11" s="32">
        <f>[1]MercLab!U79</f>
        <v>5.3540181221595526</v>
      </c>
      <c r="H11" s="59">
        <f>[1]MercLab!V79</f>
        <v>8360.8972641299933</v>
      </c>
      <c r="I11" s="32">
        <f>IF(ISNUMBER(H11/H$8*100),H11/H$8*100,0)</f>
        <v>8.3229037779116464</v>
      </c>
      <c r="J11" s="32">
        <f>[1]MercLab!W79</f>
        <v>7.6228679776744332</v>
      </c>
      <c r="K11" s="32">
        <f>IF(ISNUMBER(H11/B11*100),H11/B11*100,0)</f>
        <v>0.74125825451409832</v>
      </c>
      <c r="L11" s="32">
        <f>[1]MercLab!X79</f>
        <v>1.3277504523175117</v>
      </c>
      <c r="M11" s="77"/>
    </row>
    <row r="12" spans="1:13" x14ac:dyDescent="0.2">
      <c r="A12" s="96" t="s">
        <v>109</v>
      </c>
      <c r="B12" s="59">
        <f>[1]MercLab!R80</f>
        <v>11655.066281860976</v>
      </c>
      <c r="C12" s="32">
        <f t="shared" ref="C12:C34" si="0">IF(ISNUMBER(B12/B$8*100),B12/B$8*100,0)</f>
        <v>0.46875264997214328</v>
      </c>
      <c r="D12" s="32">
        <f>[1]MercLab!S80</f>
        <v>6.0042051297667687</v>
      </c>
      <c r="E12" s="59">
        <f>[1]MercLab!T80</f>
        <v>11655.066281860976</v>
      </c>
      <c r="F12" s="32">
        <f t="shared" ref="F12:F34" si="1">IF(ISNUMBER(E12/E$8*100),E12/E$8*100,0)</f>
        <v>0.48848876090049653</v>
      </c>
      <c r="G12" s="32">
        <f>[1]MercLab!U80</f>
        <v>6.0042051297667687</v>
      </c>
      <c r="H12" s="59">
        <f>[1]MercLab!V80</f>
        <v>0</v>
      </c>
      <c r="I12" s="32">
        <f t="shared" ref="I12:I34" si="2">IF(ISNUMBER(H12/H$8*100),H12/H$8*100,0)</f>
        <v>0</v>
      </c>
      <c r="J12" s="32">
        <f>[1]MercLab!W80</f>
        <v>0</v>
      </c>
      <c r="K12" s="32">
        <f t="shared" ref="K12:K34" si="3">IF(ISNUMBER(H12/B12*100),H12/B12*100,0)</f>
        <v>0</v>
      </c>
      <c r="L12" s="32">
        <f>[1]MercLab!X80</f>
        <v>0</v>
      </c>
      <c r="M12" s="77"/>
    </row>
    <row r="13" spans="1:13" x14ac:dyDescent="0.2">
      <c r="A13" s="96" t="s">
        <v>54</v>
      </c>
      <c r="B13" s="59">
        <f>[1]MercLab!R81</f>
        <v>245859.75966138224</v>
      </c>
      <c r="C13" s="32">
        <f t="shared" si="0"/>
        <v>9.8881817636806701</v>
      </c>
      <c r="D13" s="32">
        <f>[1]MercLab!S81</f>
        <v>8.0725133145550956</v>
      </c>
      <c r="E13" s="59">
        <f>[1]MercLab!T81</f>
        <v>235489.13989728465</v>
      </c>
      <c r="F13" s="32">
        <f t="shared" si="1"/>
        <v>9.8698536217659942</v>
      </c>
      <c r="G13" s="32">
        <f>[1]MercLab!U81</f>
        <v>8.0340863730957714</v>
      </c>
      <c r="H13" s="59">
        <f>[1]MercLab!V81</f>
        <v>10370.619764097617</v>
      </c>
      <c r="I13" s="32">
        <f t="shared" si="2"/>
        <v>10.323493721684278</v>
      </c>
      <c r="J13" s="32">
        <f>[1]MercLab!W81</f>
        <v>8.9165587931546586</v>
      </c>
      <c r="K13" s="32">
        <f t="shared" si="3"/>
        <v>4.2181037589806749</v>
      </c>
      <c r="L13" s="32">
        <f>[1]MercLab!X81</f>
        <v>2.4646069581115455</v>
      </c>
      <c r="M13" s="77"/>
    </row>
    <row r="14" spans="1:13" x14ac:dyDescent="0.2">
      <c r="A14" s="96" t="s">
        <v>110</v>
      </c>
      <c r="B14" s="59">
        <f>[1]MercLab!R82</f>
        <v>4674.8674566404488</v>
      </c>
      <c r="C14" s="32">
        <f t="shared" si="0"/>
        <v>0.18801750720021199</v>
      </c>
      <c r="D14" s="32">
        <f>[1]MercLab!S82</f>
        <v>10.791472069900596</v>
      </c>
      <c r="E14" s="59">
        <f>[1]MercLab!T82</f>
        <v>4232.795219576592</v>
      </c>
      <c r="F14" s="32">
        <f t="shared" si="1"/>
        <v>0.17740550263317484</v>
      </c>
      <c r="G14" s="32">
        <f>[1]MercLab!U82</f>
        <v>10.874133245403794</v>
      </c>
      <c r="H14" s="59">
        <f>[1]MercLab!V82</f>
        <v>442.07223706385702</v>
      </c>
      <c r="I14" s="32">
        <f t="shared" si="2"/>
        <v>0.44006337785702798</v>
      </c>
      <c r="J14" s="32">
        <f>[1]MercLab!W82</f>
        <v>10</v>
      </c>
      <c r="K14" s="32">
        <f t="shared" si="3"/>
        <v>9.456358734532941</v>
      </c>
      <c r="L14" s="32">
        <f>[1]MercLab!X82</f>
        <v>1</v>
      </c>
      <c r="M14" s="77"/>
    </row>
    <row r="15" spans="1:13" x14ac:dyDescent="0.2">
      <c r="A15" s="96" t="s">
        <v>111</v>
      </c>
      <c r="B15" s="59">
        <f>[1]MercLab!R83</f>
        <v>19043.206529984374</v>
      </c>
      <c r="C15" s="32">
        <f t="shared" si="0"/>
        <v>0.76589470270019655</v>
      </c>
      <c r="D15" s="32">
        <f>[1]MercLab!S83</f>
        <v>7.7266589359619067</v>
      </c>
      <c r="E15" s="59">
        <f>[1]MercLab!T83</f>
        <v>17904.285683315433</v>
      </c>
      <c r="F15" s="32">
        <f t="shared" si="1"/>
        <v>0.75040691461900177</v>
      </c>
      <c r="G15" s="32">
        <f>[1]MercLab!U83</f>
        <v>7.6141849763271328</v>
      </c>
      <c r="H15" s="59">
        <f>[1]MercLab!V83</f>
        <v>1138.9208466689438</v>
      </c>
      <c r="I15" s="32">
        <f t="shared" si="2"/>
        <v>1.1337453766057786</v>
      </c>
      <c r="J15" s="32">
        <f>[1]MercLab!W83</f>
        <v>9.7050924580656801</v>
      </c>
      <c r="K15" s="32">
        <f t="shared" si="3"/>
        <v>5.9807199216983884</v>
      </c>
      <c r="L15" s="32">
        <f>[1]MercLab!X83</f>
        <v>3.4064716423612285</v>
      </c>
      <c r="M15" s="77"/>
    </row>
    <row r="16" spans="1:13" x14ac:dyDescent="0.2">
      <c r="A16" s="96" t="s">
        <v>112</v>
      </c>
      <c r="B16" s="59">
        <f>[1]MercLab!R84</f>
        <v>232545.80209062566</v>
      </c>
      <c r="C16" s="32">
        <f t="shared" si="0"/>
        <v>9.3527105152140919</v>
      </c>
      <c r="D16" s="32">
        <f>[1]MercLab!S84</f>
        <v>6.7273991926798864</v>
      </c>
      <c r="E16" s="59">
        <f>[1]MercLab!T84</f>
        <v>215170.76379918793</v>
      </c>
      <c r="F16" s="32">
        <f t="shared" si="1"/>
        <v>9.0182670135356737</v>
      </c>
      <c r="G16" s="32">
        <f>[1]MercLab!U84</f>
        <v>6.7586174890901756</v>
      </c>
      <c r="H16" s="59">
        <f>[1]MercLab!V84</f>
        <v>17375.038291437842</v>
      </c>
      <c r="I16" s="32">
        <f t="shared" si="2"/>
        <v>17.296082856750093</v>
      </c>
      <c r="J16" s="32">
        <f>[1]MercLab!W84</f>
        <v>6.3504815358914994</v>
      </c>
      <c r="K16" s="32">
        <f t="shared" si="3"/>
        <v>7.4716628445808704</v>
      </c>
      <c r="L16" s="32">
        <f>[1]MercLab!X84</f>
        <v>1.6226261748920103</v>
      </c>
      <c r="M16" s="77"/>
    </row>
    <row r="17" spans="1:13" x14ac:dyDescent="0.2">
      <c r="A17" s="96" t="s">
        <v>113</v>
      </c>
      <c r="B17" s="59">
        <f>[1]MercLab!R85</f>
        <v>324707.29959643981</v>
      </c>
      <c r="C17" s="32">
        <f t="shared" si="0"/>
        <v>13.059334324680194</v>
      </c>
      <c r="D17" s="32">
        <f>[1]MercLab!S85</f>
        <v>8.355623862807386</v>
      </c>
      <c r="E17" s="59">
        <f>[1]MercLab!T85</f>
        <v>314496.51395218942</v>
      </c>
      <c r="F17" s="32">
        <f t="shared" si="1"/>
        <v>13.181221684438228</v>
      </c>
      <c r="G17" s="32">
        <f>[1]MercLab!U85</f>
        <v>8.3559339567857922</v>
      </c>
      <c r="H17" s="59">
        <f>[1]MercLab!V85</f>
        <v>10210.785644250427</v>
      </c>
      <c r="I17" s="32">
        <f t="shared" si="2"/>
        <v>10.164385918072989</v>
      </c>
      <c r="J17" s="32">
        <f>[1]MercLab!W85</f>
        <v>8.3461809878172879</v>
      </c>
      <c r="K17" s="32">
        <f t="shared" si="3"/>
        <v>3.1446122883411705</v>
      </c>
      <c r="L17" s="32">
        <f>[1]MercLab!X85</f>
        <v>1.3634222808503498</v>
      </c>
      <c r="M17" s="77"/>
    </row>
    <row r="18" spans="1:13" x14ac:dyDescent="0.2">
      <c r="A18" s="96" t="s">
        <v>114</v>
      </c>
      <c r="B18" s="59">
        <f>[1]MercLab!R86</f>
        <v>116055.50139972367</v>
      </c>
      <c r="C18" s="32">
        <f t="shared" si="0"/>
        <v>4.6676117071622469</v>
      </c>
      <c r="D18" s="32">
        <f>[1]MercLab!S86</f>
        <v>7.2410220616360874</v>
      </c>
      <c r="E18" s="59">
        <f>[1]MercLab!T86</f>
        <v>112613.49579536394</v>
      </c>
      <c r="F18" s="32">
        <f t="shared" si="1"/>
        <v>4.7198725165007849</v>
      </c>
      <c r="G18" s="32">
        <f>[1]MercLab!U86</f>
        <v>7.2221467627056244</v>
      </c>
      <c r="H18" s="59">
        <f>[1]MercLab!V86</f>
        <v>3442.0056043597374</v>
      </c>
      <c r="I18" s="32">
        <f t="shared" si="2"/>
        <v>3.4263644849485755</v>
      </c>
      <c r="J18" s="32">
        <f>[1]MercLab!W86</f>
        <v>7.8403025036642058</v>
      </c>
      <c r="K18" s="32">
        <f t="shared" si="3"/>
        <v>2.9658271799667855</v>
      </c>
      <c r="L18" s="32">
        <f>[1]MercLab!X86</f>
        <v>2.5260142084228101</v>
      </c>
      <c r="M18" s="25"/>
    </row>
    <row r="19" spans="1:13" x14ac:dyDescent="0.2">
      <c r="A19" s="96" t="s">
        <v>115</v>
      </c>
      <c r="B19" s="59">
        <f>[1]MercLab!R87</f>
        <v>44105.378712336998</v>
      </c>
      <c r="C19" s="32">
        <f t="shared" si="0"/>
        <v>1.7738649141454561</v>
      </c>
      <c r="D19" s="32">
        <f>[1]MercLab!S87</f>
        <v>8.1526367316286024</v>
      </c>
      <c r="E19" s="59">
        <f>[1]MercLab!T87</f>
        <v>43340.870347160118</v>
      </c>
      <c r="F19" s="32">
        <f t="shared" si="1"/>
        <v>1.8165085929355043</v>
      </c>
      <c r="G19" s="32">
        <f>[1]MercLab!U87</f>
        <v>8.0926216114225031</v>
      </c>
      <c r="H19" s="59">
        <f>[1]MercLab!V87</f>
        <v>764.50836517688276</v>
      </c>
      <c r="I19" s="32">
        <f t="shared" si="2"/>
        <v>0.76103429569384129</v>
      </c>
      <c r="J19" s="32">
        <f>[1]MercLab!W87</f>
        <v>11.391064991592717</v>
      </c>
      <c r="K19" s="32">
        <f t="shared" si="3"/>
        <v>1.7333676469782522</v>
      </c>
      <c r="L19" s="32">
        <f>[1]MercLab!X87</f>
        <v>1.8226682378513031</v>
      </c>
      <c r="M19" s="25"/>
    </row>
    <row r="20" spans="1:13" x14ac:dyDescent="0.2">
      <c r="A20" s="96" t="s">
        <v>116</v>
      </c>
      <c r="B20" s="59">
        <f>[1]MercLab!R88</f>
        <v>21683.357566761824</v>
      </c>
      <c r="C20" s="32">
        <f t="shared" si="0"/>
        <v>0.87207837981425984</v>
      </c>
      <c r="D20" s="32">
        <f>[1]MercLab!S88</f>
        <v>12.274188759098399</v>
      </c>
      <c r="E20" s="59">
        <f>[1]MercLab!T88</f>
        <v>21429.428889792864</v>
      </c>
      <c r="F20" s="32">
        <f t="shared" si="1"/>
        <v>0.8981532075430444</v>
      </c>
      <c r="G20" s="32">
        <f>[1]MercLab!U88</f>
        <v>12.218190113395858</v>
      </c>
      <c r="H20" s="59">
        <f>[1]MercLab!V88</f>
        <v>253.92867696895757</v>
      </c>
      <c r="I20" s="32">
        <f t="shared" si="2"/>
        <v>0.25277477740721394</v>
      </c>
      <c r="J20" s="32">
        <f>[1]MercLab!W88</f>
        <v>17</v>
      </c>
      <c r="K20" s="32">
        <f t="shared" si="3"/>
        <v>1.1710763713005499</v>
      </c>
      <c r="L20" s="32">
        <f>[1]MercLab!X88</f>
        <v>11.79617678099757</v>
      </c>
      <c r="M20" s="25"/>
    </row>
    <row r="21" spans="1:13" x14ac:dyDescent="0.2">
      <c r="A21" s="96" t="s">
        <v>117</v>
      </c>
      <c r="B21" s="59">
        <f>[1]MercLab!R89</f>
        <v>19353.581701540392</v>
      </c>
      <c r="C21" s="32">
        <f t="shared" si="0"/>
        <v>0.7783776161932644</v>
      </c>
      <c r="D21" s="32">
        <f>[1]MercLab!S89</f>
        <v>12.560132152306096</v>
      </c>
      <c r="E21" s="59">
        <f>[1]MercLab!T89</f>
        <v>18333.772463116959</v>
      </c>
      <c r="F21" s="32">
        <f t="shared" si="1"/>
        <v>0.76840762433739318</v>
      </c>
      <c r="G21" s="32">
        <f>[1]MercLab!U89</f>
        <v>12.851004168770634</v>
      </c>
      <c r="H21" s="59">
        <f>[1]MercLab!V89</f>
        <v>1019.8092384234358</v>
      </c>
      <c r="I21" s="32">
        <f t="shared" si="2"/>
        <v>1.0151750338612517</v>
      </c>
      <c r="J21" s="32">
        <f>[1]MercLab!W89</f>
        <v>7.6773033541683091</v>
      </c>
      <c r="K21" s="32">
        <f t="shared" si="3"/>
        <v>5.2693566191020187</v>
      </c>
      <c r="L21" s="32">
        <f>[1]MercLab!X89</f>
        <v>1.7812314537082117</v>
      </c>
      <c r="M21" s="25"/>
    </row>
    <row r="22" spans="1:13" x14ac:dyDescent="0.2">
      <c r="A22" s="96" t="s">
        <v>118</v>
      </c>
      <c r="B22" s="59">
        <f>[1]MercLab!R90</f>
        <v>4738.735525382489</v>
      </c>
      <c r="C22" s="32">
        <f t="shared" si="0"/>
        <v>0.19058620357202311</v>
      </c>
      <c r="D22" s="32">
        <f>[1]MercLab!S90</f>
        <v>9.2266444017424494</v>
      </c>
      <c r="E22" s="59">
        <f>[1]MercLab!T90</f>
        <v>4738.735525382489</v>
      </c>
      <c r="F22" s="32">
        <f t="shared" si="1"/>
        <v>0.19861054317913718</v>
      </c>
      <c r="G22" s="32">
        <f>[1]MercLab!U90</f>
        <v>9.2266444017424494</v>
      </c>
      <c r="H22" s="59">
        <f>[1]MercLab!V90</f>
        <v>0</v>
      </c>
      <c r="I22" s="32">
        <f t="shared" si="2"/>
        <v>0</v>
      </c>
      <c r="J22" s="32">
        <f>[1]MercLab!W90</f>
        <v>0</v>
      </c>
      <c r="K22" s="32">
        <f t="shared" si="3"/>
        <v>0</v>
      </c>
      <c r="L22" s="32">
        <f>[1]MercLab!X90</f>
        <v>0</v>
      </c>
      <c r="M22" s="25"/>
    </row>
    <row r="23" spans="1:13" x14ac:dyDescent="0.2">
      <c r="A23" s="96" t="s">
        <v>119</v>
      </c>
      <c r="B23" s="59">
        <f>[1]MercLab!R91</f>
        <v>13327.847282951849</v>
      </c>
      <c r="C23" s="32">
        <f t="shared" si="0"/>
        <v>0.53602987586872552</v>
      </c>
      <c r="D23" s="32">
        <f>[1]MercLab!S91</f>
        <v>13.47024656119415</v>
      </c>
      <c r="E23" s="59">
        <f>[1]MercLab!T91</f>
        <v>12889.907177993795</v>
      </c>
      <c r="F23" s="32">
        <f t="shared" si="1"/>
        <v>0.54024358448309262</v>
      </c>
      <c r="G23" s="32">
        <f>[1]MercLab!U91</f>
        <v>13.659835389076491</v>
      </c>
      <c r="H23" s="59">
        <f>[1]MercLab!V91</f>
        <v>437.94010495805225</v>
      </c>
      <c r="I23" s="32">
        <f t="shared" si="2"/>
        <v>0.43595002293496971</v>
      </c>
      <c r="J23" s="32">
        <f>[1]MercLab!W91</f>
        <v>8</v>
      </c>
      <c r="K23" s="32">
        <f t="shared" si="3"/>
        <v>3.2859027843021424</v>
      </c>
      <c r="L23" s="32">
        <f>[1]MercLab!X91</f>
        <v>5</v>
      </c>
      <c r="M23" s="25"/>
    </row>
    <row r="24" spans="1:13" x14ac:dyDescent="0.2">
      <c r="A24" s="96" t="s">
        <v>120</v>
      </c>
      <c r="B24" s="59">
        <f>[1]MercLab!R92</f>
        <v>58157.436844694217</v>
      </c>
      <c r="C24" s="32">
        <f t="shared" si="0"/>
        <v>2.3390216732585678</v>
      </c>
      <c r="D24" s="32">
        <f>[1]MercLab!S92</f>
        <v>8.3466326243588149</v>
      </c>
      <c r="E24" s="59">
        <f>[1]MercLab!T92</f>
        <v>56967.376478132675</v>
      </c>
      <c r="F24" s="32">
        <f t="shared" si="1"/>
        <v>2.3876246153026432</v>
      </c>
      <c r="G24" s="32">
        <f>[1]MercLab!U92</f>
        <v>8.3539728559857682</v>
      </c>
      <c r="H24" s="59">
        <f>[1]MercLab!V92</f>
        <v>1190.0603665615449</v>
      </c>
      <c r="I24" s="32">
        <f t="shared" si="2"/>
        <v>1.1846525089228752</v>
      </c>
      <c r="J24" s="32">
        <f>[1]MercLab!W92</f>
        <v>7.8206989306140517</v>
      </c>
      <c r="K24" s="32">
        <f t="shared" si="3"/>
        <v>2.0462737547040222</v>
      </c>
      <c r="L24" s="32">
        <f>[1]MercLab!X92</f>
        <v>1.3373540340560031</v>
      </c>
      <c r="M24" s="25"/>
    </row>
    <row r="25" spans="1:13" ht="12" customHeight="1" x14ac:dyDescent="0.2">
      <c r="A25" s="96" t="s">
        <v>121</v>
      </c>
      <c r="B25" s="59">
        <f>[1]MercLab!R93</f>
        <v>47072.903104009827</v>
      </c>
      <c r="C25" s="32">
        <f t="shared" si="0"/>
        <v>1.8932151510993644</v>
      </c>
      <c r="D25" s="32">
        <f>[1]MercLab!S93</f>
        <v>11.050164686479794</v>
      </c>
      <c r="E25" s="59">
        <f>[1]MercLab!T93</f>
        <v>43505.960626347041</v>
      </c>
      <c r="F25" s="32">
        <f t="shared" si="1"/>
        <v>1.823427879704576</v>
      </c>
      <c r="G25" s="32">
        <f>[1]MercLab!U93</f>
        <v>11.076367721137546</v>
      </c>
      <c r="H25" s="59">
        <f>[1]MercLab!V93</f>
        <v>3566.9424776627957</v>
      </c>
      <c r="I25" s="32">
        <f t="shared" si="2"/>
        <v>3.5507336216530314</v>
      </c>
      <c r="J25" s="32">
        <f>[1]MercLab!W93</f>
        <v>10.735392255603857</v>
      </c>
      <c r="K25" s="32">
        <f t="shared" si="3"/>
        <v>7.5774856498259009</v>
      </c>
      <c r="L25" s="32">
        <f>[1]MercLab!X93</f>
        <v>4.6276123954938884</v>
      </c>
      <c r="M25" s="25"/>
    </row>
    <row r="26" spans="1:13" x14ac:dyDescent="0.2">
      <c r="A26" s="96" t="s">
        <v>122</v>
      </c>
      <c r="B26" s="59">
        <f>[1]MercLab!R94</f>
        <v>41258.873614031152</v>
      </c>
      <c r="C26" s="32">
        <f t="shared" si="0"/>
        <v>1.6593819265998007</v>
      </c>
      <c r="D26" s="32">
        <f>[1]MercLab!S94</f>
        <v>13.624358526413944</v>
      </c>
      <c r="E26" s="59">
        <f>[1]MercLab!T94</f>
        <v>40120.229341140221</v>
      </c>
      <c r="F26" s="32">
        <f t="shared" si="1"/>
        <v>1.6815246386370659</v>
      </c>
      <c r="G26" s="32">
        <f>[1]MercLab!U94</f>
        <v>13.709755618288449</v>
      </c>
      <c r="H26" s="59">
        <f>[1]MercLab!V94</f>
        <v>1138.644272890936</v>
      </c>
      <c r="I26" s="32">
        <f t="shared" si="2"/>
        <v>1.1334700596309213</v>
      </c>
      <c r="J26" s="32">
        <f>[1]MercLab!W94</f>
        <v>10.615384615384615</v>
      </c>
      <c r="K26" s="32">
        <f t="shared" si="3"/>
        <v>2.7597560794866451</v>
      </c>
      <c r="L26" s="32">
        <f>[1]MercLab!X94</f>
        <v>11.692307692307693</v>
      </c>
      <c r="M26" s="25"/>
    </row>
    <row r="27" spans="1:13" x14ac:dyDescent="0.2">
      <c r="A27" s="96" t="s">
        <v>123</v>
      </c>
      <c r="B27" s="59">
        <f>[1]MercLab!R95</f>
        <v>18382.895279201293</v>
      </c>
      <c r="C27" s="32">
        <f t="shared" si="0"/>
        <v>0.73933778392121841</v>
      </c>
      <c r="D27" s="32">
        <f>[1]MercLab!S95</f>
        <v>13.90037034008521</v>
      </c>
      <c r="E27" s="59">
        <f>[1]MercLab!T95</f>
        <v>17944.955174243241</v>
      </c>
      <c r="F27" s="32">
        <f t="shared" si="1"/>
        <v>0.75211145998574047</v>
      </c>
      <c r="G27" s="32">
        <f>[1]MercLab!U95</f>
        <v>13.821278443932492</v>
      </c>
      <c r="H27" s="59">
        <f>[1]MercLab!V95</f>
        <v>437.94010495805225</v>
      </c>
      <c r="I27" s="32">
        <f t="shared" si="2"/>
        <v>0.43595002293496971</v>
      </c>
      <c r="J27" s="32">
        <f>[1]MercLab!W95</f>
        <v>17</v>
      </c>
      <c r="K27" s="32">
        <f t="shared" si="3"/>
        <v>2.3823238848210422</v>
      </c>
      <c r="L27" s="32">
        <f>[1]MercLab!X95</f>
        <v>0.46189376443418007</v>
      </c>
    </row>
    <row r="28" spans="1:13" x14ac:dyDescent="0.2">
      <c r="A28" s="96" t="s">
        <v>124</v>
      </c>
      <c r="B28" s="59">
        <f>[1]MercLab!R96</f>
        <v>11718.431909168859</v>
      </c>
      <c r="C28" s="32">
        <f t="shared" si="0"/>
        <v>0.47130113875799806</v>
      </c>
      <c r="D28" s="32">
        <f>[1]MercLab!S96</f>
        <v>8.8083221415283948</v>
      </c>
      <c r="E28" s="59">
        <f>[1]MercLab!T96</f>
        <v>10375.543227142018</v>
      </c>
      <c r="F28" s="32">
        <f t="shared" si="1"/>
        <v>0.43486121246552678</v>
      </c>
      <c r="G28" s="32">
        <f>[1]MercLab!U96</f>
        <v>8.3046462104703593</v>
      </c>
      <c r="H28" s="59">
        <f>[1]MercLab!V96</f>
        <v>1342.8886820268392</v>
      </c>
      <c r="I28" s="32">
        <f t="shared" si="2"/>
        <v>1.3367863438421266</v>
      </c>
      <c r="J28" s="32">
        <f>[1]MercLab!W96</f>
        <v>12.489176926002232</v>
      </c>
      <c r="K28" s="32">
        <f t="shared" si="3"/>
        <v>11.459627810578667</v>
      </c>
      <c r="L28" s="32">
        <f>[1]MercLab!X96</f>
        <v>2.4936161286891796</v>
      </c>
    </row>
    <row r="29" spans="1:13" x14ac:dyDescent="0.2">
      <c r="A29" s="96" t="s">
        <v>125</v>
      </c>
      <c r="B29" s="59">
        <f>[1]MercLab!R97</f>
        <v>67710.659337722638</v>
      </c>
      <c r="C29" s="32">
        <f t="shared" si="0"/>
        <v>2.7232407116650603</v>
      </c>
      <c r="D29" s="32">
        <f>[1]MercLab!S97</f>
        <v>7.0162677207307107</v>
      </c>
      <c r="E29" s="59">
        <f>[1]MercLab!T97</f>
        <v>66418.92748786314</v>
      </c>
      <c r="F29" s="32">
        <f t="shared" si="1"/>
        <v>2.7837593372918756</v>
      </c>
      <c r="G29" s="32">
        <f>[1]MercLab!U97</f>
        <v>6.9700904266807919</v>
      </c>
      <c r="H29" s="59">
        <f>[1]MercLab!V97</f>
        <v>1291.7318498594723</v>
      </c>
      <c r="I29" s="32">
        <f t="shared" si="2"/>
        <v>1.2858619779204894</v>
      </c>
      <c r="J29" s="32">
        <f>[1]MercLab!W97</f>
        <v>9.3048335263789621</v>
      </c>
      <c r="K29" s="32">
        <f t="shared" si="3"/>
        <v>1.9077230416804238</v>
      </c>
      <c r="L29" s="32">
        <f>[1]MercLab!X97</f>
        <v>0.95848707421604373</v>
      </c>
    </row>
    <row r="30" spans="1:13" x14ac:dyDescent="0.2">
      <c r="A30" s="96" t="s">
        <v>126</v>
      </c>
      <c r="B30" s="59">
        <f>[1]MercLab!R98</f>
        <v>17703.595999822708</v>
      </c>
      <c r="C30" s="32">
        <f t="shared" si="0"/>
        <v>0.71201718962923677</v>
      </c>
      <c r="D30" s="32">
        <f>[1]MercLab!S98</f>
        <v>5.2825653937572534</v>
      </c>
      <c r="E30" s="59">
        <f>[1]MercLab!T98</f>
        <v>17703.595999822708</v>
      </c>
      <c r="F30" s="32">
        <f t="shared" si="1"/>
        <v>0.74199558065967053</v>
      </c>
      <c r="G30" s="32">
        <f>[1]MercLab!U98</f>
        <v>5.2825653937572534</v>
      </c>
      <c r="H30" s="59">
        <f>[1]MercLab!V98</f>
        <v>0</v>
      </c>
      <c r="I30" s="32">
        <f t="shared" si="2"/>
        <v>0</v>
      </c>
      <c r="J30" s="32">
        <f>[1]MercLab!W98</f>
        <v>0</v>
      </c>
      <c r="K30" s="32">
        <f t="shared" si="3"/>
        <v>0</v>
      </c>
      <c r="L30" s="32">
        <f>[1]MercLab!X98</f>
        <v>0</v>
      </c>
    </row>
    <row r="31" spans="1:13" x14ac:dyDescent="0.2">
      <c r="A31" s="96" t="s">
        <v>127</v>
      </c>
      <c r="B31" s="59">
        <f>[1]MercLab!R99</f>
        <v>298.97245740046043</v>
      </c>
      <c r="C31" s="32">
        <f t="shared" si="0"/>
        <v>1.2024310139982541E-2</v>
      </c>
      <c r="D31" s="32">
        <f>[1]MercLab!S99</f>
        <v>16</v>
      </c>
      <c r="E31" s="59">
        <f>[1]MercLab!T99</f>
        <v>298.97245740046043</v>
      </c>
      <c r="F31" s="32">
        <f t="shared" si="1"/>
        <v>1.2530575264614308E-2</v>
      </c>
      <c r="G31" s="32">
        <f>[1]MercLab!U99</f>
        <v>16</v>
      </c>
      <c r="H31" s="59">
        <f>[1]MercLab!V99</f>
        <v>0</v>
      </c>
      <c r="I31" s="32">
        <f t="shared" si="2"/>
        <v>0</v>
      </c>
      <c r="J31" s="32">
        <f>[1]MercLab!W99</f>
        <v>0</v>
      </c>
      <c r="K31" s="32">
        <f t="shared" si="3"/>
        <v>0</v>
      </c>
      <c r="L31" s="32">
        <f>[1]MercLab!X99</f>
        <v>0</v>
      </c>
    </row>
    <row r="32" spans="1:13" x14ac:dyDescent="0.2">
      <c r="A32" s="96" t="s">
        <v>141</v>
      </c>
      <c r="B32" s="59">
        <f>[1]MercLab!R100</f>
        <v>741.04469446431744</v>
      </c>
      <c r="C32" s="32">
        <f t="shared" si="0"/>
        <v>2.9803920104560885E-2</v>
      </c>
      <c r="D32" s="32">
        <f>[1]MercLab!S100</f>
        <v>4.789658196190528</v>
      </c>
      <c r="E32" s="59">
        <f>[1]MercLab!T100</f>
        <v>741.04469446431744</v>
      </c>
      <c r="F32" s="32">
        <f t="shared" si="1"/>
        <v>3.1058768420230882E-2</v>
      </c>
      <c r="G32" s="32">
        <f>[1]MercLab!U100</f>
        <v>4.789658196190528</v>
      </c>
      <c r="H32" s="59">
        <f>[1]MercLab!V100</f>
        <v>0</v>
      </c>
      <c r="I32" s="32">
        <f t="shared" si="2"/>
        <v>0</v>
      </c>
      <c r="J32" s="32">
        <f>[1]MercLab!W100</f>
        <v>0</v>
      </c>
      <c r="K32" s="32">
        <f t="shared" si="3"/>
        <v>0</v>
      </c>
      <c r="L32" s="32">
        <f>[1]MercLab!X100</f>
        <v>0</v>
      </c>
    </row>
    <row r="33" spans="1:31" x14ac:dyDescent="0.2">
      <c r="A33" s="96" t="s">
        <v>73</v>
      </c>
      <c r="B33" s="59">
        <f>[1]MercLab!R101</f>
        <v>37671.759365606442</v>
      </c>
      <c r="C33" s="32">
        <f t="shared" si="0"/>
        <v>1.5151125360156543</v>
      </c>
      <c r="D33" s="32">
        <f>[1]MercLab!S101</f>
        <v>8.86357372134621</v>
      </c>
      <c r="E33" s="59">
        <f>[1]MercLab!T101</f>
        <v>0</v>
      </c>
      <c r="F33" s="32">
        <f t="shared" si="1"/>
        <v>0</v>
      </c>
      <c r="G33" s="32">
        <f>[1]MercLab!U101</f>
        <v>0</v>
      </c>
      <c r="H33" s="59">
        <f>[1]MercLab!V101</f>
        <v>37671.759365606442</v>
      </c>
      <c r="I33" s="32">
        <f t="shared" si="2"/>
        <v>37.500571821367792</v>
      </c>
      <c r="J33" s="32">
        <f>[1]MercLab!W101</f>
        <v>8.86357372134621</v>
      </c>
      <c r="K33" s="32">
        <f t="shared" si="3"/>
        <v>100</v>
      </c>
      <c r="L33" s="32">
        <f>[1]MercLab!X101</f>
        <v>3.2567501053106622</v>
      </c>
    </row>
    <row r="34" spans="1:31" x14ac:dyDescent="0.2">
      <c r="A34" s="96" t="s">
        <v>129</v>
      </c>
      <c r="B34" s="59">
        <f>[1]MercLab!R102</f>
        <v>0</v>
      </c>
      <c r="C34" s="32">
        <f t="shared" si="0"/>
        <v>0</v>
      </c>
      <c r="D34" s="32">
        <f>[1]MercLab!S102</f>
        <v>0</v>
      </c>
      <c r="E34" s="59">
        <f>[1]MercLab!T102</f>
        <v>0</v>
      </c>
      <c r="F34" s="32">
        <f t="shared" si="1"/>
        <v>0</v>
      </c>
      <c r="G34" s="32">
        <f>[1]MercLab!U102</f>
        <v>0</v>
      </c>
      <c r="H34" s="59">
        <f>[1]MercLab!V102</f>
        <v>0</v>
      </c>
      <c r="I34" s="32">
        <f t="shared" si="2"/>
        <v>0</v>
      </c>
      <c r="J34" s="32">
        <f>[1]MercLab!W102</f>
        <v>0</v>
      </c>
      <c r="K34" s="32">
        <f t="shared" si="3"/>
        <v>0</v>
      </c>
      <c r="L34" s="32">
        <f>[1]MercLab!X102</f>
        <v>0</v>
      </c>
    </row>
    <row r="35" spans="1:31" x14ac:dyDescent="0.2">
      <c r="A35" s="96"/>
      <c r="B35" s="59"/>
      <c r="C35" s="32"/>
      <c r="D35" s="32"/>
      <c r="E35" s="59"/>
      <c r="F35" s="32"/>
      <c r="G35" s="32"/>
      <c r="H35" s="59"/>
      <c r="I35" s="32"/>
      <c r="J35" s="32"/>
      <c r="K35" s="32"/>
      <c r="L35" s="32"/>
    </row>
    <row r="36" spans="1:31" s="25" customFormat="1" x14ac:dyDescent="0.2">
      <c r="A36" s="48" t="s">
        <v>130</v>
      </c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307"/>
      <c r="AA36" s="307"/>
      <c r="AB36" s="307"/>
      <c r="AC36" s="307"/>
      <c r="AD36" s="307"/>
      <c r="AE36" s="307"/>
    </row>
    <row r="37" spans="1:31" s="25" customFormat="1" x14ac:dyDescent="0.2">
      <c r="A37" s="96" t="s">
        <v>131</v>
      </c>
      <c r="B37" s="59">
        <f>[1]MercLab!R104</f>
        <v>48948.032491478545</v>
      </c>
      <c r="C37" s="32">
        <f>IF(ISNUMBER(B37/B$8*100),B37/B$8*100,0)</f>
        <v>1.9686305840244063</v>
      </c>
      <c r="D37" s="32">
        <f>[1]MercLab!S104</f>
        <v>13.524214187497401</v>
      </c>
      <c r="E37" s="59">
        <f>[1]MercLab!T104</f>
        <v>48181.637307801953</v>
      </c>
      <c r="F37" s="32">
        <f>IF(ISNUMBER(E37/E$8*100),E37/E$8*100,0)</f>
        <v>2.0193954918364709</v>
      </c>
      <c r="G37" s="32">
        <f>[1]MercLab!U104</f>
        <v>13.523458197499865</v>
      </c>
      <c r="H37" s="59">
        <f>[1]MercLab!V104</f>
        <v>766.39518367659139</v>
      </c>
      <c r="I37" s="32">
        <f>IF(ISNUMBER(H37/H$8*100),H37/H$8*100,0)</f>
        <v>0.76291254013619691</v>
      </c>
      <c r="J37" s="32">
        <f>[1]MercLab!W104</f>
        <v>13.571428571428571</v>
      </c>
      <c r="K37" s="32">
        <f>IF(ISNUMBER(H37/B37*100),H37/B37*100,0)</f>
        <v>1.5657323587214962</v>
      </c>
      <c r="L37" s="32">
        <f>[1]MercLab!X104</f>
        <v>1.348764932669249</v>
      </c>
      <c r="M37" s="307"/>
      <c r="N37" s="307"/>
      <c r="O37" s="307"/>
      <c r="P37" s="307"/>
      <c r="Q37" s="307"/>
      <c r="R37" s="307"/>
      <c r="S37" s="307"/>
      <c r="T37" s="307"/>
      <c r="U37" s="307"/>
      <c r="V37" s="307"/>
      <c r="W37" s="307"/>
      <c r="X37" s="307"/>
      <c r="Y37" s="307"/>
      <c r="Z37" s="307"/>
      <c r="AA37" s="307"/>
      <c r="AB37" s="307"/>
      <c r="AC37" s="307"/>
      <c r="AD37" s="307"/>
      <c r="AE37" s="307"/>
    </row>
    <row r="38" spans="1:31" s="25" customFormat="1" x14ac:dyDescent="0.2">
      <c r="A38" s="96" t="s">
        <v>132</v>
      </c>
      <c r="B38" s="59">
        <f>[1]MercLab!R105</f>
        <v>64150.264110703349</v>
      </c>
      <c r="C38" s="32">
        <f t="shared" ref="C38:C49" si="4">IF(ISNUMBER(B38/B$8*100),B38/B$8*100,0)</f>
        <v>2.5800459277614389</v>
      </c>
      <c r="D38" s="32">
        <f>[1]MercLab!S105</f>
        <v>15.707644133365822</v>
      </c>
      <c r="E38" s="59">
        <f>[1]MercLab!T105</f>
        <v>63712.324005745293</v>
      </c>
      <c r="F38" s="32">
        <f t="shared" ref="F38:F49" si="5">IF(ISNUMBER(E38/E$8*100),E38/E$8*100,0)</f>
        <v>2.670319795271733</v>
      </c>
      <c r="G38" s="32">
        <f>[1]MercLab!U105</f>
        <v>15.733299827885926</v>
      </c>
      <c r="H38" s="59">
        <f>[1]MercLab!V105</f>
        <v>437.94010495805225</v>
      </c>
      <c r="I38" s="32">
        <f t="shared" ref="I38:I49" si="6">IF(ISNUMBER(H38/H$8*100),H38/H$8*100,0)</f>
        <v>0.43595002293496971</v>
      </c>
      <c r="J38" s="32">
        <f>[1]MercLab!W105</f>
        <v>12</v>
      </c>
      <c r="K38" s="32">
        <f t="shared" ref="K38:K49" si="7">IF(ISNUMBER(H38/B38*100),H38/B38*100,0)</f>
        <v>0.68267856887121192</v>
      </c>
      <c r="L38" s="32">
        <f>[1]MercLab!X105</f>
        <v>6</v>
      </c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307"/>
      <c r="AA38" s="307"/>
      <c r="AB38" s="307"/>
      <c r="AC38" s="307"/>
      <c r="AD38" s="307"/>
      <c r="AE38" s="307"/>
    </row>
    <row r="39" spans="1:31" x14ac:dyDescent="0.2">
      <c r="A39" s="96" t="s">
        <v>133</v>
      </c>
      <c r="B39" s="59">
        <f>[1]MercLab!R106</f>
        <v>124360.49425153033</v>
      </c>
      <c r="C39" s="32">
        <f t="shared" si="4"/>
        <v>5.0016284611761481</v>
      </c>
      <c r="D39" s="32">
        <f>[1]MercLab!S106</f>
        <v>10.586031427644262</v>
      </c>
      <c r="E39" s="59">
        <f>[1]MercLab!T106</f>
        <v>119009.56058874984</v>
      </c>
      <c r="F39" s="32">
        <f t="shared" si="5"/>
        <v>4.9879452747332236</v>
      </c>
      <c r="G39" s="32">
        <f>[1]MercLab!U106</f>
        <v>10.578226319426918</v>
      </c>
      <c r="H39" s="59">
        <f>[1]MercLab!V106</f>
        <v>5350.9336627804851</v>
      </c>
      <c r="I39" s="32">
        <f t="shared" si="6"/>
        <v>5.326618016032338</v>
      </c>
      <c r="J39" s="32">
        <f>[1]MercLab!W106</f>
        <v>10.755395745583277</v>
      </c>
      <c r="K39" s="32">
        <f t="shared" si="7"/>
        <v>4.3027600485068342</v>
      </c>
      <c r="L39" s="32">
        <f>[1]MercLab!X106</f>
        <v>2.7212132801382825</v>
      </c>
    </row>
    <row r="40" spans="1:31" s="25" customFormat="1" x14ac:dyDescent="0.2">
      <c r="A40" s="96" t="s">
        <v>134</v>
      </c>
      <c r="B40" s="59">
        <f>[1]MercLab!R107</f>
        <v>62390.519230957783</v>
      </c>
      <c r="C40" s="32">
        <f t="shared" si="4"/>
        <v>2.5092711199905535</v>
      </c>
      <c r="D40" s="32">
        <f>[1]MercLab!S107</f>
        <v>10.703688411433587</v>
      </c>
      <c r="E40" s="59">
        <f>[1]MercLab!T107</f>
        <v>55529.777479399134</v>
      </c>
      <c r="F40" s="32">
        <f t="shared" si="5"/>
        <v>2.3273717658910469</v>
      </c>
      <c r="G40" s="32">
        <f>[1]MercLab!U107</f>
        <v>10.767488733104674</v>
      </c>
      <c r="H40" s="59">
        <f>[1]MercLab!V107</f>
        <v>6860.7417515586485</v>
      </c>
      <c r="I40" s="32">
        <f t="shared" si="6"/>
        <v>6.8295652535165328</v>
      </c>
      <c r="J40" s="32">
        <f>[1]MercLab!W107</f>
        <v>10.168068648374861</v>
      </c>
      <c r="K40" s="32">
        <f t="shared" si="7"/>
        <v>10.996449197932611</v>
      </c>
      <c r="L40" s="32">
        <f>[1]MercLab!X107</f>
        <v>4.0040703732195677</v>
      </c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307"/>
      <c r="AA40" s="307"/>
      <c r="AB40" s="307"/>
      <c r="AC40" s="307"/>
      <c r="AD40" s="307"/>
      <c r="AE40" s="307"/>
    </row>
    <row r="41" spans="1:31" s="25" customFormat="1" x14ac:dyDescent="0.2">
      <c r="A41" s="96" t="s">
        <v>135</v>
      </c>
      <c r="B41" s="59">
        <f>[1]MercLab!R108</f>
        <v>323078.31296834914</v>
      </c>
      <c r="C41" s="32">
        <f t="shared" si="4"/>
        <v>12.993818455424686</v>
      </c>
      <c r="D41" s="32">
        <f>[1]MercLab!S108</f>
        <v>7.4256205461113272</v>
      </c>
      <c r="E41" s="59">
        <f>[1]MercLab!T108</f>
        <v>317192.15601489664</v>
      </c>
      <c r="F41" s="32">
        <f t="shared" si="5"/>
        <v>13.294201809921724</v>
      </c>
      <c r="G41" s="32">
        <f>[1]MercLab!U108</f>
        <v>7.4316631211550943</v>
      </c>
      <c r="H41" s="59">
        <f>[1]MercLab!V108</f>
        <v>5886.1569534523396</v>
      </c>
      <c r="I41" s="32">
        <f t="shared" si="6"/>
        <v>5.8594091516285491</v>
      </c>
      <c r="J41" s="32">
        <f>[1]MercLab!W108</f>
        <v>7.0960179768011642</v>
      </c>
      <c r="K41" s="32">
        <f t="shared" si="7"/>
        <v>1.8218978858011388</v>
      </c>
      <c r="L41" s="32">
        <f>[1]MercLab!X108</f>
        <v>2.0246663064653196</v>
      </c>
      <c r="M41" s="307"/>
      <c r="N41" s="307"/>
      <c r="O41" s="307"/>
      <c r="P41" s="307"/>
      <c r="Q41" s="307"/>
      <c r="R41" s="307"/>
      <c r="S41" s="307"/>
      <c r="T41" s="307"/>
      <c r="U41" s="307"/>
      <c r="V41" s="307"/>
      <c r="W41" s="307"/>
      <c r="X41" s="307"/>
      <c r="Y41" s="307"/>
      <c r="Z41" s="307"/>
      <c r="AA41" s="307"/>
      <c r="AB41" s="307"/>
      <c r="AC41" s="307"/>
      <c r="AD41" s="307"/>
      <c r="AE41" s="307"/>
    </row>
    <row r="42" spans="1:31" x14ac:dyDescent="0.2">
      <c r="A42" s="96" t="s">
        <v>136</v>
      </c>
      <c r="B42" s="59">
        <f>[1]MercLab!R109</f>
        <v>557196.48453296185</v>
      </c>
      <c r="C42" s="32">
        <f t="shared" si="4"/>
        <v>22.409767766527377</v>
      </c>
      <c r="D42" s="32">
        <f>[1]MercLab!S109</f>
        <v>4.9528996242380421</v>
      </c>
      <c r="E42" s="59">
        <f>[1]MercLab!T109</f>
        <v>556868.02945424337</v>
      </c>
      <c r="F42" s="32">
        <f t="shared" si="5"/>
        <v>23.339530390879101</v>
      </c>
      <c r="G42" s="32">
        <f>[1]MercLab!U109</f>
        <v>4.9476007868669454</v>
      </c>
      <c r="H42" s="59">
        <f>[1]MercLab!V109</f>
        <v>328.4550787185392</v>
      </c>
      <c r="I42" s="32">
        <f t="shared" si="6"/>
        <v>0.32696251720122727</v>
      </c>
      <c r="J42" s="32">
        <f>[1]MercLab!W109</f>
        <v>12</v>
      </c>
      <c r="K42" s="32">
        <f t="shared" si="7"/>
        <v>5.8947801688635545E-2</v>
      </c>
      <c r="L42" s="32">
        <f>[1]MercLab!X109</f>
        <v>2.0469896834628036</v>
      </c>
    </row>
    <row r="43" spans="1:31" x14ac:dyDescent="0.2">
      <c r="A43" s="96" t="s">
        <v>137</v>
      </c>
      <c r="B43" s="59">
        <f>[1]MercLab!R110</f>
        <v>346309.35449701949</v>
      </c>
      <c r="C43" s="32">
        <f t="shared" si="4"/>
        <v>13.928142809729291</v>
      </c>
      <c r="D43" s="32">
        <f>[1]MercLab!S110</f>
        <v>7.2482740929923715</v>
      </c>
      <c r="E43" s="59">
        <f>[1]MercLab!T110</f>
        <v>329582.99323702487</v>
      </c>
      <c r="F43" s="32">
        <f t="shared" si="5"/>
        <v>13.813528304922206</v>
      </c>
      <c r="G43" s="32">
        <f>[1]MercLab!U110</f>
        <v>7.2348379167575159</v>
      </c>
      <c r="H43" s="59">
        <f>[1]MercLab!V110</f>
        <v>16726.361259994235</v>
      </c>
      <c r="I43" s="32">
        <f t="shared" si="6"/>
        <v>16.650353535471524</v>
      </c>
      <c r="J43" s="32">
        <f>[1]MercLab!W110</f>
        <v>7.5110826079017619</v>
      </c>
      <c r="K43" s="32">
        <f t="shared" si="7"/>
        <v>4.8298901091735287</v>
      </c>
      <c r="L43" s="32">
        <f>[1]MercLab!X110</f>
        <v>2.1710908808136171</v>
      </c>
    </row>
    <row r="44" spans="1:31" x14ac:dyDescent="0.2">
      <c r="A44" s="96" t="s">
        <v>138</v>
      </c>
      <c r="B44" s="59">
        <f>[1]MercLab!R111</f>
        <v>154892.13013407952</v>
      </c>
      <c r="C44" s="32">
        <f t="shared" si="4"/>
        <v>6.2295738783723804</v>
      </c>
      <c r="D44" s="32">
        <f>[1]MercLab!S111</f>
        <v>7.3615666267091644</v>
      </c>
      <c r="E44" s="59">
        <f>[1]MercLab!T111</f>
        <v>150345.51008348385</v>
      </c>
      <c r="F44" s="32">
        <f t="shared" si="5"/>
        <v>6.3013019532916426</v>
      </c>
      <c r="G44" s="32">
        <f>[1]MercLab!U111</f>
        <v>7.309440003505566</v>
      </c>
      <c r="H44" s="59">
        <f>[1]MercLab!V111</f>
        <v>4546.620050595704</v>
      </c>
      <c r="I44" s="32">
        <f t="shared" si="6"/>
        <v>4.5259593558430646</v>
      </c>
      <c r="J44" s="32">
        <f>[1]MercLab!W111</f>
        <v>9.0191056231569942</v>
      </c>
      <c r="K44" s="32">
        <f t="shared" si="7"/>
        <v>2.935346067395423</v>
      </c>
      <c r="L44" s="32">
        <f>[1]MercLab!X111</f>
        <v>2.0317960614261348</v>
      </c>
    </row>
    <row r="45" spans="1:31" x14ac:dyDescent="0.2">
      <c r="A45" s="96" t="s">
        <v>139</v>
      </c>
      <c r="B45" s="59">
        <f>[1]MercLab!R112</f>
        <v>764990.79451270518</v>
      </c>
      <c r="C45" s="32">
        <f t="shared" si="4"/>
        <v>30.76700324649455</v>
      </c>
      <c r="D45" s="32">
        <f>[1]MercLab!S112</f>
        <v>5.8760447290130111</v>
      </c>
      <c r="E45" s="59">
        <f>[1]MercLab!T112</f>
        <v>743372.42882992246</v>
      </c>
      <c r="F45" s="32">
        <f t="shared" si="5"/>
        <v>31.156328747084583</v>
      </c>
      <c r="G45" s="32">
        <f>[1]MercLab!U112</f>
        <v>5.8324012769690841</v>
      </c>
      <c r="H45" s="59">
        <f>[1]MercLab!V112</f>
        <v>21618.36568278596</v>
      </c>
      <c r="I45" s="32">
        <f t="shared" si="6"/>
        <v>21.520127772106694</v>
      </c>
      <c r="J45" s="32">
        <f>[1]MercLab!W112</f>
        <v>7.256253381392435</v>
      </c>
      <c r="K45" s="32">
        <f t="shared" si="7"/>
        <v>2.8259641603343391</v>
      </c>
      <c r="L45" s="32">
        <f>[1]MercLab!X112</f>
        <v>1.3992921297055227</v>
      </c>
    </row>
    <row r="46" spans="1:31" x14ac:dyDescent="0.2">
      <c r="A46" s="96" t="s">
        <v>140</v>
      </c>
      <c r="B46" s="59">
        <f>[1]MercLab!R113</f>
        <v>1893.9952240601851</v>
      </c>
      <c r="C46" s="32">
        <f t="shared" si="4"/>
        <v>7.617419402363422E-2</v>
      </c>
      <c r="D46" s="32">
        <f>[1]MercLab!S113</f>
        <v>11.628289822088645</v>
      </c>
      <c r="E46" s="59">
        <f>[1]MercLab!T113</f>
        <v>1631.2311610853537</v>
      </c>
      <c r="F46" s="32">
        <f t="shared" si="5"/>
        <v>6.8368387562153854E-2</v>
      </c>
      <c r="G46" s="32">
        <f>[1]MercLab!U113</f>
        <v>12.337111770647109</v>
      </c>
      <c r="H46" s="59">
        <f>[1]MercLab!V113</f>
        <v>262.76406297483135</v>
      </c>
      <c r="I46" s="32">
        <f t="shared" si="6"/>
        <v>0.26157001376098182</v>
      </c>
      <c r="J46" s="32">
        <f>[1]MercLab!W113</f>
        <v>9</v>
      </c>
      <c r="K46" s="32">
        <f t="shared" si="7"/>
        <v>13.873533556834436</v>
      </c>
      <c r="L46" s="32">
        <f>[1]MercLab!X113</f>
        <v>0.46189376443418012</v>
      </c>
    </row>
    <row r="47" spans="1:31" x14ac:dyDescent="0.2">
      <c r="A47" s="96" t="s">
        <v>128</v>
      </c>
      <c r="B47" s="59">
        <f>[1]MercLab!R114</f>
        <v>517.94250987948658</v>
      </c>
      <c r="C47" s="32">
        <f t="shared" si="4"/>
        <v>2.0831020447913427E-2</v>
      </c>
      <c r="D47" s="32">
        <f>[1]MercLab!S114</f>
        <v>4.8455380599286029</v>
      </c>
      <c r="E47" s="59">
        <f>[1]MercLab!T114</f>
        <v>517.94250987948658</v>
      </c>
      <c r="F47" s="32">
        <f t="shared" si="5"/>
        <v>2.1708078594326566E-2</v>
      </c>
      <c r="G47" s="32">
        <f>[1]MercLab!U114</f>
        <v>4.8455380599286029</v>
      </c>
      <c r="H47" s="59">
        <f>[1]MercLab!V114</f>
        <v>0</v>
      </c>
      <c r="I47" s="32">
        <f t="shared" si="6"/>
        <v>0</v>
      </c>
      <c r="J47" s="32">
        <f>[1]MercLab!W114</f>
        <v>0</v>
      </c>
      <c r="K47" s="32">
        <f t="shared" si="7"/>
        <v>0</v>
      </c>
      <c r="L47" s="32">
        <f>[1]MercLab!X114</f>
        <v>0</v>
      </c>
    </row>
    <row r="48" spans="1:31" x14ac:dyDescent="0.2">
      <c r="A48" s="96" t="s">
        <v>73</v>
      </c>
      <c r="B48" s="59">
        <f>[1]MercLab!R115</f>
        <v>37671.759365606442</v>
      </c>
      <c r="C48" s="32">
        <f t="shared" si="4"/>
        <v>1.5151125360156543</v>
      </c>
      <c r="D48" s="32">
        <f>[1]MercLab!S115</f>
        <v>8.86357372134621</v>
      </c>
      <c r="E48" s="59">
        <f>[1]MercLab!T115</f>
        <v>0</v>
      </c>
      <c r="F48" s="32">
        <f t="shared" si="5"/>
        <v>0</v>
      </c>
      <c r="G48" s="32">
        <f>[1]MercLab!U115</f>
        <v>0</v>
      </c>
      <c r="H48" s="59">
        <f>[1]MercLab!V115</f>
        <v>37671.759365606442</v>
      </c>
      <c r="I48" s="32">
        <f t="shared" si="6"/>
        <v>37.500571821367792</v>
      </c>
      <c r="J48" s="32">
        <f>[1]MercLab!W115</f>
        <v>8.86357372134621</v>
      </c>
      <c r="K48" s="32">
        <f t="shared" si="7"/>
        <v>100</v>
      </c>
      <c r="L48" s="32">
        <f>[1]MercLab!X115</f>
        <v>3.2567501053106622</v>
      </c>
    </row>
    <row r="49" spans="1:12" x14ac:dyDescent="0.2">
      <c r="A49" s="96" t="s">
        <v>129</v>
      </c>
      <c r="B49" s="59">
        <f>[1]MercLab!R116</f>
        <v>0</v>
      </c>
      <c r="C49" s="32">
        <f t="shared" si="4"/>
        <v>0</v>
      </c>
      <c r="D49" s="32">
        <f>[1]MercLab!S116</f>
        <v>0</v>
      </c>
      <c r="E49" s="59">
        <f>[1]MercLab!T116</f>
        <v>0</v>
      </c>
      <c r="F49" s="32">
        <f t="shared" si="5"/>
        <v>0</v>
      </c>
      <c r="G49" s="32">
        <f>[1]MercLab!U116</f>
        <v>0</v>
      </c>
      <c r="H49" s="59">
        <f>[1]MercLab!V116</f>
        <v>0</v>
      </c>
      <c r="I49" s="32">
        <f t="shared" si="6"/>
        <v>0</v>
      </c>
      <c r="J49" s="32">
        <f>[1]MercLab!W116</f>
        <v>0</v>
      </c>
      <c r="K49" s="32">
        <f t="shared" si="7"/>
        <v>0</v>
      </c>
      <c r="L49" s="32">
        <f>[1]MercLab!X116</f>
        <v>0</v>
      </c>
    </row>
    <row r="50" spans="1:12" x14ac:dyDescent="0.2">
      <c r="A50" s="308"/>
      <c r="B50" s="253"/>
      <c r="C50" s="309"/>
      <c r="D50" s="253"/>
      <c r="E50" s="253"/>
      <c r="F50" s="309"/>
      <c r="G50" s="253"/>
      <c r="H50" s="253"/>
      <c r="I50" s="309"/>
      <c r="J50" s="253"/>
      <c r="K50" s="253"/>
      <c r="L50" s="253"/>
    </row>
    <row r="51" spans="1:12" x14ac:dyDescent="0.2">
      <c r="A51" s="2" t="str">
        <f>'C01'!A42</f>
        <v>Fuente: Instituto Nacional de Estadística (INE). LVIII Encuesta Permanente de Hogares de Propósitos Múltiples, Junio 2017.</v>
      </c>
    </row>
    <row r="52" spans="1:12" x14ac:dyDescent="0.2">
      <c r="A52" s="304" t="s">
        <v>94</v>
      </c>
    </row>
    <row r="53" spans="1:12" x14ac:dyDescent="0.2">
      <c r="A53" s="2" t="s">
        <v>60</v>
      </c>
    </row>
    <row r="54" spans="1:12" x14ac:dyDescent="0.2">
      <c r="A54" s="2" t="s">
        <v>61</v>
      </c>
    </row>
    <row r="55" spans="1:12" x14ac:dyDescent="0.2">
      <c r="A55" s="2" t="s">
        <v>62</v>
      </c>
    </row>
    <row r="56" spans="1:12" x14ac:dyDescent="0.2">
      <c r="A56" s="2" t="s">
        <v>67</v>
      </c>
    </row>
    <row r="57" spans="1:12" x14ac:dyDescent="0.2">
      <c r="A57" s="2" t="s">
        <v>68</v>
      </c>
    </row>
  </sheetData>
  <mergeCells count="10">
    <mergeCell ref="A1:L1"/>
    <mergeCell ref="A2:L2"/>
    <mergeCell ref="B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O117"/>
  <sheetViews>
    <sheetView topLeftCell="A25" workbookViewId="0">
      <selection activeCell="A93" sqref="A93"/>
    </sheetView>
  </sheetViews>
  <sheetFormatPr baseColWidth="10" defaultRowHeight="11.25" x14ac:dyDescent="0.2"/>
  <cols>
    <col min="1" max="1" width="48.33203125" style="61" customWidth="1"/>
    <col min="2" max="2" width="14.6640625" style="61" bestFit="1" customWidth="1"/>
    <col min="3" max="3" width="9.1640625" style="67" bestFit="1" customWidth="1"/>
    <col min="4" max="4" width="14.6640625" style="61" bestFit="1" customWidth="1"/>
    <col min="5" max="5" width="8.83203125" style="67" bestFit="1" customWidth="1"/>
    <col min="6" max="6" width="12.6640625" style="61" bestFit="1" customWidth="1"/>
    <col min="7" max="7" width="8.83203125" style="67" bestFit="1" customWidth="1"/>
    <col min="8" max="8" width="14.5" style="61" bestFit="1" customWidth="1"/>
    <col min="9" max="9" width="8.83203125" style="67" bestFit="1" customWidth="1"/>
    <col min="10" max="10" width="11.6640625" style="61" bestFit="1" customWidth="1"/>
    <col min="11" max="11" width="8.83203125" style="67" bestFit="1" customWidth="1"/>
    <col min="12" max="12" width="14.6640625" style="61" bestFit="1" customWidth="1"/>
    <col min="13" max="13" width="8.83203125" style="67" bestFit="1" customWidth="1"/>
    <col min="14" max="14" width="12.6640625" style="61" bestFit="1" customWidth="1"/>
    <col min="15" max="15" width="8.83203125" style="67" bestFit="1" customWidth="1"/>
    <col min="16" max="16384" width="12" style="61"/>
  </cols>
  <sheetData>
    <row r="1" spans="1:15" x14ac:dyDescent="0.2">
      <c r="A1" s="331" t="s">
        <v>97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</row>
    <row r="2" spans="1:15" x14ac:dyDescent="0.2">
      <c r="A2" s="331" t="s">
        <v>64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</row>
    <row r="3" spans="1:15" x14ac:dyDescent="0.2">
      <c r="A3" s="331" t="s">
        <v>33</v>
      </c>
      <c r="B3" s="331"/>
      <c r="C3" s="331"/>
      <c r="D3" s="331"/>
      <c r="E3" s="331"/>
      <c r="F3" s="331"/>
      <c r="G3" s="331"/>
      <c r="H3" s="331"/>
      <c r="I3" s="331"/>
      <c r="J3" s="331"/>
      <c r="K3" s="331"/>
      <c r="L3" s="331"/>
      <c r="M3" s="331"/>
      <c r="N3" s="331"/>
      <c r="O3" s="331"/>
    </row>
    <row r="4" spans="1:15" customFormat="1" ht="23.25" x14ac:dyDescent="0.35">
      <c r="A4" s="314" t="s">
        <v>89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5" ht="12" customHeight="1" x14ac:dyDescent="0.2">
      <c r="A5" s="333" t="s">
        <v>31</v>
      </c>
      <c r="B5" s="336" t="s">
        <v>5</v>
      </c>
      <c r="C5" s="336"/>
      <c r="D5" s="332" t="s">
        <v>6</v>
      </c>
      <c r="E5" s="332"/>
      <c r="F5" s="332"/>
      <c r="G5" s="332"/>
      <c r="H5" s="332"/>
      <c r="I5" s="332"/>
      <c r="J5" s="332"/>
      <c r="K5" s="332"/>
      <c r="L5" s="336" t="s">
        <v>1</v>
      </c>
      <c r="M5" s="336"/>
      <c r="N5" s="338" t="s">
        <v>2</v>
      </c>
      <c r="O5" s="338"/>
    </row>
    <row r="6" spans="1:15" ht="13.5" x14ac:dyDescent="0.35">
      <c r="A6" s="334"/>
      <c r="B6" s="337"/>
      <c r="C6" s="337"/>
      <c r="D6" s="340" t="s">
        <v>3</v>
      </c>
      <c r="E6" s="340"/>
      <c r="F6" s="340" t="s">
        <v>87</v>
      </c>
      <c r="G6" s="340"/>
      <c r="H6" s="340" t="s">
        <v>9</v>
      </c>
      <c r="I6" s="340"/>
      <c r="J6" s="340" t="s">
        <v>88</v>
      </c>
      <c r="K6" s="340"/>
      <c r="L6" s="337"/>
      <c r="M6" s="337"/>
      <c r="N6" s="339"/>
      <c r="O6" s="339"/>
    </row>
    <row r="7" spans="1:15" x14ac:dyDescent="0.2">
      <c r="A7" s="335"/>
      <c r="B7" s="62" t="s">
        <v>7</v>
      </c>
      <c r="C7" s="63" t="s">
        <v>66</v>
      </c>
      <c r="D7" s="62" t="s">
        <v>7</v>
      </c>
      <c r="E7" s="63" t="s">
        <v>66</v>
      </c>
      <c r="F7" s="62" t="s">
        <v>7</v>
      </c>
      <c r="G7" s="63" t="s">
        <v>66</v>
      </c>
      <c r="H7" s="62" t="s">
        <v>7</v>
      </c>
      <c r="I7" s="63" t="s">
        <v>66</v>
      </c>
      <c r="J7" s="62" t="s">
        <v>7</v>
      </c>
      <c r="K7" s="63" t="s">
        <v>66</v>
      </c>
      <c r="L7" s="62" t="s">
        <v>7</v>
      </c>
      <c r="M7" s="63" t="s">
        <v>66</v>
      </c>
      <c r="N7" s="62" t="s">
        <v>7</v>
      </c>
      <c r="O7" s="63" t="s">
        <v>66</v>
      </c>
    </row>
    <row r="8" spans="1:15" x14ac:dyDescent="0.2">
      <c r="A8" s="104"/>
      <c r="B8" s="105"/>
      <c r="C8" s="106"/>
      <c r="D8" s="106"/>
      <c r="E8" s="106"/>
      <c r="F8" s="91"/>
      <c r="G8" s="57"/>
      <c r="H8" s="106"/>
      <c r="I8" s="106"/>
      <c r="J8" s="106"/>
      <c r="K8" s="106"/>
      <c r="L8" s="106"/>
      <c r="M8" s="106"/>
      <c r="N8" s="106"/>
      <c r="O8" s="106"/>
    </row>
    <row r="9" spans="1:15" x14ac:dyDescent="0.2">
      <c r="A9" s="260" t="s">
        <v>93</v>
      </c>
      <c r="B9" s="92">
        <f>[1]MercLab!J126</f>
        <v>2385943.5906725135</v>
      </c>
      <c r="C9" s="57">
        <f>SUM(E9,M9,O9)</f>
        <v>99.999999999984752</v>
      </c>
      <c r="D9" s="92">
        <f t="shared" ref="D9:D50" si="0">F9+H9+J9</f>
        <v>1178591.6316301152</v>
      </c>
      <c r="E9" s="57">
        <f>IF(ISNUMBER(D9/$B$9*100),D9/$B$9*100,0)</f>
        <v>49.397296576400272</v>
      </c>
      <c r="F9" s="92">
        <f>[1]MercLab!K126</f>
        <v>88765.553586100097</v>
      </c>
      <c r="G9" s="57">
        <f>IF(ISNUMBER(F9/$B$9*100),F9/$B$9*100,0)</f>
        <v>3.7203542419492077</v>
      </c>
      <c r="H9" s="92">
        <f>[1]MercLab!L126</f>
        <v>1074308.9518794171</v>
      </c>
      <c r="I9" s="57">
        <f>IF(ISNUMBER(H9/$B$9*100),H9/$B$9*100,0)</f>
        <v>45.026586381977587</v>
      </c>
      <c r="J9" s="92">
        <f>[1]MercLab!M126</f>
        <v>15517.126164598209</v>
      </c>
      <c r="K9" s="57">
        <f>IF(ISNUMBER(J9/$B$9*100),J9/$B$9*100,0)</f>
        <v>0.65035595247348144</v>
      </c>
      <c r="L9" s="92">
        <f>[1]MercLab!N126</f>
        <v>941984.54408790485</v>
      </c>
      <c r="M9" s="57">
        <f>IF(ISNUMBER(L9/$B$9*100),L9/$B$9*100,0)</f>
        <v>39.480587377272933</v>
      </c>
      <c r="N9" s="92">
        <f>[1]MercLab!O126</f>
        <v>265367.41495412943</v>
      </c>
      <c r="O9" s="57">
        <f>IF(ISNUMBER(N9/$B$9*100),N9/$B$9*100,0)</f>
        <v>11.122116046311543</v>
      </c>
    </row>
    <row r="10" spans="1:15" s="66" customFormat="1" x14ac:dyDescent="0.2">
      <c r="A10" s="257"/>
      <c r="B10" s="92"/>
      <c r="C10" s="57"/>
      <c r="D10" s="92"/>
      <c r="E10" s="57"/>
      <c r="F10" s="107"/>
      <c r="G10" s="57"/>
      <c r="H10" s="92"/>
      <c r="I10" s="57"/>
      <c r="J10" s="92"/>
      <c r="K10" s="57"/>
      <c r="L10" s="92"/>
      <c r="M10" s="57"/>
      <c r="N10" s="92"/>
      <c r="O10" s="57"/>
    </row>
    <row r="11" spans="1:15" x14ac:dyDescent="0.2">
      <c r="A11" s="261" t="s">
        <v>35</v>
      </c>
      <c r="B11" s="92"/>
      <c r="C11" s="57"/>
      <c r="D11" s="92"/>
      <c r="E11" s="57"/>
      <c r="F11" s="92"/>
      <c r="G11" s="57"/>
      <c r="H11" s="92"/>
      <c r="I11" s="57"/>
      <c r="J11" s="92"/>
      <c r="K11" s="57"/>
      <c r="L11" s="92"/>
      <c r="M11" s="57"/>
      <c r="N11" s="92"/>
      <c r="O11" s="57"/>
    </row>
    <row r="12" spans="1:15" x14ac:dyDescent="0.2">
      <c r="A12" s="262" t="s">
        <v>56</v>
      </c>
      <c r="B12" s="59">
        <f>SUM(B13:B15)</f>
        <v>1119884.925318531</v>
      </c>
      <c r="C12" s="60">
        <f>IF(ISNUMBER(B12/B$9*100),B12/B$9*100,0)</f>
        <v>46.936772926927198</v>
      </c>
      <c r="D12" s="59">
        <f>SUM(D13:D15)</f>
        <v>685645.84386828693</v>
      </c>
      <c r="E12" s="60">
        <f>IF(ISNUMBER(D12/D$9*100),D12/D$9*100,0)</f>
        <v>58.17501375942804</v>
      </c>
      <c r="F12" s="59">
        <f>SUM(F13:F15)</f>
        <v>70677.719913372028</v>
      </c>
      <c r="G12" s="60">
        <f>IF(ISNUMBER(F12/F$9*100),F12/F$9*100,0)</f>
        <v>79.622913459123097</v>
      </c>
      <c r="H12" s="59">
        <f>SUM(H13:H15)</f>
        <v>605789.21388720651</v>
      </c>
      <c r="I12" s="60">
        <f>IF(ISNUMBER(H12/H$9*100),H12/H$9*100,0)</f>
        <v>56.388733690380874</v>
      </c>
      <c r="J12" s="59">
        <f>SUM(J13:J15)</f>
        <v>9178.9100677084371</v>
      </c>
      <c r="K12" s="60">
        <f>IF(ISNUMBER(J12/J$9*100),J12/J$9*100,0)</f>
        <v>59.153415202937552</v>
      </c>
      <c r="L12" s="59">
        <f>SUM(L13:L15)</f>
        <v>367479.06994723895</v>
      </c>
      <c r="M12" s="60">
        <f>IF(ISNUMBER(L12/L$9*100),L12/L$9*100,0)</f>
        <v>39.011157057046816</v>
      </c>
      <c r="N12" s="59">
        <f>SUM(N13:N15)</f>
        <v>66760.011503001806</v>
      </c>
      <c r="O12" s="60">
        <f>IF(ISNUMBER(N12/N$9*100),N12/N$9*100,0)</f>
        <v>25.157576906924213</v>
      </c>
    </row>
    <row r="13" spans="1:15" x14ac:dyDescent="0.2">
      <c r="A13" s="266" t="s">
        <v>51</v>
      </c>
      <c r="B13" s="59">
        <f>[1]MercLab!J127</f>
        <v>274829.31286642811</v>
      </c>
      <c r="C13" s="60">
        <f>IF(ISNUMBER(B13/B$9*100),B13/B$9*100,0)</f>
        <v>11.518684429121956</v>
      </c>
      <c r="D13" s="59">
        <f t="shared" si="0"/>
        <v>180715.98431094037</v>
      </c>
      <c r="E13" s="60">
        <f>IF(ISNUMBER(D13/D$9*100),D13/D$9*100,0)</f>
        <v>15.333214614886694</v>
      </c>
      <c r="F13" s="59">
        <f>[1]MercLab!K127</f>
        <v>33327.241987307803</v>
      </c>
      <c r="G13" s="60">
        <f>IF(ISNUMBER(F13/F$9*100),F13/F$9*100,0)</f>
        <v>37.54524209098895</v>
      </c>
      <c r="H13" s="59">
        <f>[1]MercLab!L127</f>
        <v>146250.09805074165</v>
      </c>
      <c r="I13" s="60">
        <f>IF(ISNUMBER(H13/H$9*100),H13/H$9*100,0)</f>
        <v>13.613411467426467</v>
      </c>
      <c r="J13" s="59">
        <f>[1]MercLab!M127</f>
        <v>1138.644272890936</v>
      </c>
      <c r="K13" s="60">
        <f>IF(ISNUMBER(J13/J$9*100),J13/J$9*100,0)</f>
        <v>7.3379842427827509</v>
      </c>
      <c r="L13" s="59">
        <f>[1]MercLab!N127</f>
        <v>84303.470204425161</v>
      </c>
      <c r="M13" s="60">
        <f>IF(ISNUMBER(L13/L$9*100),L13/L$9*100,0)</f>
        <v>8.9495598132189791</v>
      </c>
      <c r="N13" s="59">
        <f>[1]MercLab!O127</f>
        <v>9809.8583510603657</v>
      </c>
      <c r="O13" s="60">
        <f>IF(ISNUMBER(N13/N$9*100),N13/N$9*100,0)</f>
        <v>3.6967079597003525</v>
      </c>
    </row>
    <row r="14" spans="1:15" x14ac:dyDescent="0.2">
      <c r="A14" s="266" t="s">
        <v>52</v>
      </c>
      <c r="B14" s="59">
        <f>[1]MercLab!J128</f>
        <v>183251.86187926316</v>
      </c>
      <c r="C14" s="60">
        <f>IF(ISNUMBER(B14/B$9*100),B14/B$9*100,0)</f>
        <v>7.6804775517601787</v>
      </c>
      <c r="D14" s="59">
        <f>F14+H14+J14</f>
        <v>111876.74292790658</v>
      </c>
      <c r="E14" s="60">
        <f>IF(ISNUMBER(D14/D$9*100),D14/D$9*100,0)</f>
        <v>9.4924094084368615</v>
      </c>
      <c r="F14" s="59">
        <f>[1]MercLab!K128</f>
        <v>7152.3244012923069</v>
      </c>
      <c r="G14" s="60">
        <f>IF(ISNUMBER(F14/F$9*100),F14/F$9*100,0)</f>
        <v>8.057544973630737</v>
      </c>
      <c r="H14" s="59">
        <f>[1]MercLab!L128</f>
        <v>104258.88261883786</v>
      </c>
      <c r="I14" s="60">
        <f>IF(ISNUMBER(H14/H$9*100),H14/H$9*100,0)</f>
        <v>9.7047392592647892</v>
      </c>
      <c r="J14" s="59">
        <f>[1]MercLab!M128</f>
        <v>465.53590777642228</v>
      </c>
      <c r="K14" s="60">
        <f>IF(ISNUMBER(J14/J$9*100),J14/J$9*100,0)</f>
        <v>3.0001425704620903</v>
      </c>
      <c r="L14" s="59">
        <f>[1]MercLab!N128</f>
        <v>63080.115503705303</v>
      </c>
      <c r="M14" s="60">
        <f>IF(ISNUMBER(L14/L$9*100),L14/L$9*100,0)</f>
        <v>6.6965127930823822</v>
      </c>
      <c r="N14" s="59">
        <f>[1]MercLab!O128</f>
        <v>8295.0034476526143</v>
      </c>
      <c r="O14" s="60">
        <f>IF(ISNUMBER(N14/N$9*100),N14/N$9*100,0)</f>
        <v>3.1258560698141715</v>
      </c>
    </row>
    <row r="15" spans="1:15" x14ac:dyDescent="0.2">
      <c r="A15" s="266" t="s">
        <v>71</v>
      </c>
      <c r="B15" s="59">
        <f>[1]MercLab!J129</f>
        <v>661803.75057283975</v>
      </c>
      <c r="C15" s="60">
        <f>IF(ISNUMBER(B15/B$9*100),B15/B$9*100,0)</f>
        <v>27.737610946045066</v>
      </c>
      <c r="D15" s="59">
        <f>F15+H15+J15</f>
        <v>393053.11662943999</v>
      </c>
      <c r="E15" s="60">
        <f>IF(ISNUMBER(D15/D$9*100),D15/D$9*100,0)</f>
        <v>33.349389736104484</v>
      </c>
      <c r="F15" s="59">
        <f>[1]MercLab!K129</f>
        <v>30198.153524771911</v>
      </c>
      <c r="G15" s="60">
        <f>IF(ISNUMBER(F15/F$9*100),F15/F$9*100,0)</f>
        <v>34.020126394503414</v>
      </c>
      <c r="H15" s="59">
        <f>[1]MercLab!L129</f>
        <v>355280.23321762698</v>
      </c>
      <c r="I15" s="60">
        <f>IF(ISNUMBER(H15/H$9*100),H15/H$9*100,0)</f>
        <v>33.070582963689617</v>
      </c>
      <c r="J15" s="59">
        <f>[1]MercLab!M129</f>
        <v>7574.7298870410787</v>
      </c>
      <c r="K15" s="60">
        <f>IF(ISNUMBER(J15/J$9*100),J15/J$9*100,0)</f>
        <v>48.815288389692704</v>
      </c>
      <c r="L15" s="59">
        <f>[1]MercLab!N129</f>
        <v>220095.48423910848</v>
      </c>
      <c r="M15" s="60">
        <f>IF(ISNUMBER(L15/L$9*100),L15/L$9*100,0)</f>
        <v>23.365084450745453</v>
      </c>
      <c r="N15" s="59">
        <f>[1]MercLab!O129</f>
        <v>48655.149704288822</v>
      </c>
      <c r="O15" s="60">
        <f>IF(ISNUMBER(N15/N$9*100),N15/N$9*100,0)</f>
        <v>18.335012877409685</v>
      </c>
    </row>
    <row r="16" spans="1:15" x14ac:dyDescent="0.2">
      <c r="A16" s="262" t="s">
        <v>53</v>
      </c>
      <c r="B16" s="59">
        <f>[1]MercLab!J130</f>
        <v>1266058.665353704</v>
      </c>
      <c r="C16" s="60">
        <f>IF(ISNUMBER(B16/B$9*100),B16/B$9*100,0)</f>
        <v>53.063227073061128</v>
      </c>
      <c r="D16" s="59">
        <f>F16+H16+J16</f>
        <v>492945.78776188393</v>
      </c>
      <c r="E16" s="60">
        <f>IF(ISNUMBER(D16/D$9*100),D16/D$9*100,0)</f>
        <v>41.824986240576685</v>
      </c>
      <c r="F16" s="59">
        <f>[1]MercLab!K130</f>
        <v>18087.833672727877</v>
      </c>
      <c r="G16" s="60">
        <f>IF(ISNUMBER(F16/F$9*100),F16/F$9*100,0)</f>
        <v>20.377086540876675</v>
      </c>
      <c r="H16" s="59">
        <f>[1]MercLab!L130</f>
        <v>468519.73799226631</v>
      </c>
      <c r="I16" s="60">
        <f>IF(ISNUMBER(H16/H$9*100),H16/H$9*100,0)</f>
        <v>43.611266309624312</v>
      </c>
      <c r="J16" s="59">
        <f>[1]MercLab!M130</f>
        <v>6338.2160968897597</v>
      </c>
      <c r="K16" s="60">
        <f>IF(ISNUMBER(J16/J$9*100),J16/J$9*100,0)</f>
        <v>40.846584797062377</v>
      </c>
      <c r="L16" s="59">
        <f>[1]MercLab!N130</f>
        <v>574505.47414072242</v>
      </c>
      <c r="M16" s="60">
        <f>IF(ISNUMBER(L16/L$9*100),L16/L$9*100,0)</f>
        <v>60.988842942959188</v>
      </c>
      <c r="N16" s="59">
        <f>[1]MercLab!O130</f>
        <v>198607.40345112709</v>
      </c>
      <c r="O16" s="60">
        <f>IF(ISNUMBER(N16/N$9*100),N16/N$9*100,0)</f>
        <v>74.842423093075581</v>
      </c>
    </row>
    <row r="17" spans="1:15" x14ac:dyDescent="0.2">
      <c r="A17" s="261"/>
      <c r="B17" s="94"/>
      <c r="C17" s="60"/>
      <c r="D17" s="94">
        <f t="shared" si="0"/>
        <v>0</v>
      </c>
      <c r="E17" s="60"/>
      <c r="F17" s="94"/>
      <c r="G17" s="60"/>
      <c r="H17" s="94"/>
      <c r="I17" s="60"/>
      <c r="J17" s="94"/>
      <c r="K17" s="60"/>
      <c r="L17" s="94"/>
      <c r="M17" s="60"/>
      <c r="N17" s="94"/>
      <c r="O17" s="60"/>
    </row>
    <row r="18" spans="1:15" x14ac:dyDescent="0.2">
      <c r="A18" s="261" t="s">
        <v>11</v>
      </c>
      <c r="B18" s="92"/>
      <c r="C18" s="57"/>
      <c r="D18" s="92"/>
      <c r="E18" s="57"/>
      <c r="F18" s="92"/>
      <c r="G18" s="57"/>
      <c r="H18" s="92"/>
      <c r="I18" s="57"/>
      <c r="J18" s="92"/>
      <c r="K18" s="57"/>
      <c r="L18" s="92"/>
      <c r="M18" s="57"/>
      <c r="N18" s="92"/>
      <c r="O18" s="57"/>
    </row>
    <row r="19" spans="1:15" x14ac:dyDescent="0.2">
      <c r="A19" s="263" t="s">
        <v>37</v>
      </c>
      <c r="B19" s="59">
        <f>[1]MercLab!J132</f>
        <v>247940.76794070218</v>
      </c>
      <c r="C19" s="60">
        <f>IF(ISNUMBER(B19/B$9*100),B19/B$9*100,0)</f>
        <v>10.391727990133095</v>
      </c>
      <c r="D19" s="59">
        <f t="shared" si="0"/>
        <v>93346.567938141365</v>
      </c>
      <c r="E19" s="60">
        <f>IF(ISNUMBER(D19/D$9*100),D19/D$9*100,0)</f>
        <v>7.920179087733155</v>
      </c>
      <c r="F19" s="59">
        <f>[1]MercLab!K132</f>
        <v>1334.8574771594335</v>
      </c>
      <c r="G19" s="60">
        <f>IF(ISNUMBER(F19/F$9*100),F19/F$9*100,0)</f>
        <v>1.5038012193149441</v>
      </c>
      <c r="H19" s="59">
        <f>[1]MercLab!L132</f>
        <v>88050.834150286872</v>
      </c>
      <c r="I19" s="60">
        <f>IF(ISNUMBER(H19/H$9*100),H19/H$9*100,0)</f>
        <v>8.1960439775028426</v>
      </c>
      <c r="J19" s="59">
        <f>[1]MercLab!M132</f>
        <v>3960.8763106950705</v>
      </c>
      <c r="K19" s="60">
        <f>IF(ISNUMBER(J19/J$9*100),J19/J$9*100,0)</f>
        <v>25.525836863604773</v>
      </c>
      <c r="L19" s="59">
        <f>[1]MercLab!N132</f>
        <v>140336.11260877826</v>
      </c>
      <c r="M19" s="60">
        <f>IF(ISNUMBER(L19/L$9*100),L19/L$9*100,0)</f>
        <v>14.897920936129742</v>
      </c>
      <c r="N19" s="59">
        <f>[1]MercLab!O132</f>
        <v>14258.087393781814</v>
      </c>
      <c r="O19" s="60">
        <f>IF(ISNUMBER(N19/N$9*100),N19/N$9*100,0)</f>
        <v>5.372960880010992</v>
      </c>
    </row>
    <row r="20" spans="1:15" x14ac:dyDescent="0.2">
      <c r="A20" s="263" t="s">
        <v>38</v>
      </c>
      <c r="B20" s="59">
        <f>[1]MercLab!J133</f>
        <v>1359980.836959854</v>
      </c>
      <c r="C20" s="60">
        <f>IF(ISNUMBER(B20/B$9*100),B20/B$9*100,0)</f>
        <v>56.999706207493503</v>
      </c>
      <c r="D20" s="59">
        <f>F20+H20+J20</f>
        <v>615389.26093514438</v>
      </c>
      <c r="E20" s="60">
        <f>IF(ISNUMBER(D20/D$9*100),D20/D$9*100,0)</f>
        <v>52.213951331386667</v>
      </c>
      <c r="F20" s="59">
        <f>[1]MercLab!K133</f>
        <v>14530.703836954131</v>
      </c>
      <c r="G20" s="60">
        <f>IF(ISNUMBER(F20/F$9*100),F20/F$9*100,0)</f>
        <v>16.369755214628114</v>
      </c>
      <c r="H20" s="59">
        <f>[1]MercLab!L133</f>
        <v>591343.99178718694</v>
      </c>
      <c r="I20" s="60">
        <f>IF(ISNUMBER(H20/H$9*100),H20/H$9*100,0)</f>
        <v>55.044127739294943</v>
      </c>
      <c r="J20" s="59">
        <f>[1]MercLab!M133</f>
        <v>9514.5653110033563</v>
      </c>
      <c r="K20" s="60">
        <f>IF(ISNUMBER(J20/J$9*100),J20/J$9*100,0)</f>
        <v>61.316542831948553</v>
      </c>
      <c r="L20" s="59">
        <f>[1]MercLab!N133</f>
        <v>579637.84313087049</v>
      </c>
      <c r="M20" s="60">
        <f>IF(ISNUMBER(L20/L$9*100),L20/L$9*100,0)</f>
        <v>61.5336893549688</v>
      </c>
      <c r="N20" s="59">
        <f>[1]MercLab!O133</f>
        <v>164953.73289384201</v>
      </c>
      <c r="O20" s="60">
        <f>IF(ISNUMBER(N20/N$9*100),N20/N$9*100,0)</f>
        <v>62.160507883891988</v>
      </c>
    </row>
    <row r="21" spans="1:15" x14ac:dyDescent="0.2">
      <c r="A21" s="263" t="s">
        <v>39</v>
      </c>
      <c r="B21" s="59">
        <f>[1]MercLab!J134</f>
        <v>584473.44919201906</v>
      </c>
      <c r="C21" s="60">
        <f>IF(ISNUMBER(B21/B$9*100),B21/B$9*100,0)</f>
        <v>24.496532586810932</v>
      </c>
      <c r="D21" s="59">
        <f>F21+H21+J21</f>
        <v>336695.0963441779</v>
      </c>
      <c r="E21" s="60">
        <f>IF(ISNUMBER(D21/D$9*100),D21/D$9*100,0)</f>
        <v>28.567579075586462</v>
      </c>
      <c r="F21" s="59">
        <f>[1]MercLab!K134</f>
        <v>31096.778049198008</v>
      </c>
      <c r="G21" s="60">
        <f>IF(ISNUMBER(F21/F$9*100),F21/F$9*100,0)</f>
        <v>35.032483652608562</v>
      </c>
      <c r="H21" s="59">
        <f>[1]MercLab!L134</f>
        <v>303556.63375208015</v>
      </c>
      <c r="I21" s="60">
        <f>IF(ISNUMBER(H21/H$9*100),H21/H$9*100,0)</f>
        <v>28.255990348123994</v>
      </c>
      <c r="J21" s="59">
        <f>[1]MercLab!M134</f>
        <v>2041.6845428997735</v>
      </c>
      <c r="K21" s="60">
        <f>IF(ISNUMBER(J21/J$9*100),J21/J$9*100,0)</f>
        <v>13.157620304446624</v>
      </c>
      <c r="L21" s="59">
        <f>[1]MercLab!N134</f>
        <v>175294.48139702278</v>
      </c>
      <c r="M21" s="60">
        <f>IF(ISNUMBER(L21/L$9*100),L21/L$9*100,0)</f>
        <v>18.609061316048994</v>
      </c>
      <c r="N21" s="59">
        <f>[1]MercLab!O134</f>
        <v>72483.871450826584</v>
      </c>
      <c r="O21" s="60">
        <f>IF(ISNUMBER(N21/N$9*100),N21/N$9*100,0)</f>
        <v>27.314533498152333</v>
      </c>
    </row>
    <row r="22" spans="1:15" x14ac:dyDescent="0.2">
      <c r="A22" s="263" t="s">
        <v>40</v>
      </c>
      <c r="B22" s="59">
        <f>[1]MercLab!J135</f>
        <v>177599.79703543481</v>
      </c>
      <c r="C22" s="60">
        <f>IF(ISNUMBER(B22/B$9*100),B22/B$9*100,0)</f>
        <v>7.4435874230109391</v>
      </c>
      <c r="D22" s="59">
        <f>F22+H22+J22</f>
        <v>122551.4580291649</v>
      </c>
      <c r="E22" s="60">
        <f>IF(ISNUMBER(D22/D$9*100),D22/D$9*100,0)</f>
        <v>10.39812728516182</v>
      </c>
      <c r="F22" s="59">
        <f>[1]MercLab!K135</f>
        <v>40704.231828287338</v>
      </c>
      <c r="G22" s="60">
        <f>IF(ISNUMBER(F22/F$9*100),F22/F$9*100,0)</f>
        <v>45.855886865849797</v>
      </c>
      <c r="H22" s="59">
        <f>[1]MercLab!L135</f>
        <v>81847.226200877572</v>
      </c>
      <c r="I22" s="60">
        <f>IF(ISNUMBER(H22/H$9*100),H22/H$9*100,0)</f>
        <v>7.6185929622658772</v>
      </c>
      <c r="J22" s="59">
        <f>[1]MercLab!M135</f>
        <v>0</v>
      </c>
      <c r="K22" s="60">
        <f>IF(ISNUMBER(J22/J$9*100),J22/J$9*100,0)</f>
        <v>0</v>
      </c>
      <c r="L22" s="59">
        <f>[1]MercLab!N135</f>
        <v>41929.206086921506</v>
      </c>
      <c r="M22" s="60">
        <f>IF(ISNUMBER(L22/L$9*100),L22/L$9*100,0)</f>
        <v>4.4511564812902842</v>
      </c>
      <c r="N22" s="59">
        <f>[1]MercLab!O135</f>
        <v>13119.132919348302</v>
      </c>
      <c r="O22" s="60">
        <f>IF(ISNUMBER(N22/N$9*100),N22/N$9*100,0)</f>
        <v>4.9437618110030703</v>
      </c>
    </row>
    <row r="23" spans="1:15" x14ac:dyDescent="0.2">
      <c r="A23" s="262" t="s">
        <v>46</v>
      </c>
      <c r="B23" s="59">
        <f>[1]MercLab!J136</f>
        <v>15948.739544230393</v>
      </c>
      <c r="C23" s="60">
        <f>IF(ISNUMBER(B23/B$9*100),B23/B$9*100,0)</f>
        <v>0.66844579254009129</v>
      </c>
      <c r="D23" s="59">
        <f>F23+H23+J23</f>
        <v>10609.248383532637</v>
      </c>
      <c r="E23" s="60">
        <f>IF(ISNUMBER(D23/D$9*100),D23/D$9*100,0)</f>
        <v>0.90016322013579364</v>
      </c>
      <c r="F23" s="59">
        <f>[1]MercLab!K136</f>
        <v>1098.9823945009355</v>
      </c>
      <c r="G23" s="60">
        <f>IF(ISNUMBER(F23/F$9*100),F23/F$9*100,0)</f>
        <v>1.2380730475983044</v>
      </c>
      <c r="H23" s="59">
        <f>[1]MercLab!L136</f>
        <v>9510.2659890317009</v>
      </c>
      <c r="I23" s="60">
        <f>IF(ISNUMBER(H23/H$9*100),H23/H$9*100,0)</f>
        <v>0.88524497281664227</v>
      </c>
      <c r="J23" s="59">
        <f>[1]MercLab!M136</f>
        <v>0</v>
      </c>
      <c r="K23" s="60">
        <f>IF(ISNUMBER(J23/J$9*100),J23/J$9*100,0)</f>
        <v>0</v>
      </c>
      <c r="L23" s="59">
        <f>[1]MercLab!N136</f>
        <v>4786.9008643679299</v>
      </c>
      <c r="M23" s="60">
        <f>IF(ISNUMBER(L23/L$9*100),L23/L$9*100,0)</f>
        <v>0.50817191156813957</v>
      </c>
      <c r="N23" s="59">
        <f>[1]MercLab!O136</f>
        <v>552.59029632982129</v>
      </c>
      <c r="O23" s="60">
        <f>IF(ISNUMBER(N23/N$9*100),N23/N$9*100,0)</f>
        <v>0.20823592694127133</v>
      </c>
    </row>
    <row r="24" spans="1:15" x14ac:dyDescent="0.2">
      <c r="A24"/>
      <c r="B24" s="94"/>
      <c r="C24" s="95"/>
      <c r="D24" s="94">
        <f t="shared" si="0"/>
        <v>0</v>
      </c>
      <c r="E24" s="95"/>
      <c r="F24" s="94"/>
      <c r="G24" s="95"/>
      <c r="H24" s="94"/>
      <c r="I24" s="95"/>
      <c r="J24" s="94"/>
      <c r="K24" s="95"/>
      <c r="L24" s="94"/>
      <c r="M24" s="95"/>
      <c r="N24" s="94"/>
      <c r="O24" s="95"/>
    </row>
    <row r="25" spans="1:15" x14ac:dyDescent="0.2">
      <c r="A25" s="265" t="s">
        <v>16</v>
      </c>
      <c r="B25" s="92"/>
      <c r="C25" s="57"/>
      <c r="D25" s="92"/>
      <c r="E25" s="57"/>
      <c r="F25" s="92"/>
      <c r="G25" s="57"/>
      <c r="H25" s="92"/>
      <c r="I25" s="57"/>
      <c r="J25" s="92"/>
      <c r="K25" s="57"/>
      <c r="L25" s="92"/>
      <c r="M25" s="57"/>
      <c r="N25" s="92"/>
      <c r="O25" s="57"/>
    </row>
    <row r="26" spans="1:15" x14ac:dyDescent="0.2">
      <c r="A26" s="263" t="s">
        <v>41</v>
      </c>
      <c r="B26" s="93">
        <f>[1]MercLab!J138</f>
        <v>20952.497508186603</v>
      </c>
      <c r="C26" s="60">
        <f>IF(ISNUMBER(B26/B$9*100),B26/B$9*100,0)</f>
        <v>0.87816399306744841</v>
      </c>
      <c r="D26" s="93">
        <f t="shared" si="0"/>
        <v>896.91737220138134</v>
      </c>
      <c r="E26" s="60">
        <f>IF(ISNUMBER(D26/D$9*100),D26/D$9*100,0)</f>
        <v>7.6100775546900076E-2</v>
      </c>
      <c r="F26" s="93">
        <f>[1]MercLab!K138</f>
        <v>0</v>
      </c>
      <c r="G26" s="60">
        <f>IF(ISNUMBER(F26/F$9*100),F26/F$9*100,0)</f>
        <v>0</v>
      </c>
      <c r="H26" s="93">
        <f>[1]MercLab!L138</f>
        <v>896.91737220138134</v>
      </c>
      <c r="I26" s="60">
        <f>IF(ISNUMBER(H26/H$9*100),H26/H$9*100,0)</f>
        <v>8.348784310437854E-2</v>
      </c>
      <c r="J26" s="93">
        <f>[1]MercLab!M138</f>
        <v>0</v>
      </c>
      <c r="K26" s="60">
        <f>IF(ISNUMBER(J26/J$9*100),J26/J$9*100,0)</f>
        <v>0</v>
      </c>
      <c r="L26" s="93">
        <f>[1]MercLab!N138</f>
        <v>984.09585410517752</v>
      </c>
      <c r="M26" s="60">
        <f>IF(ISNUMBER(L26/L$9*100),L26/L$9*100,0)</f>
        <v>0.10447048842590595</v>
      </c>
      <c r="N26" s="93">
        <f>[1]MercLab!O138</f>
        <v>19071.484281880039</v>
      </c>
      <c r="O26" s="60">
        <f>IF(ISNUMBER(N26/N$9*100),N26/N$9*100,0)</f>
        <v>7.1868221971324839</v>
      </c>
    </row>
    <row r="27" spans="1:15" x14ac:dyDescent="0.2">
      <c r="A27" s="263" t="s">
        <v>42</v>
      </c>
      <c r="B27" s="93">
        <f>[1]MercLab!J139</f>
        <v>79511.886186718912</v>
      </c>
      <c r="C27" s="60">
        <f t="shared" ref="C27:C34" si="1">IF(ISNUMBER(B27/B$9*100),B27/B$9*100,0)</f>
        <v>3.3325132453909903</v>
      </c>
      <c r="D27" s="93">
        <f t="shared" ref="D27:D34" si="2">F27+H27+J27</f>
        <v>19214.715004598784</v>
      </c>
      <c r="E27" s="60">
        <f t="shared" ref="E27:E34" si="3">IF(ISNUMBER(D27/D$9*100),D27/D$9*100,0)</f>
        <v>1.6303115081534074</v>
      </c>
      <c r="F27" s="93">
        <f>[1]MercLab!K139</f>
        <v>0</v>
      </c>
      <c r="G27" s="60">
        <f t="shared" ref="G27:G34" si="4">IF(ISNUMBER(F27/F$9*100),F27/F$9*100,0)</f>
        <v>0</v>
      </c>
      <c r="H27" s="93">
        <f>[1]MercLab!L139</f>
        <v>19214.715004598784</v>
      </c>
      <c r="I27" s="60">
        <f t="shared" ref="I27:I34" si="5">IF(ISNUMBER(H27/H$9*100),H27/H$9*100,0)</f>
        <v>1.7885651023371056</v>
      </c>
      <c r="J27" s="93">
        <f>[1]MercLab!M139</f>
        <v>0</v>
      </c>
      <c r="K27" s="60">
        <f t="shared" ref="K27:K34" si="6">IF(ISNUMBER(J27/J$9*100),J27/J$9*100,0)</f>
        <v>0</v>
      </c>
      <c r="L27" s="93">
        <f>[1]MercLab!N139</f>
        <v>5308.5927573675872</v>
      </c>
      <c r="M27" s="60">
        <f t="shared" ref="M27:M34" si="7">IF(ISNUMBER(L27/L$9*100),L27/L$9*100,0)</f>
        <v>0.56355412524392712</v>
      </c>
      <c r="N27" s="93">
        <f>[1]MercLab!O139</f>
        <v>54988.578424752428</v>
      </c>
      <c r="O27" s="60">
        <f t="shared" ref="O27:O34" si="8">IF(ISNUMBER(N27/N$9*100),N27/N$9*100,0)</f>
        <v>20.721676937712033</v>
      </c>
    </row>
    <row r="28" spans="1:15" x14ac:dyDescent="0.2">
      <c r="A28" s="263" t="s">
        <v>43</v>
      </c>
      <c r="B28" s="93">
        <f>[1]MercLab!J140</f>
        <v>235219.43611659002</v>
      </c>
      <c r="C28" s="60">
        <f t="shared" si="1"/>
        <v>9.858549759354954</v>
      </c>
      <c r="D28" s="93">
        <f t="shared" si="2"/>
        <v>119945.66297150901</v>
      </c>
      <c r="E28" s="60">
        <f t="shared" si="3"/>
        <v>10.177033312684532</v>
      </c>
      <c r="F28" s="93">
        <f>[1]MercLab!K140</f>
        <v>657.73940628101298</v>
      </c>
      <c r="G28" s="60">
        <f t="shared" si="4"/>
        <v>0.74098496512278744</v>
      </c>
      <c r="H28" s="93">
        <f>[1]MercLab!L140</f>
        <v>118700.55998186242</v>
      </c>
      <c r="I28" s="60">
        <f t="shared" si="5"/>
        <v>11.049015255267616</v>
      </c>
      <c r="J28" s="93">
        <f>[1]MercLab!M140</f>
        <v>587.36358336557362</v>
      </c>
      <c r="K28" s="60">
        <f t="shared" si="6"/>
        <v>3.7852600870490019</v>
      </c>
      <c r="L28" s="93">
        <f>[1]MercLab!N140</f>
        <v>32093.820472202551</v>
      </c>
      <c r="M28" s="60">
        <f t="shared" si="7"/>
        <v>3.4070432125060002</v>
      </c>
      <c r="N28" s="93">
        <f>[1]MercLab!O140</f>
        <v>83179.952672877786</v>
      </c>
      <c r="O28" s="60">
        <f t="shared" si="8"/>
        <v>31.34520215575677</v>
      </c>
    </row>
    <row r="29" spans="1:15" x14ac:dyDescent="0.2">
      <c r="A29" s="263" t="s">
        <v>44</v>
      </c>
      <c r="B29" s="93">
        <f>[1]MercLab!J141</f>
        <v>390521.37730894919</v>
      </c>
      <c r="C29" s="60">
        <f t="shared" si="1"/>
        <v>16.367586343433835</v>
      </c>
      <c r="D29" s="93">
        <f t="shared" si="2"/>
        <v>259324.18508818443</v>
      </c>
      <c r="E29" s="60">
        <f t="shared" si="3"/>
        <v>22.002887016049151</v>
      </c>
      <c r="F29" s="93">
        <f>[1]MercLab!K141</f>
        <v>10874.916457056066</v>
      </c>
      <c r="G29" s="60">
        <f t="shared" si="4"/>
        <v>12.251279936543968</v>
      </c>
      <c r="H29" s="93">
        <f>[1]MercLab!L141</f>
        <v>247349.45698778349</v>
      </c>
      <c r="I29" s="60">
        <f t="shared" si="5"/>
        <v>23.024052490213872</v>
      </c>
      <c r="J29" s="93">
        <f>[1]MercLab!M141</f>
        <v>1099.8116433448699</v>
      </c>
      <c r="K29" s="60">
        <f t="shared" si="6"/>
        <v>7.0877276608992998</v>
      </c>
      <c r="L29" s="93">
        <f>[1]MercLab!N141</f>
        <v>77500.267550898265</v>
      </c>
      <c r="M29" s="60">
        <f t="shared" si="7"/>
        <v>8.227339613723645</v>
      </c>
      <c r="N29" s="93">
        <f>[1]MercLab!O141</f>
        <v>53696.924669864733</v>
      </c>
      <c r="O29" s="60">
        <f t="shared" si="8"/>
        <v>20.234935279882276</v>
      </c>
    </row>
    <row r="30" spans="1:15" x14ac:dyDescent="0.2">
      <c r="A30" s="263" t="s">
        <v>45</v>
      </c>
      <c r="B30" s="93">
        <f>[1]MercLab!J142</f>
        <v>289799.07046558656</v>
      </c>
      <c r="C30" s="60">
        <f t="shared" si="1"/>
        <v>12.146098994063074</v>
      </c>
      <c r="D30" s="93">
        <f t="shared" si="2"/>
        <v>184752.41017786396</v>
      </c>
      <c r="E30" s="60">
        <f t="shared" si="3"/>
        <v>15.675693363131394</v>
      </c>
      <c r="F30" s="93">
        <f>[1]MercLab!K142</f>
        <v>14483.492750675145</v>
      </c>
      <c r="G30" s="60">
        <f t="shared" si="4"/>
        <v>16.316568945437336</v>
      </c>
      <c r="H30" s="93">
        <f>[1]MercLab!L142</f>
        <v>169969.94496978834</v>
      </c>
      <c r="I30" s="60">
        <f t="shared" si="5"/>
        <v>15.821328182404102</v>
      </c>
      <c r="J30" s="93">
        <f>[1]MercLab!M142</f>
        <v>298.97245740046043</v>
      </c>
      <c r="K30" s="60">
        <f t="shared" si="6"/>
        <v>1.9267256979746405</v>
      </c>
      <c r="L30" s="93">
        <f>[1]MercLab!N142</f>
        <v>91000.908693864956</v>
      </c>
      <c r="M30" s="60">
        <f t="shared" si="7"/>
        <v>9.6605522102253172</v>
      </c>
      <c r="N30" s="93">
        <f>[1]MercLab!O142</f>
        <v>14045.751593857649</v>
      </c>
      <c r="O30" s="60">
        <f t="shared" si="8"/>
        <v>5.2929451026553327</v>
      </c>
    </row>
    <row r="31" spans="1:15" x14ac:dyDescent="0.2">
      <c r="A31" s="263" t="s">
        <v>47</v>
      </c>
      <c r="B31" s="93">
        <f>[1]MercLab!J143</f>
        <v>284016.23331573524</v>
      </c>
      <c r="C31" s="60">
        <f t="shared" si="1"/>
        <v>11.903727918214575</v>
      </c>
      <c r="D31" s="93">
        <f t="shared" si="2"/>
        <v>170952.23068917036</v>
      </c>
      <c r="E31" s="60">
        <f t="shared" si="3"/>
        <v>14.504789114506572</v>
      </c>
      <c r="F31" s="93">
        <f>[1]MercLab!K143</f>
        <v>12141.892835381208</v>
      </c>
      <c r="G31" s="60">
        <f t="shared" si="4"/>
        <v>13.678608812599713</v>
      </c>
      <c r="H31" s="93">
        <f>[1]MercLab!L143</f>
        <v>157530.27623965262</v>
      </c>
      <c r="I31" s="60">
        <f t="shared" si="5"/>
        <v>14.663405342016938</v>
      </c>
      <c r="J31" s="93">
        <f>[1]MercLab!M143</f>
        <v>1280.0616141365178</v>
      </c>
      <c r="K31" s="60">
        <f t="shared" si="6"/>
        <v>8.2493472087436821</v>
      </c>
      <c r="L31" s="93">
        <f>[1]MercLab!N143</f>
        <v>105491.14396999318</v>
      </c>
      <c r="M31" s="60">
        <f t="shared" si="7"/>
        <v>11.198818986158319</v>
      </c>
      <c r="N31" s="93">
        <f>[1]MercLab!O143</f>
        <v>7572.8586565716669</v>
      </c>
      <c r="O31" s="60">
        <f t="shared" si="8"/>
        <v>2.8537259022102193</v>
      </c>
    </row>
    <row r="32" spans="1:15" x14ac:dyDescent="0.2">
      <c r="A32" s="263" t="s">
        <v>48</v>
      </c>
      <c r="B32" s="93">
        <f>[1]MercLab!J144</f>
        <v>375141.1665875843</v>
      </c>
      <c r="C32" s="60">
        <f t="shared" si="1"/>
        <v>15.722968810081769</v>
      </c>
      <c r="D32" s="93">
        <f t="shared" si="2"/>
        <v>184392.44823372824</v>
      </c>
      <c r="E32" s="60">
        <f t="shared" si="3"/>
        <v>15.645151661113887</v>
      </c>
      <c r="F32" s="93">
        <f>[1]MercLab!K144</f>
        <v>15196.898666342737</v>
      </c>
      <c r="G32" s="60">
        <f t="shared" si="4"/>
        <v>17.120265747683501</v>
      </c>
      <c r="H32" s="93">
        <f>[1]MercLab!L144</f>
        <v>165897.38487339718</v>
      </c>
      <c r="I32" s="60">
        <f t="shared" si="5"/>
        <v>15.442241692501311</v>
      </c>
      <c r="J32" s="93">
        <f>[1]MercLab!M144</f>
        <v>3298.1646939883035</v>
      </c>
      <c r="K32" s="60">
        <f t="shared" si="6"/>
        <v>21.254996956285328</v>
      </c>
      <c r="L32" s="93">
        <f>[1]MercLab!N144</f>
        <v>184276.84290256276</v>
      </c>
      <c r="M32" s="60">
        <f t="shared" si="7"/>
        <v>19.562618522684197</v>
      </c>
      <c r="N32" s="93">
        <f>[1]MercLab!O144</f>
        <v>6471.8754512932192</v>
      </c>
      <c r="O32" s="60">
        <f t="shared" si="8"/>
        <v>2.4388357750750695</v>
      </c>
    </row>
    <row r="33" spans="1:15" x14ac:dyDescent="0.2">
      <c r="A33" s="263" t="s">
        <v>49</v>
      </c>
      <c r="B33" s="93">
        <f>[1]MercLab!J145</f>
        <v>433737.91495814727</v>
      </c>
      <c r="C33" s="60">
        <f t="shared" si="1"/>
        <v>18.178883887019804</v>
      </c>
      <c r="D33" s="93">
        <f t="shared" si="2"/>
        <v>174478.82414377618</v>
      </c>
      <c r="E33" s="60">
        <f t="shared" si="3"/>
        <v>14.804010096563621</v>
      </c>
      <c r="F33" s="93">
        <f>[1]MercLab!K145</f>
        <v>26302.462944190102</v>
      </c>
      <c r="G33" s="60">
        <f t="shared" si="4"/>
        <v>29.631385015446842</v>
      </c>
      <c r="H33" s="93">
        <f>[1]MercLab!L145</f>
        <v>144130.31493149084</v>
      </c>
      <c r="I33" s="60">
        <f t="shared" si="5"/>
        <v>13.416095498352353</v>
      </c>
      <c r="J33" s="93">
        <f>[1]MercLab!M145</f>
        <v>4046.046268095231</v>
      </c>
      <c r="K33" s="60">
        <f t="shared" si="6"/>
        <v>26.074713997790049</v>
      </c>
      <c r="L33" s="93">
        <f>[1]MercLab!N145</f>
        <v>254225.98522048621</v>
      </c>
      <c r="M33" s="60">
        <f t="shared" si="7"/>
        <v>26.988339332748346</v>
      </c>
      <c r="N33" s="93">
        <f>[1]MercLab!O145</f>
        <v>5033.1055938850686</v>
      </c>
      <c r="O33" s="60">
        <f t="shared" si="8"/>
        <v>1.8966554709646908</v>
      </c>
    </row>
    <row r="34" spans="1:15" x14ac:dyDescent="0.2">
      <c r="A34" s="262" t="s">
        <v>72</v>
      </c>
      <c r="B34" s="93">
        <f>[1]MercLab!J146</f>
        <v>262354.6313469208</v>
      </c>
      <c r="C34" s="60">
        <f t="shared" si="1"/>
        <v>10.995843840254926</v>
      </c>
      <c r="D34" s="93">
        <f t="shared" si="2"/>
        <v>63966.87196085191</v>
      </c>
      <c r="E34" s="60">
        <f t="shared" si="3"/>
        <v>5.4273991299581059</v>
      </c>
      <c r="F34" s="93">
        <f>[1]MercLab!K146</f>
        <v>9108.1505261735983</v>
      </c>
      <c r="G34" s="60">
        <f t="shared" si="4"/>
        <v>10.260906577165597</v>
      </c>
      <c r="H34" s="93">
        <f>[1]MercLab!L146</f>
        <v>49952.015530411067</v>
      </c>
      <c r="I34" s="60">
        <f t="shared" si="5"/>
        <v>4.6496881035035624</v>
      </c>
      <c r="J34" s="93">
        <f>[1]MercLab!M146</f>
        <v>4906.7059042672417</v>
      </c>
      <c r="K34" s="60">
        <f t="shared" si="6"/>
        <v>31.621228391257933</v>
      </c>
      <c r="L34" s="93">
        <f>[1]MercLab!N146</f>
        <v>191102.88666648782</v>
      </c>
      <c r="M34" s="60">
        <f t="shared" si="7"/>
        <v>20.287263508291101</v>
      </c>
      <c r="N34" s="93">
        <f>[1]MercLab!O146</f>
        <v>7284.8727195813499</v>
      </c>
      <c r="O34" s="60">
        <f t="shared" si="8"/>
        <v>2.7452024284295002</v>
      </c>
    </row>
    <row r="35" spans="1:15" x14ac:dyDescent="0.2">
      <c r="A35" s="264"/>
      <c r="B35" s="94"/>
      <c r="C35" s="60"/>
      <c r="D35" s="94">
        <f t="shared" si="0"/>
        <v>0</v>
      </c>
      <c r="E35" s="60"/>
      <c r="F35" s="94"/>
      <c r="G35" s="60"/>
      <c r="H35" s="94"/>
      <c r="I35" s="60"/>
      <c r="J35" s="94"/>
      <c r="K35" s="60"/>
      <c r="L35" s="94"/>
      <c r="M35" s="60"/>
      <c r="N35" s="94"/>
      <c r="O35" s="60"/>
    </row>
    <row r="36" spans="1:15" x14ac:dyDescent="0.2">
      <c r="A36" s="261" t="s">
        <v>80</v>
      </c>
      <c r="B36" s="92">
        <f>[1]MercLab!J150</f>
        <v>1988551.4907829536</v>
      </c>
      <c r="C36" s="57">
        <f>IF(ISNUMBER(B36/B$9*100),B36/B$9*100,0)</f>
        <v>83.344446975062425</v>
      </c>
      <c r="D36" s="92">
        <f t="shared" si="0"/>
        <v>1152866.1610579554</v>
      </c>
      <c r="E36" s="57">
        <f>IF(ISNUMBER(D36/D$9*100),D36/D$9*100,0)</f>
        <v>97.817270216268298</v>
      </c>
      <c r="F36" s="92">
        <f>[1]MercLab!K150</f>
        <v>85505.828495236536</v>
      </c>
      <c r="G36" s="57">
        <f>IF(ISNUMBER(F36/F$9*100),F36/F$9*100,0)</f>
        <v>96.327713894442496</v>
      </c>
      <c r="H36" s="92">
        <f>[1]MercLab!L150</f>
        <v>1051843.2063981206</v>
      </c>
      <c r="I36" s="57">
        <f>IF(ISNUMBER(H36/H$9*100),H36/H$9*100,0)</f>
        <v>97.908818925692245</v>
      </c>
      <c r="J36" s="92">
        <f>[1]MercLab!M150</f>
        <v>15517.126164598209</v>
      </c>
      <c r="K36" s="57">
        <f>IF(ISNUMBER(J36/J$9*100),J36/J$9*100,0)</f>
        <v>100</v>
      </c>
      <c r="L36" s="92">
        <f>[1]MercLab!N150</f>
        <v>835685.32972472312</v>
      </c>
      <c r="M36" s="57">
        <f>IF(ISNUMBER(L36/L$9*100),L36/L$9*100,0)</f>
        <v>88.715397186680164</v>
      </c>
      <c r="N36" s="92">
        <f>[1]MercLab!O150</f>
        <v>0</v>
      </c>
      <c r="O36" s="57">
        <f>IF(ISNUMBER(N36/N$9*100),N36/N$9*100,0)</f>
        <v>0</v>
      </c>
    </row>
    <row r="37" spans="1:15" x14ac:dyDescent="0.2">
      <c r="A37" s="258" t="s">
        <v>75</v>
      </c>
      <c r="B37" s="93">
        <f>SUM(B38:B40)</f>
        <v>1576549.7603362782</v>
      </c>
      <c r="C37" s="60">
        <f t="shared" ref="C37:C44" si="9">IF(ISNUMBER(B37/B$9*100),B37/B$9*100,0)</f>
        <v>66.076573079915292</v>
      </c>
      <c r="D37" s="93">
        <f t="shared" si="0"/>
        <v>880220.35531096952</v>
      </c>
      <c r="E37" s="60">
        <f t="shared" ref="E37:E44" si="10">IF(ISNUMBER(D37/D$9*100),D37/D$9*100,0)</f>
        <v>74.684083247183167</v>
      </c>
      <c r="F37" s="93">
        <f>SUM(F38:F40)</f>
        <v>34432.159666420681</v>
      </c>
      <c r="G37" s="60">
        <f t="shared" ref="G37:G44" si="11">IF(ISNUMBER(F37/F$9*100),F37/F$9*100,0)</f>
        <v>38.790001611404868</v>
      </c>
      <c r="H37" s="93">
        <f>SUM(H38:H40)</f>
        <v>831473.39244950016</v>
      </c>
      <c r="I37" s="60">
        <f t="shared" ref="I37:I44" si="12">IF(ISNUMBER(H37/H$9*100),H37/H$9*100,0)</f>
        <v>77.396115055627561</v>
      </c>
      <c r="J37" s="93">
        <f>SUM(J38:J40)</f>
        <v>14314.803195048684</v>
      </c>
      <c r="K37" s="60">
        <f t="shared" ref="K37:K44" si="13">IF(ISNUMBER(J37/J$9*100),J37/J$9*100,0)</f>
        <v>92.25163888727937</v>
      </c>
      <c r="L37" s="93">
        <f>SUM(L38:L40)</f>
        <v>696329.40502537333</v>
      </c>
      <c r="M37" s="60">
        <f t="shared" ref="M37:M44" si="14">IF(ISNUMBER(L37/L$9*100),L37/L$9*100,0)</f>
        <v>73.921531876046657</v>
      </c>
      <c r="N37" s="93">
        <f>SUM(N38:N40)</f>
        <v>0</v>
      </c>
      <c r="O37" s="60">
        <f t="shared" ref="O37:O44" si="15">IF(ISNUMBER(N37/N$9*100),N37/N$9*100,0)</f>
        <v>0</v>
      </c>
    </row>
    <row r="38" spans="1:15" x14ac:dyDescent="0.2">
      <c r="A38" s="259" t="s">
        <v>84</v>
      </c>
      <c r="B38" s="93">
        <f>[1]MercLab!J151</f>
        <v>604934.74146182567</v>
      </c>
      <c r="C38" s="60">
        <f t="shared" si="9"/>
        <v>25.35410911753014</v>
      </c>
      <c r="D38" s="93">
        <f t="shared" si="0"/>
        <v>235338.94280702077</v>
      </c>
      <c r="E38" s="60">
        <f t="shared" si="10"/>
        <v>19.967810435029346</v>
      </c>
      <c r="F38" s="93">
        <f>[1]MercLab!K151</f>
        <v>7044.3121650275534</v>
      </c>
      <c r="G38" s="60">
        <f t="shared" si="11"/>
        <v>7.9358623705250348</v>
      </c>
      <c r="H38" s="93">
        <f>[1]MercLab!L151</f>
        <v>225863.69084401015</v>
      </c>
      <c r="I38" s="60">
        <f t="shared" si="12"/>
        <v>21.024090923647226</v>
      </c>
      <c r="J38" s="93">
        <f>[1]MercLab!M151</f>
        <v>2430.9397979830605</v>
      </c>
      <c r="K38" s="60">
        <f t="shared" si="13"/>
        <v>15.666172796411015</v>
      </c>
      <c r="L38" s="93">
        <f>[1]MercLab!N151</f>
        <v>369595.79865481745</v>
      </c>
      <c r="M38" s="60">
        <f t="shared" si="14"/>
        <v>39.235866551577644</v>
      </c>
      <c r="N38" s="93">
        <f>[1]MercLab!O151</f>
        <v>0</v>
      </c>
      <c r="O38" s="60">
        <f t="shared" si="15"/>
        <v>0</v>
      </c>
    </row>
    <row r="39" spans="1:15" x14ac:dyDescent="0.2">
      <c r="A39" s="259" t="s">
        <v>85</v>
      </c>
      <c r="B39" s="93">
        <f>[1]MercLab!J152</f>
        <v>969894.82953616441</v>
      </c>
      <c r="C39" s="60">
        <f t="shared" si="9"/>
        <v>40.650367147313204</v>
      </c>
      <c r="D39" s="93">
        <f t="shared" si="0"/>
        <v>644582.44004654849</v>
      </c>
      <c r="E39" s="60">
        <f t="shared" si="10"/>
        <v>54.690905886971528</v>
      </c>
      <c r="F39" s="93">
        <f>[1]MercLab!K152</f>
        <v>27387.847501393127</v>
      </c>
      <c r="G39" s="60">
        <f t="shared" si="11"/>
        <v>30.854139240879835</v>
      </c>
      <c r="H39" s="93">
        <f>[1]MercLab!L152</f>
        <v>605310.72914808965</v>
      </c>
      <c r="I39" s="60">
        <f t="shared" si="12"/>
        <v>56.344194850945549</v>
      </c>
      <c r="J39" s="93">
        <f>[1]MercLab!M152</f>
        <v>11883.863397065623</v>
      </c>
      <c r="K39" s="60">
        <f t="shared" si="13"/>
        <v>76.585466090868366</v>
      </c>
      <c r="L39" s="93">
        <f>[1]MercLab!N152</f>
        <v>325312.38948966831</v>
      </c>
      <c r="M39" s="60">
        <f t="shared" si="14"/>
        <v>34.534790568634911</v>
      </c>
      <c r="N39" s="93">
        <f>[1]MercLab!O152</f>
        <v>0</v>
      </c>
      <c r="O39" s="60">
        <f t="shared" si="15"/>
        <v>0</v>
      </c>
    </row>
    <row r="40" spans="1:15" x14ac:dyDescent="0.2">
      <c r="A40" s="259" t="s">
        <v>86</v>
      </c>
      <c r="B40" s="93">
        <f>[1]MercLab!J153</f>
        <v>1720.1893382880617</v>
      </c>
      <c r="C40" s="60">
        <f t="shared" si="9"/>
        <v>7.2096815071943959E-2</v>
      </c>
      <c r="D40" s="93">
        <f t="shared" si="0"/>
        <v>298.97245740046043</v>
      </c>
      <c r="E40" s="60">
        <f t="shared" si="10"/>
        <v>2.5366925182300028E-2</v>
      </c>
      <c r="F40" s="93">
        <f>[1]MercLab!K153</f>
        <v>0</v>
      </c>
      <c r="G40" s="60">
        <f t="shared" si="11"/>
        <v>0</v>
      </c>
      <c r="H40" s="93">
        <f>[1]MercLab!L153</f>
        <v>298.97245740046043</v>
      </c>
      <c r="I40" s="60">
        <f t="shared" si="12"/>
        <v>2.782928103479285E-2</v>
      </c>
      <c r="J40" s="93">
        <f>[1]MercLab!M153</f>
        <v>0</v>
      </c>
      <c r="K40" s="60">
        <f t="shared" si="13"/>
        <v>0</v>
      </c>
      <c r="L40" s="93">
        <f>[1]MercLab!N153</f>
        <v>1421.2168808876013</v>
      </c>
      <c r="M40" s="60">
        <f t="shared" si="14"/>
        <v>0.15087475583410156</v>
      </c>
      <c r="N40" s="93">
        <f>[1]MercLab!O153</f>
        <v>0</v>
      </c>
      <c r="O40" s="60">
        <f t="shared" si="15"/>
        <v>0</v>
      </c>
    </row>
    <row r="41" spans="1:15" x14ac:dyDescent="0.2">
      <c r="A41" s="258" t="s">
        <v>76</v>
      </c>
      <c r="B41" s="93">
        <f>[1]MercLab!J154</f>
        <v>316962.90694190597</v>
      </c>
      <c r="C41" s="60">
        <f t="shared" si="9"/>
        <v>13.284593490853039</v>
      </c>
      <c r="D41" s="93">
        <f t="shared" si="0"/>
        <v>219981.5756630337</v>
      </c>
      <c r="E41" s="60">
        <f t="shared" si="10"/>
        <v>18.664783438074835</v>
      </c>
      <c r="F41" s="93">
        <f>[1]MercLab!K154</f>
        <v>33060.927194337899</v>
      </c>
      <c r="G41" s="60">
        <f t="shared" si="11"/>
        <v>37.24522166390787</v>
      </c>
      <c r="H41" s="93">
        <f>[1]MercLab!L154</f>
        <v>185718.3254991463</v>
      </c>
      <c r="I41" s="60">
        <f t="shared" si="12"/>
        <v>17.287236150666622</v>
      </c>
      <c r="J41" s="93">
        <f>[1]MercLab!M154</f>
        <v>1202.3229695495172</v>
      </c>
      <c r="K41" s="60">
        <f t="shared" si="13"/>
        <v>7.7483611127205752</v>
      </c>
      <c r="L41" s="93">
        <f>[1]MercLab!N154</f>
        <v>96981.331278871861</v>
      </c>
      <c r="M41" s="60">
        <f t="shared" si="14"/>
        <v>10.295427020278337</v>
      </c>
      <c r="N41" s="93">
        <f>[1]MercLab!O154</f>
        <v>0</v>
      </c>
      <c r="O41" s="60">
        <f t="shared" si="15"/>
        <v>0</v>
      </c>
    </row>
    <row r="42" spans="1:15" x14ac:dyDescent="0.2">
      <c r="A42" s="258" t="s">
        <v>77</v>
      </c>
      <c r="B42" s="93">
        <f>[1]MercLab!J155</f>
        <v>53847.663067225803</v>
      </c>
      <c r="C42" s="60">
        <f t="shared" si="9"/>
        <v>2.2568707524241192</v>
      </c>
      <c r="D42" s="59">
        <f t="shared" si="0"/>
        <v>34219.677942745941</v>
      </c>
      <c r="E42" s="60">
        <f t="shared" si="10"/>
        <v>2.9034380547413656</v>
      </c>
      <c r="F42" s="93">
        <f>[1]MercLab!K155</f>
        <v>8479.6377622311993</v>
      </c>
      <c r="G42" s="60">
        <f t="shared" si="11"/>
        <v>9.5528472697533378</v>
      </c>
      <c r="H42" s="93">
        <f>[1]MercLab!L155</f>
        <v>25740.040180514738</v>
      </c>
      <c r="I42" s="60">
        <f t="shared" si="12"/>
        <v>2.3959625520651775</v>
      </c>
      <c r="J42" s="93">
        <f>[1]MercLab!M155</f>
        <v>0</v>
      </c>
      <c r="K42" s="60">
        <f t="shared" si="13"/>
        <v>0</v>
      </c>
      <c r="L42" s="93">
        <f>[1]MercLab!N155</f>
        <v>19627.98512447995</v>
      </c>
      <c r="M42" s="60">
        <f t="shared" si="14"/>
        <v>2.083684413684848</v>
      </c>
      <c r="N42" s="93">
        <f>[1]MercLab!O155</f>
        <v>0</v>
      </c>
      <c r="O42" s="60">
        <f t="shared" si="15"/>
        <v>0</v>
      </c>
    </row>
    <row r="43" spans="1:15" x14ac:dyDescent="0.2">
      <c r="A43" s="258" t="s">
        <v>78</v>
      </c>
      <c r="B43" s="93">
        <f>[1]MercLab!J156</f>
        <v>21580.325386015582</v>
      </c>
      <c r="C43" s="60">
        <f t="shared" si="9"/>
        <v>0.9044776025041249</v>
      </c>
      <c r="D43" s="93">
        <f t="shared" si="0"/>
        <v>9065.6263654599261</v>
      </c>
      <c r="E43" s="60">
        <f t="shared" si="10"/>
        <v>0.76919147583978842</v>
      </c>
      <c r="F43" s="93">
        <f>[1]MercLab!K156</f>
        <v>3418.8657027162267</v>
      </c>
      <c r="G43" s="60">
        <f t="shared" si="11"/>
        <v>3.8515680515640818</v>
      </c>
      <c r="H43" s="93">
        <f>[1]MercLab!L156</f>
        <v>5646.760662743699</v>
      </c>
      <c r="I43" s="60">
        <f t="shared" si="12"/>
        <v>0.52561794750617552</v>
      </c>
      <c r="J43" s="93">
        <f>[1]MercLab!M156</f>
        <v>0</v>
      </c>
      <c r="K43" s="60">
        <f t="shared" si="13"/>
        <v>0</v>
      </c>
      <c r="L43" s="93">
        <f>[1]MercLab!N156</f>
        <v>12514.699020555654</v>
      </c>
      <c r="M43" s="60">
        <f t="shared" si="14"/>
        <v>1.3285461103476235</v>
      </c>
      <c r="N43" s="93">
        <f>[1]MercLab!O156</f>
        <v>0</v>
      </c>
      <c r="O43" s="60">
        <f t="shared" si="15"/>
        <v>0</v>
      </c>
    </row>
    <row r="44" spans="1:15" x14ac:dyDescent="0.2">
      <c r="A44" s="258" t="s">
        <v>79</v>
      </c>
      <c r="B44" s="93">
        <f>[1]MercLab!J157</f>
        <v>19610.835051285663</v>
      </c>
      <c r="C44" s="60">
        <f t="shared" si="9"/>
        <v>0.82193204935570408</v>
      </c>
      <c r="D44" s="93">
        <f t="shared" si="0"/>
        <v>9378.9257757971518</v>
      </c>
      <c r="E44" s="60">
        <f t="shared" si="10"/>
        <v>0.79577400043347668</v>
      </c>
      <c r="F44" s="93">
        <f>[1]MercLab!K157</f>
        <v>6114.2381695303029</v>
      </c>
      <c r="G44" s="60">
        <f t="shared" si="11"/>
        <v>6.8880752978120769</v>
      </c>
      <c r="H44" s="93">
        <f>[1]MercLab!L157</f>
        <v>3264.6876062668489</v>
      </c>
      <c r="I44" s="60">
        <f t="shared" si="12"/>
        <v>0.30388721983145917</v>
      </c>
      <c r="J44" s="93">
        <f>[1]MercLab!M157</f>
        <v>0</v>
      </c>
      <c r="K44" s="60">
        <f t="shared" si="13"/>
        <v>0</v>
      </c>
      <c r="L44" s="93">
        <f>[1]MercLab!N157</f>
        <v>10231.909275488504</v>
      </c>
      <c r="M44" s="60">
        <f t="shared" si="14"/>
        <v>1.0862077663276051</v>
      </c>
      <c r="N44" s="93">
        <f>[1]MercLab!O157</f>
        <v>0</v>
      </c>
      <c r="O44" s="60">
        <f t="shared" si="15"/>
        <v>0</v>
      </c>
    </row>
    <row r="45" spans="1:15" x14ac:dyDescent="0.2">
      <c r="A45" s="258"/>
      <c r="B45" s="94"/>
      <c r="C45" s="95"/>
      <c r="D45" s="94">
        <f t="shared" si="0"/>
        <v>0</v>
      </c>
      <c r="E45" s="95"/>
      <c r="F45" s="94"/>
      <c r="G45" s="95"/>
      <c r="H45" s="94"/>
      <c r="I45" s="95"/>
      <c r="J45" s="94"/>
      <c r="K45" s="95"/>
      <c r="L45" s="94"/>
      <c r="M45" s="95"/>
      <c r="N45" s="94"/>
      <c r="O45" s="95"/>
    </row>
    <row r="46" spans="1:15" x14ac:dyDescent="0.2">
      <c r="A46" s="261" t="s">
        <v>12</v>
      </c>
      <c r="B46" s="92"/>
      <c r="C46" s="57"/>
      <c r="D46" s="92"/>
      <c r="E46" s="57"/>
      <c r="F46" s="92"/>
      <c r="G46" s="57"/>
      <c r="H46" s="92"/>
      <c r="I46" s="57"/>
      <c r="J46" s="92"/>
      <c r="K46" s="57"/>
      <c r="L46" s="92"/>
      <c r="M46" s="57"/>
      <c r="N46" s="92"/>
      <c r="O46" s="57"/>
    </row>
    <row r="47" spans="1:15" x14ac:dyDescent="0.2">
      <c r="A47" s="258" t="s">
        <v>38</v>
      </c>
      <c r="B47" s="59">
        <f>[1]MercLab!J159</f>
        <v>1131227.2764352858</v>
      </c>
      <c r="C47" s="60">
        <f>IF(ISNUMBER(B47/B$9*100),B47/B$9*100,0)</f>
        <v>47.412155126284134</v>
      </c>
      <c r="D47" s="59">
        <f t="shared" si="0"/>
        <v>388082.98406118597</v>
      </c>
      <c r="E47" s="60">
        <f>IF(ISNUMBER(D47/D$9*100),D47/D$9*100,0)</f>
        <v>32.927688746985815</v>
      </c>
      <c r="F47" s="59">
        <f>[1]MercLab!K159</f>
        <v>0</v>
      </c>
      <c r="G47" s="60">
        <f>IF(ISNUMBER(F47/F$9*100),F47/F$9*100,0)</f>
        <v>0</v>
      </c>
      <c r="H47" s="59">
        <f>[1]MercLab!L159</f>
        <v>388082.98406118597</v>
      </c>
      <c r="I47" s="60">
        <f>IF(ISNUMBER(H47/H$9*100),H47/H$9*100,0)</f>
        <v>36.123964468718803</v>
      </c>
      <c r="J47" s="59">
        <f>[1]MercLab!M159</f>
        <v>0</v>
      </c>
      <c r="K47" s="60">
        <f>IF(ISNUMBER(J47/J$9*100),J47/J$9*100,0)</f>
        <v>0</v>
      </c>
      <c r="L47" s="59">
        <f>[1]MercLab!N159</f>
        <v>554645.61014380853</v>
      </c>
      <c r="M47" s="60">
        <f>IF(ISNUMBER(L47/L$9*100),L47/L$9*100,0)</f>
        <v>58.880542533832667</v>
      </c>
      <c r="N47" s="59">
        <f>[1]MercLab!O159</f>
        <v>188498.68223035042</v>
      </c>
      <c r="O47" s="60">
        <f>IF(ISNUMBER(N47/N$9*100),N47/N$9*100,0)</f>
        <v>71.033092839576298</v>
      </c>
    </row>
    <row r="48" spans="1:15" x14ac:dyDescent="0.2">
      <c r="A48" s="258" t="s">
        <v>39</v>
      </c>
      <c r="B48" s="59">
        <f>[1]MercLab!J160</f>
        <v>235489.13989728465</v>
      </c>
      <c r="C48" s="60">
        <f>IF(ISNUMBER(B48/B$9*100),B48/B$9*100,0)</f>
        <v>9.8698536217659942</v>
      </c>
      <c r="D48" s="59">
        <f t="shared" si="0"/>
        <v>169864.4231991136</v>
      </c>
      <c r="E48" s="60">
        <f>IF(ISNUMBER(D48/D$9*100),D48/D$9*100,0)</f>
        <v>14.41249187932663</v>
      </c>
      <c r="F48" s="59">
        <f>[1]MercLab!K160</f>
        <v>0</v>
      </c>
      <c r="G48" s="60">
        <f>IF(ISNUMBER(F48/F$9*100),F48/F$9*100,0)</f>
        <v>0</v>
      </c>
      <c r="H48" s="59">
        <f>[1]MercLab!L160</f>
        <v>169864.4231991136</v>
      </c>
      <c r="I48" s="60">
        <f>IF(ISNUMBER(H48/H$9*100),H48/H$9*100,0)</f>
        <v>15.811505889618575</v>
      </c>
      <c r="J48" s="59">
        <f>[1]MercLab!M160</f>
        <v>0</v>
      </c>
      <c r="K48" s="60">
        <f>IF(ISNUMBER(J48/J$9*100),J48/J$9*100,0)</f>
        <v>0</v>
      </c>
      <c r="L48" s="59">
        <f>[1]MercLab!N160</f>
        <v>55055.429879953437</v>
      </c>
      <c r="M48" s="60">
        <f>IF(ISNUMBER(L48/L$9*100),L48/L$9*100,0)</f>
        <v>5.8446213608803896</v>
      </c>
      <c r="N48" s="59">
        <f>[1]MercLab!O160</f>
        <v>10569.286818218199</v>
      </c>
      <c r="O48" s="60">
        <f>IF(ISNUMBER(N48/N$9*100),N48/N$9*100,0)</f>
        <v>3.9828879593393833</v>
      </c>
    </row>
    <row r="49" spans="1:15" x14ac:dyDescent="0.2">
      <c r="A49" s="258" t="s">
        <v>50</v>
      </c>
      <c r="B49" s="59">
        <f>[1]MercLab!J161</f>
        <v>1019227.1743396102</v>
      </c>
      <c r="C49" s="60">
        <f>IF(ISNUMBER(B49/B$9*100),B49/B$9*100,0)</f>
        <v>42.717991251935921</v>
      </c>
      <c r="D49" s="93">
        <f t="shared" si="0"/>
        <v>620644.22436987353</v>
      </c>
      <c r="E49" s="60">
        <f>IF(ISNUMBER(D49/D$9*100),D49/D$9*100,0)</f>
        <v>52.659819373692464</v>
      </c>
      <c r="F49" s="59">
        <f>[1]MercLab!K161</f>
        <v>88765.553586100097</v>
      </c>
      <c r="G49" s="60">
        <f>IF(ISNUMBER(F49/F$9*100),F49/F$9*100,0)</f>
        <v>100</v>
      </c>
      <c r="H49" s="59">
        <f>[1]MercLab!L161</f>
        <v>516361.54461917531</v>
      </c>
      <c r="I49" s="60">
        <f>IF(ISNUMBER(H49/H$9*100),H49/H$9*100,0)</f>
        <v>48.06452964166801</v>
      </c>
      <c r="J49" s="59">
        <f>[1]MercLab!M161</f>
        <v>15517.126164598209</v>
      </c>
      <c r="K49" s="60">
        <f>IF(ISNUMBER(J49/J$9*100),J49/J$9*100,0)</f>
        <v>100</v>
      </c>
      <c r="L49" s="59">
        <f>[1]MercLab!N161</f>
        <v>332283.50406420295</v>
      </c>
      <c r="M49" s="60">
        <f>IF(ISNUMBER(L49/L$9*100),L49/L$9*100,0)</f>
        <v>35.274836105293325</v>
      </c>
      <c r="N49" s="59">
        <f>[1]MercLab!O161</f>
        <v>66299.445905560176</v>
      </c>
      <c r="O49" s="60">
        <f>IF(ISNUMBER(N49/N$9*100),N49/N$9*100,0)</f>
        <v>24.984019201084084</v>
      </c>
    </row>
    <row r="50" spans="1:15" x14ac:dyDescent="0.2">
      <c r="A50" s="258" t="s">
        <v>46</v>
      </c>
      <c r="B50" s="59">
        <f>[1]MercLab!J162</f>
        <v>0</v>
      </c>
      <c r="C50" s="60">
        <f>IF(ISNUMBER(B50/B$9*100),B50/B$9*100,0)</f>
        <v>0</v>
      </c>
      <c r="D50" s="93">
        <f t="shared" si="0"/>
        <v>0</v>
      </c>
      <c r="E50" s="60">
        <f>IF(ISNUMBER(D50/D$9*100),D50/D$9*100,0)</f>
        <v>0</v>
      </c>
      <c r="F50" s="59">
        <f>[1]MercLab!K162</f>
        <v>0</v>
      </c>
      <c r="G50" s="60">
        <f>IF(ISNUMBER(F50/F$9*100),F50/F$9*100,0)</f>
        <v>0</v>
      </c>
      <c r="H50" s="59">
        <f>[1]MercLab!L162</f>
        <v>0</v>
      </c>
      <c r="I50" s="60">
        <f>IF(ISNUMBER(H50/H$9*100),H50/H$9*100,0)</f>
        <v>0</v>
      </c>
      <c r="J50" s="59">
        <f>[1]MercLab!M162</f>
        <v>0</v>
      </c>
      <c r="K50" s="60">
        <f>IF(ISNUMBER(J50/J$9*100),J50/J$9*100,0)</f>
        <v>0</v>
      </c>
      <c r="L50" s="59">
        <f>[1]MercLab!N162</f>
        <v>0</v>
      </c>
      <c r="M50" s="60">
        <f>IF(ISNUMBER(L50/L$9*100),L50/L$9*100,0)</f>
        <v>0</v>
      </c>
      <c r="N50" s="59">
        <f>[1]MercLab!O162</f>
        <v>0</v>
      </c>
      <c r="O50" s="60">
        <f>IF(ISNUMBER(N50/N$9*100),N50/N$9*100,0)</f>
        <v>0</v>
      </c>
    </row>
    <row r="51" spans="1:15" x14ac:dyDescent="0.2">
      <c r="A51" s="255"/>
      <c r="B51" s="256"/>
      <c r="C51" s="267"/>
      <c r="D51" s="256"/>
      <c r="E51" s="267"/>
      <c r="F51" s="256"/>
      <c r="G51" s="267"/>
      <c r="H51" s="256"/>
      <c r="I51" s="267"/>
      <c r="J51" s="256"/>
      <c r="K51" s="267"/>
      <c r="L51" s="256"/>
      <c r="M51" s="267"/>
      <c r="N51" s="256"/>
      <c r="O51" s="267"/>
    </row>
    <row r="52" spans="1:15" x14ac:dyDescent="0.2">
      <c r="A52" s="15" t="str">
        <f>'C01'!A42</f>
        <v>Fuente: Instituto Nacional de Estadística (INE). LVIII Encuesta Permanente de Hogares de Propósitos Múltiples, Junio 2017.</v>
      </c>
      <c r="B52" s="111"/>
      <c r="C52" s="110"/>
      <c r="D52" s="111"/>
      <c r="E52" s="110"/>
      <c r="F52" s="112"/>
      <c r="G52" s="110"/>
      <c r="H52" s="112"/>
      <c r="I52" s="110"/>
      <c r="J52" s="112"/>
      <c r="K52" s="110"/>
      <c r="L52" s="111"/>
      <c r="M52" s="110"/>
      <c r="N52" s="111"/>
      <c r="O52" s="110"/>
    </row>
    <row r="53" spans="1:15" x14ac:dyDescent="0.2">
      <c r="A53" s="15" t="str">
        <f>'C01'!A43</f>
        <v>(Promedio de salarios mínimos por rama)</v>
      </c>
      <c r="B53" s="113"/>
      <c r="C53" s="114"/>
      <c r="D53" s="113"/>
      <c r="E53" s="114"/>
      <c r="F53" s="115"/>
      <c r="G53" s="114"/>
      <c r="H53" s="113"/>
      <c r="I53" s="114"/>
      <c r="J53" s="115"/>
      <c r="K53" s="116"/>
      <c r="L53" s="113"/>
      <c r="M53" s="114"/>
      <c r="N53" s="115"/>
      <c r="O53" s="114"/>
    </row>
    <row r="54" spans="1:15" x14ac:dyDescent="0.2">
      <c r="A54" s="15" t="s">
        <v>69</v>
      </c>
      <c r="B54" s="113"/>
      <c r="C54" s="114"/>
      <c r="D54" s="113"/>
      <c r="E54" s="114"/>
      <c r="F54" s="115"/>
      <c r="G54" s="30"/>
      <c r="H54" s="109"/>
      <c r="I54" s="114"/>
      <c r="J54" s="115"/>
      <c r="K54" s="116"/>
      <c r="L54" s="113"/>
      <c r="M54" s="114"/>
      <c r="N54" s="115"/>
      <c r="O54" s="114"/>
    </row>
    <row r="55" spans="1:15" x14ac:dyDescent="0.2">
      <c r="A55" s="15" t="s">
        <v>70</v>
      </c>
      <c r="B55" s="113"/>
      <c r="C55" s="114"/>
      <c r="D55" s="113"/>
      <c r="E55" s="114"/>
      <c r="F55" s="115"/>
      <c r="G55" s="114"/>
      <c r="H55" s="72"/>
      <c r="I55" s="114"/>
      <c r="J55" s="115"/>
      <c r="K55" s="114"/>
      <c r="L55" s="113"/>
      <c r="M55" s="114"/>
      <c r="N55" s="115"/>
      <c r="O55" s="114"/>
    </row>
    <row r="56" spans="1:15" x14ac:dyDescent="0.2">
      <c r="A56" s="15" t="s">
        <v>74</v>
      </c>
      <c r="B56" s="113"/>
      <c r="C56" s="114"/>
      <c r="D56" s="113"/>
      <c r="E56" s="114"/>
      <c r="F56" s="115"/>
      <c r="G56" s="114"/>
      <c r="H56" s="72"/>
      <c r="I56" s="114"/>
      <c r="J56" s="115"/>
      <c r="K56" s="114"/>
      <c r="L56" s="113"/>
      <c r="M56" s="114"/>
      <c r="N56" s="115"/>
      <c r="O56" s="114"/>
    </row>
    <row r="57" spans="1:15" x14ac:dyDescent="0.2">
      <c r="A57" s="15"/>
      <c r="B57" s="113"/>
      <c r="C57" s="114"/>
      <c r="D57" s="113"/>
      <c r="E57" s="114"/>
      <c r="F57" s="115"/>
      <c r="G57" s="114"/>
      <c r="H57" s="72"/>
      <c r="I57" s="114"/>
      <c r="J57" s="115"/>
      <c r="K57" s="114"/>
      <c r="L57" s="113"/>
      <c r="M57" s="114"/>
      <c r="N57" s="115"/>
      <c r="O57" s="114"/>
    </row>
    <row r="58" spans="1:15" x14ac:dyDescent="0.2">
      <c r="A58" s="15"/>
      <c r="B58" s="113"/>
      <c r="C58" s="114"/>
      <c r="D58" s="113"/>
      <c r="E58" s="114"/>
      <c r="F58" s="115"/>
      <c r="G58" s="114"/>
      <c r="H58" s="72"/>
      <c r="I58" s="114"/>
      <c r="J58" s="115"/>
      <c r="K58" s="114"/>
      <c r="L58" s="113"/>
      <c r="M58" s="114"/>
      <c r="N58" s="115"/>
      <c r="O58" s="114"/>
    </row>
    <row r="59" spans="1:15" x14ac:dyDescent="0.2">
      <c r="A59" s="331" t="s">
        <v>96</v>
      </c>
      <c r="B59" s="331"/>
      <c r="C59" s="331"/>
      <c r="D59" s="331"/>
      <c r="E59" s="331"/>
      <c r="F59" s="331"/>
      <c r="G59" s="331"/>
      <c r="H59" s="331"/>
      <c r="I59" s="331"/>
      <c r="J59" s="331"/>
      <c r="K59" s="331"/>
      <c r="L59" s="331"/>
      <c r="M59" s="331"/>
      <c r="N59" s="331"/>
      <c r="O59" s="331"/>
    </row>
    <row r="60" spans="1:15" x14ac:dyDescent="0.2">
      <c r="A60" s="331" t="s">
        <v>64</v>
      </c>
      <c r="B60" s="331"/>
      <c r="C60" s="331"/>
      <c r="D60" s="331"/>
      <c r="E60" s="331"/>
      <c r="F60" s="331"/>
      <c r="G60" s="331"/>
      <c r="H60" s="331"/>
      <c r="I60" s="331"/>
      <c r="J60" s="331"/>
      <c r="K60" s="331"/>
      <c r="L60" s="331"/>
      <c r="M60" s="331"/>
      <c r="N60" s="331"/>
      <c r="O60" s="331"/>
    </row>
    <row r="61" spans="1:15" x14ac:dyDescent="0.2">
      <c r="A61" s="331" t="s">
        <v>33</v>
      </c>
      <c r="B61" s="331"/>
      <c r="C61" s="331"/>
      <c r="D61" s="331"/>
      <c r="E61" s="331"/>
      <c r="F61" s="331"/>
      <c r="G61" s="331"/>
      <c r="H61" s="331"/>
      <c r="I61" s="331"/>
      <c r="J61" s="331"/>
      <c r="K61" s="331"/>
      <c r="L61" s="331"/>
      <c r="M61" s="331"/>
      <c r="N61" s="331"/>
      <c r="O61" s="331"/>
    </row>
    <row r="62" spans="1:15" ht="23.25" x14ac:dyDescent="0.35">
      <c r="A62" s="314" t="s">
        <v>89</v>
      </c>
      <c r="B62" s="314"/>
      <c r="C62" s="314"/>
      <c r="D62" s="314"/>
      <c r="E62" s="314"/>
      <c r="F62" s="314"/>
      <c r="G62" s="314"/>
      <c r="H62" s="314"/>
      <c r="I62" s="314"/>
      <c r="J62" s="314"/>
      <c r="K62" s="314"/>
      <c r="L62" s="314"/>
      <c r="M62" s="314"/>
      <c r="N62" s="314"/>
      <c r="O62" s="314"/>
    </row>
    <row r="63" spans="1:15" x14ac:dyDescent="0.2">
      <c r="A63" s="25" t="s">
        <v>17</v>
      </c>
      <c r="B63" s="330"/>
      <c r="C63" s="330"/>
      <c r="D63" s="330"/>
      <c r="E63" s="330"/>
      <c r="F63" s="330"/>
      <c r="G63" s="330"/>
      <c r="H63" s="330"/>
      <c r="I63" s="330"/>
      <c r="J63" s="330"/>
      <c r="K63" s="330"/>
      <c r="L63" s="74"/>
      <c r="M63" s="74"/>
      <c r="N63" s="74"/>
      <c r="O63" s="74"/>
    </row>
    <row r="64" spans="1:15" x14ac:dyDescent="0.2">
      <c r="A64" s="333" t="s">
        <v>31</v>
      </c>
      <c r="B64" s="336" t="s">
        <v>5</v>
      </c>
      <c r="C64" s="336"/>
      <c r="D64" s="332" t="s">
        <v>6</v>
      </c>
      <c r="E64" s="332"/>
      <c r="F64" s="332"/>
      <c r="G64" s="332"/>
      <c r="H64" s="332"/>
      <c r="I64" s="332"/>
      <c r="J64" s="332"/>
      <c r="K64" s="332"/>
      <c r="L64" s="336" t="s">
        <v>1</v>
      </c>
      <c r="M64" s="336"/>
      <c r="N64" s="338" t="s">
        <v>2</v>
      </c>
      <c r="O64" s="338"/>
    </row>
    <row r="65" spans="1:15" ht="13.5" x14ac:dyDescent="0.35">
      <c r="A65" s="334"/>
      <c r="B65" s="337"/>
      <c r="C65" s="337"/>
      <c r="D65" s="340" t="s">
        <v>3</v>
      </c>
      <c r="E65" s="340"/>
      <c r="F65" s="340" t="s">
        <v>87</v>
      </c>
      <c r="G65" s="340"/>
      <c r="H65" s="340" t="s">
        <v>9</v>
      </c>
      <c r="I65" s="340"/>
      <c r="J65" s="340" t="s">
        <v>88</v>
      </c>
      <c r="K65" s="340"/>
      <c r="L65" s="337"/>
      <c r="M65" s="337"/>
      <c r="N65" s="339"/>
      <c r="O65" s="339"/>
    </row>
    <row r="66" spans="1:15" customFormat="1" x14ac:dyDescent="0.2">
      <c r="A66" s="335"/>
      <c r="B66" s="62" t="s">
        <v>7</v>
      </c>
      <c r="C66" s="63" t="s">
        <v>66</v>
      </c>
      <c r="D66" s="62" t="s">
        <v>7</v>
      </c>
      <c r="E66" s="63" t="s">
        <v>66</v>
      </c>
      <c r="F66" s="62" t="s">
        <v>7</v>
      </c>
      <c r="G66" s="63" t="s">
        <v>66</v>
      </c>
      <c r="H66" s="62" t="s">
        <v>7</v>
      </c>
      <c r="I66" s="63" t="s">
        <v>66</v>
      </c>
      <c r="J66" s="62" t="s">
        <v>7</v>
      </c>
      <c r="K66" s="63" t="s">
        <v>66</v>
      </c>
      <c r="L66" s="62" t="s">
        <v>7</v>
      </c>
      <c r="M66" s="63" t="s">
        <v>66</v>
      </c>
      <c r="N66" s="62" t="s">
        <v>7</v>
      </c>
      <c r="O66" s="63" t="s">
        <v>66</v>
      </c>
    </row>
    <row r="67" spans="1:15" x14ac:dyDescent="0.2">
      <c r="A67" s="117"/>
      <c r="B67" s="117"/>
      <c r="C67" s="118"/>
      <c r="D67" s="104"/>
      <c r="E67" s="106"/>
      <c r="F67" s="104"/>
      <c r="G67" s="106"/>
      <c r="H67" s="104"/>
      <c r="I67" s="106"/>
      <c r="J67" s="104"/>
      <c r="K67" s="106"/>
      <c r="L67" s="104"/>
      <c r="M67" s="106"/>
      <c r="N67" s="104"/>
      <c r="O67" s="106"/>
    </row>
    <row r="68" spans="1:15" ht="11.25" customHeight="1" x14ac:dyDescent="0.2">
      <c r="A68" s="64" t="s">
        <v>81</v>
      </c>
      <c r="B68" s="24">
        <f t="shared" ref="B68:O68" si="16">B9</f>
        <v>2385943.5906725135</v>
      </c>
      <c r="C68" s="57">
        <f t="shared" si="16"/>
        <v>99.999999999984752</v>
      </c>
      <c r="D68" s="24">
        <f t="shared" si="16"/>
        <v>1178591.6316301152</v>
      </c>
      <c r="E68" s="57">
        <f t="shared" si="16"/>
        <v>49.397296576400272</v>
      </c>
      <c r="F68" s="24">
        <f t="shared" si="16"/>
        <v>88765.553586100097</v>
      </c>
      <c r="G68" s="57">
        <f t="shared" si="16"/>
        <v>3.7203542419492077</v>
      </c>
      <c r="H68" s="24">
        <f t="shared" si="16"/>
        <v>1074308.9518794171</v>
      </c>
      <c r="I68" s="57">
        <f t="shared" si="16"/>
        <v>45.026586381977587</v>
      </c>
      <c r="J68" s="24">
        <f t="shared" si="16"/>
        <v>15517.126164598209</v>
      </c>
      <c r="K68" s="57">
        <f t="shared" si="16"/>
        <v>0.65035595247348144</v>
      </c>
      <c r="L68" s="24">
        <f t="shared" si="16"/>
        <v>941984.54408790485</v>
      </c>
      <c r="M68" s="57">
        <f t="shared" si="16"/>
        <v>39.480587377272933</v>
      </c>
      <c r="N68" s="24">
        <f t="shared" si="16"/>
        <v>265367.41495412943</v>
      </c>
      <c r="O68" s="57">
        <f t="shared" si="16"/>
        <v>11.122116046311543</v>
      </c>
    </row>
    <row r="69" spans="1:15" x14ac:dyDescent="0.2">
      <c r="A69" s="29"/>
      <c r="B69" s="24"/>
      <c r="C69" s="57"/>
      <c r="D69" s="24">
        <f>F69+H69+J69</f>
        <v>0</v>
      </c>
      <c r="E69" s="57"/>
      <c r="F69" s="24"/>
      <c r="G69" s="57"/>
      <c r="H69" s="24"/>
      <c r="I69" s="57"/>
      <c r="J69" s="24"/>
      <c r="K69" s="57"/>
      <c r="L69" s="24"/>
      <c r="M69" s="57"/>
      <c r="N69" s="24"/>
      <c r="O69" s="57"/>
    </row>
    <row r="70" spans="1:15" x14ac:dyDescent="0.2">
      <c r="A70" s="65" t="s">
        <v>13</v>
      </c>
      <c r="B70" s="24"/>
      <c r="C70" s="57"/>
      <c r="D70" s="24"/>
      <c r="E70" s="57"/>
      <c r="F70" s="24"/>
      <c r="G70" s="57"/>
      <c r="H70" s="24"/>
      <c r="I70" s="57"/>
      <c r="J70" s="24"/>
      <c r="K70" s="57"/>
      <c r="L70" s="24"/>
      <c r="M70" s="57"/>
      <c r="N70" s="24"/>
      <c r="O70" s="57"/>
    </row>
    <row r="71" spans="1:15" x14ac:dyDescent="0.2">
      <c r="A71" s="310" t="s">
        <v>108</v>
      </c>
      <c r="B71" s="93">
        <f>[1]MercLab!J165</f>
        <v>1119572.2101534223</v>
      </c>
      <c r="C71" s="60">
        <f>IF(ISNUMBER(B71/B$68*100),B71/B$68*100,0)</f>
        <v>46.923666365383532</v>
      </c>
      <c r="D71" s="93">
        <f t="shared" ref="D71:D80" si="17">F71+H71+J71</f>
        <v>381513.95903652767</v>
      </c>
      <c r="E71" s="60">
        <f>IF(ISNUMBER(D71/D$68*100),D71/D$68*100,0)</f>
        <v>32.370326481009712</v>
      </c>
      <c r="F71" s="93">
        <f>[1]MercLab!K165</f>
        <v>0</v>
      </c>
      <c r="G71" s="60">
        <f>IF(ISNUMBER(F71/F$68*100),F71/F$68*100,0)</f>
        <v>0</v>
      </c>
      <c r="H71" s="93">
        <f>[1]MercLab!L165</f>
        <v>381513.95903652767</v>
      </c>
      <c r="I71" s="60">
        <f>IF(ISNUMBER(H71/H$68*100),H71/H$68*100,0)</f>
        <v>35.512499301909351</v>
      </c>
      <c r="J71" s="93">
        <f>[1]MercLab!M165</f>
        <v>0</v>
      </c>
      <c r="K71" s="60">
        <f>IF(ISNUMBER(J71/J$68*100),J71/J$68*100,0)</f>
        <v>0</v>
      </c>
      <c r="L71" s="93">
        <f>[1]MercLab!N165</f>
        <v>549559.56888660672</v>
      </c>
      <c r="M71" s="60">
        <f>IF(ISNUMBER(L71/L$68*100),L71/L$68*100,0)</f>
        <v>58.340614220876489</v>
      </c>
      <c r="N71" s="93">
        <f>[1]MercLab!O165</f>
        <v>188498.68223035042</v>
      </c>
      <c r="O71" s="60">
        <f>IF(ISNUMBER(N71/N$68*100),N71/N$68*100,0)</f>
        <v>71.033092839576298</v>
      </c>
    </row>
    <row r="72" spans="1:15" x14ac:dyDescent="0.2">
      <c r="A72" s="310" t="s">
        <v>109</v>
      </c>
      <c r="B72" s="93">
        <f>[1]MercLab!J166</f>
        <v>11655.066281860976</v>
      </c>
      <c r="C72" s="60">
        <f t="shared" ref="C72:C93" si="18">IF(ISNUMBER(B72/B$68*100),B72/B$68*100,0)</f>
        <v>0.48848876090049653</v>
      </c>
      <c r="D72" s="93">
        <f t="shared" si="17"/>
        <v>6569.0250246582409</v>
      </c>
      <c r="E72" s="60">
        <f t="shared" ref="E72:E80" si="19">IF(ISNUMBER(D72/D$68*100),D72/D$68*100,0)</f>
        <v>0.55736226597609506</v>
      </c>
      <c r="F72" s="93">
        <f>[1]MercLab!K166</f>
        <v>0</v>
      </c>
      <c r="G72" s="60">
        <f t="shared" ref="G72:G93" si="20">IF(ISNUMBER(F72/F$68*100),F72/F$68*100,0)</f>
        <v>0</v>
      </c>
      <c r="H72" s="93">
        <f>[1]MercLab!L166</f>
        <v>6569.0250246582409</v>
      </c>
      <c r="I72" s="60">
        <f t="shared" ref="I72:I93" si="21">IF(ISNUMBER(H72/H$68*100),H72/H$68*100,0)</f>
        <v>0.61146516680944152</v>
      </c>
      <c r="J72" s="93">
        <f>[1]MercLab!M166</f>
        <v>0</v>
      </c>
      <c r="K72" s="60">
        <f t="shared" ref="K72:K93" si="22">IF(ISNUMBER(J72/J$68*100),J72/J$68*100,0)</f>
        <v>0</v>
      </c>
      <c r="L72" s="93">
        <f>[1]MercLab!N166</f>
        <v>5086.0412572027271</v>
      </c>
      <c r="M72" s="60">
        <f t="shared" ref="M72:M93" si="23">IF(ISNUMBER(L72/L$68*100),L72/L$68*100,0)</f>
        <v>0.53992831295627963</v>
      </c>
      <c r="N72" s="93">
        <f>[1]MercLab!O166</f>
        <v>0</v>
      </c>
      <c r="O72" s="60">
        <f t="shared" ref="O72:O93" si="24">IF(ISNUMBER(N72/N$68*100),N72/N$68*100,0)</f>
        <v>0</v>
      </c>
    </row>
    <row r="73" spans="1:15" x14ac:dyDescent="0.2">
      <c r="A73" s="310" t="s">
        <v>54</v>
      </c>
      <c r="B73" s="93">
        <f>[1]MercLab!J167</f>
        <v>235489.13989728465</v>
      </c>
      <c r="C73" s="60">
        <f t="shared" si="18"/>
        <v>9.8698536217659942</v>
      </c>
      <c r="D73" s="93">
        <f t="shared" si="17"/>
        <v>169864.4231991136</v>
      </c>
      <c r="E73" s="60">
        <f t="shared" si="19"/>
        <v>14.41249187932663</v>
      </c>
      <c r="F73" s="93">
        <f>[1]MercLab!K167</f>
        <v>0</v>
      </c>
      <c r="G73" s="60">
        <f t="shared" si="20"/>
        <v>0</v>
      </c>
      <c r="H73" s="93">
        <f>[1]MercLab!L167</f>
        <v>169864.4231991136</v>
      </c>
      <c r="I73" s="60">
        <f t="shared" si="21"/>
        <v>15.811505889618575</v>
      </c>
      <c r="J73" s="93">
        <f>[1]MercLab!M167</f>
        <v>0</v>
      </c>
      <c r="K73" s="60">
        <f t="shared" si="22"/>
        <v>0</v>
      </c>
      <c r="L73" s="93">
        <f>[1]MercLab!N167</f>
        <v>55055.429879953437</v>
      </c>
      <c r="M73" s="60">
        <f t="shared" si="23"/>
        <v>5.8446213608803896</v>
      </c>
      <c r="N73" s="93">
        <f>[1]MercLab!O167</f>
        <v>10569.286818218199</v>
      </c>
      <c r="O73" s="60">
        <f t="shared" si="24"/>
        <v>3.9828879593393833</v>
      </c>
    </row>
    <row r="74" spans="1:15" x14ac:dyDescent="0.2">
      <c r="A74" s="310" t="s">
        <v>110</v>
      </c>
      <c r="B74" s="93">
        <f>[1]MercLab!J168</f>
        <v>4232.795219576592</v>
      </c>
      <c r="C74" s="60">
        <f t="shared" si="18"/>
        <v>0.17740550263317484</v>
      </c>
      <c r="D74" s="93">
        <f t="shared" si="17"/>
        <v>4232.795219576592</v>
      </c>
      <c r="E74" s="60">
        <f t="shared" si="19"/>
        <v>0.35914010467919194</v>
      </c>
      <c r="F74" s="93">
        <f>[1]MercLab!K168</f>
        <v>880.01234202190926</v>
      </c>
      <c r="G74" s="60">
        <f t="shared" si="20"/>
        <v>0.99138945961545988</v>
      </c>
      <c r="H74" s="93">
        <f>[1]MercLab!L168</f>
        <v>3352.7828775546823</v>
      </c>
      <c r="I74" s="60">
        <f t="shared" si="21"/>
        <v>0.31208740015516562</v>
      </c>
      <c r="J74" s="93">
        <f>[1]MercLab!M168</f>
        <v>0</v>
      </c>
      <c r="K74" s="60">
        <f t="shared" si="22"/>
        <v>0</v>
      </c>
      <c r="L74" s="93">
        <f>[1]MercLab!N168</f>
        <v>0</v>
      </c>
      <c r="M74" s="60">
        <f t="shared" si="23"/>
        <v>0</v>
      </c>
      <c r="N74" s="93">
        <f>[1]MercLab!O168</f>
        <v>0</v>
      </c>
      <c r="O74" s="60">
        <f t="shared" si="24"/>
        <v>0</v>
      </c>
    </row>
    <row r="75" spans="1:15" x14ac:dyDescent="0.2">
      <c r="A75" s="310" t="s">
        <v>111</v>
      </c>
      <c r="B75" s="93">
        <f>[1]MercLab!J169</f>
        <v>17904.285683315433</v>
      </c>
      <c r="C75" s="60">
        <f t="shared" si="18"/>
        <v>0.75040691461900177</v>
      </c>
      <c r="D75" s="93">
        <f t="shared" si="17"/>
        <v>14141.612833012177</v>
      </c>
      <c r="E75" s="60">
        <f t="shared" si="19"/>
        <v>1.1998738539703402</v>
      </c>
      <c r="F75" s="93">
        <f>[1]MercLab!K169</f>
        <v>3523.1631193138369</v>
      </c>
      <c r="G75" s="60">
        <f t="shared" si="20"/>
        <v>3.9690656757933334</v>
      </c>
      <c r="H75" s="93">
        <f>[1]MercLab!L169</f>
        <v>10618.449713698341</v>
      </c>
      <c r="I75" s="60">
        <f t="shared" si="21"/>
        <v>0.98839814143987326</v>
      </c>
      <c r="J75" s="93">
        <f>[1]MercLab!M169</f>
        <v>0</v>
      </c>
      <c r="K75" s="60">
        <f t="shared" si="22"/>
        <v>0</v>
      </c>
      <c r="L75" s="93">
        <f>[1]MercLab!N169</f>
        <v>3762.6728503032505</v>
      </c>
      <c r="M75" s="60">
        <f t="shared" si="23"/>
        <v>0.39944103901901418</v>
      </c>
      <c r="N75" s="93">
        <f>[1]MercLab!O169</f>
        <v>0</v>
      </c>
      <c r="O75" s="60">
        <f t="shared" si="24"/>
        <v>0</v>
      </c>
    </row>
    <row r="76" spans="1:15" x14ac:dyDescent="0.2">
      <c r="A76" s="310" t="s">
        <v>112</v>
      </c>
      <c r="B76" s="93">
        <f>[1]MercLab!J170</f>
        <v>215170.76379918793</v>
      </c>
      <c r="C76" s="60">
        <f t="shared" si="18"/>
        <v>9.0182670135356737</v>
      </c>
      <c r="D76" s="93">
        <f t="shared" si="17"/>
        <v>159230.33512983893</v>
      </c>
      <c r="E76" s="60">
        <f t="shared" si="19"/>
        <v>13.510221085619516</v>
      </c>
      <c r="F76" s="93">
        <f>[1]MercLab!K170</f>
        <v>0</v>
      </c>
      <c r="G76" s="60">
        <f t="shared" si="20"/>
        <v>0</v>
      </c>
      <c r="H76" s="93">
        <f>[1]MercLab!L170</f>
        <v>159230.33512983893</v>
      </c>
      <c r="I76" s="60">
        <f t="shared" si="21"/>
        <v>14.821652081673363</v>
      </c>
      <c r="J76" s="93">
        <f>[1]MercLab!M170</f>
        <v>0</v>
      </c>
      <c r="K76" s="60">
        <f t="shared" si="22"/>
        <v>0</v>
      </c>
      <c r="L76" s="93">
        <f>[1]MercLab!N170</f>
        <v>52306.56683598127</v>
      </c>
      <c r="M76" s="60">
        <f t="shared" si="23"/>
        <v>5.5528052094132967</v>
      </c>
      <c r="N76" s="93">
        <f>[1]MercLab!O170</f>
        <v>3633.8618333680161</v>
      </c>
      <c r="O76" s="60">
        <f t="shared" si="24"/>
        <v>1.369370023820051</v>
      </c>
    </row>
    <row r="77" spans="1:15" x14ac:dyDescent="0.2">
      <c r="A77" s="310" t="s">
        <v>113</v>
      </c>
      <c r="B77" s="93">
        <f>[1]MercLab!J171</f>
        <v>314496.51395218942</v>
      </c>
      <c r="C77" s="60">
        <f t="shared" si="18"/>
        <v>13.181221684438228</v>
      </c>
      <c r="D77" s="93">
        <f t="shared" si="17"/>
        <v>143340.54142903307</v>
      </c>
      <c r="E77" s="60">
        <f t="shared" si="19"/>
        <v>12.162019276411979</v>
      </c>
      <c r="F77" s="93">
        <f>[1]MercLab!K171</f>
        <v>218.97005247902612</v>
      </c>
      <c r="G77" s="60">
        <f t="shared" si="20"/>
        <v>0.24668358798284443</v>
      </c>
      <c r="H77" s="93">
        <f>[1]MercLab!L171</f>
        <v>143121.57137655403</v>
      </c>
      <c r="I77" s="60">
        <f t="shared" si="21"/>
        <v>13.322198528288753</v>
      </c>
      <c r="J77" s="93">
        <f>[1]MercLab!M171</f>
        <v>0</v>
      </c>
      <c r="K77" s="60">
        <f t="shared" si="22"/>
        <v>0</v>
      </c>
      <c r="L77" s="93">
        <f>[1]MercLab!N171</f>
        <v>123717.79170919492</v>
      </c>
      <c r="M77" s="60">
        <f t="shared" si="23"/>
        <v>13.133739028487682</v>
      </c>
      <c r="N77" s="93">
        <f>[1]MercLab!O171</f>
        <v>47438.180813960971</v>
      </c>
      <c r="O77" s="60">
        <f t="shared" si="24"/>
        <v>17.876415166557276</v>
      </c>
    </row>
    <row r="78" spans="1:15" x14ac:dyDescent="0.2">
      <c r="A78" s="310" t="s">
        <v>114</v>
      </c>
      <c r="B78" s="93">
        <f>[1]MercLab!J172</f>
        <v>112613.49579536394</v>
      </c>
      <c r="C78" s="60">
        <f t="shared" si="18"/>
        <v>4.7198725165007849</v>
      </c>
      <c r="D78" s="93">
        <f t="shared" si="17"/>
        <v>43824.494406984348</v>
      </c>
      <c r="E78" s="60">
        <f t="shared" si="19"/>
        <v>3.7183782092844577</v>
      </c>
      <c r="F78" s="93">
        <f>[1]MercLab!K172</f>
        <v>656.9101574370784</v>
      </c>
      <c r="G78" s="60">
        <f t="shared" si="20"/>
        <v>0.7400507639485332</v>
      </c>
      <c r="H78" s="93">
        <f>[1]MercLab!L172</f>
        <v>43167.584249547268</v>
      </c>
      <c r="I78" s="60">
        <f t="shared" si="21"/>
        <v>4.0181722561307014</v>
      </c>
      <c r="J78" s="93">
        <f>[1]MercLab!M172</f>
        <v>0</v>
      </c>
      <c r="K78" s="60">
        <f t="shared" si="22"/>
        <v>0</v>
      </c>
      <c r="L78" s="93">
        <f>[1]MercLab!N172</f>
        <v>68157.84379451783</v>
      </c>
      <c r="M78" s="60">
        <f t="shared" si="23"/>
        <v>7.2355586110505676</v>
      </c>
      <c r="N78" s="93">
        <f>[1]MercLab!O172</f>
        <v>631.15759386137881</v>
      </c>
      <c r="O78" s="60">
        <f t="shared" si="24"/>
        <v>0.23784291450044034</v>
      </c>
    </row>
    <row r="79" spans="1:15" x14ac:dyDescent="0.2">
      <c r="A79" s="310" t="s">
        <v>115</v>
      </c>
      <c r="B79" s="93">
        <f>[1]MercLab!J173</f>
        <v>43340.870347160118</v>
      </c>
      <c r="C79" s="60">
        <f t="shared" si="18"/>
        <v>1.8165085929355043</v>
      </c>
      <c r="D79" s="93">
        <f t="shared" si="17"/>
        <v>21209.123919573991</v>
      </c>
      <c r="E79" s="60">
        <f t="shared" si="19"/>
        <v>1.7995311819955451</v>
      </c>
      <c r="F79" s="93">
        <f>[1]MercLab!K173</f>
        <v>0</v>
      </c>
      <c r="G79" s="60">
        <f t="shared" si="20"/>
        <v>0</v>
      </c>
      <c r="H79" s="93">
        <f>[1]MercLab!L173</f>
        <v>21209.123919573991</v>
      </c>
      <c r="I79" s="60">
        <f t="shared" si="21"/>
        <v>1.9742108527039952</v>
      </c>
      <c r="J79" s="93">
        <f>[1]MercLab!M173</f>
        <v>0</v>
      </c>
      <c r="K79" s="60">
        <f t="shared" si="22"/>
        <v>0</v>
      </c>
      <c r="L79" s="93">
        <f>[1]MercLab!N173</f>
        <v>12486.111687237524</v>
      </c>
      <c r="M79" s="60">
        <f t="shared" si="23"/>
        <v>1.325511311794128</v>
      </c>
      <c r="N79" s="93">
        <f>[1]MercLab!O173</f>
        <v>9645.6347403486307</v>
      </c>
      <c r="O79" s="60">
        <f t="shared" si="24"/>
        <v>3.6348225881523337</v>
      </c>
    </row>
    <row r="80" spans="1:15" x14ac:dyDescent="0.2">
      <c r="A80" s="310" t="s">
        <v>116</v>
      </c>
      <c r="B80" s="93">
        <f>[1]MercLab!J174</f>
        <v>21429.428889792864</v>
      </c>
      <c r="C80" s="60">
        <f t="shared" si="18"/>
        <v>0.8981532075430444</v>
      </c>
      <c r="D80" s="93">
        <f t="shared" si="17"/>
        <v>18697.622383596859</v>
      </c>
      <c r="E80" s="60">
        <f t="shared" si="19"/>
        <v>1.5864377348188106</v>
      </c>
      <c r="F80" s="93">
        <f>[1]MercLab!K174</f>
        <v>1069.0976988194311</v>
      </c>
      <c r="G80" s="60">
        <f t="shared" si="20"/>
        <v>1.2044060512532448</v>
      </c>
      <c r="H80" s="93">
        <f>[1]MercLab!L174</f>
        <v>17628.524684777429</v>
      </c>
      <c r="I80" s="60">
        <f t="shared" si="21"/>
        <v>1.6409176013974138</v>
      </c>
      <c r="J80" s="93">
        <f>[1]MercLab!M174</f>
        <v>0</v>
      </c>
      <c r="K80" s="60">
        <f t="shared" si="22"/>
        <v>0</v>
      </c>
      <c r="L80" s="93">
        <f>[1]MercLab!N174</f>
        <v>2731.8065061960015</v>
      </c>
      <c r="M80" s="60">
        <f t="shared" si="23"/>
        <v>0.2900054489578836</v>
      </c>
      <c r="N80" s="93">
        <f>[1]MercLab!O174</f>
        <v>0</v>
      </c>
      <c r="O80" s="60">
        <f t="shared" si="24"/>
        <v>0</v>
      </c>
    </row>
    <row r="81" spans="1:15" x14ac:dyDescent="0.2">
      <c r="A81" s="310" t="s">
        <v>117</v>
      </c>
      <c r="B81" s="93">
        <f>[1]MercLab!J175</f>
        <v>18333.772463116959</v>
      </c>
      <c r="C81" s="60">
        <f t="shared" si="18"/>
        <v>0.76840762433739318</v>
      </c>
      <c r="D81" s="93">
        <f t="shared" ref="D81:D93" si="25">F81+H81+J81</f>
        <v>16449.174455064247</v>
      </c>
      <c r="E81" s="60">
        <f t="shared" ref="E81:E93" si="26">IF(ISNUMBER(D81/D$68*100),D81/D$68*100,0)</f>
        <v>1.3956636050701736</v>
      </c>
      <c r="F81" s="93">
        <f>[1]MercLab!K175</f>
        <v>656.9101574370784</v>
      </c>
      <c r="G81" s="60">
        <f t="shared" si="20"/>
        <v>0.7400507639485332</v>
      </c>
      <c r="H81" s="93">
        <f>[1]MercLab!L175</f>
        <v>15792.264297627169</v>
      </c>
      <c r="I81" s="60">
        <f t="shared" si="21"/>
        <v>1.4699928051423079</v>
      </c>
      <c r="J81" s="93">
        <f>[1]MercLab!M175</f>
        <v>0</v>
      </c>
      <c r="K81" s="60">
        <f t="shared" si="22"/>
        <v>0</v>
      </c>
      <c r="L81" s="93">
        <f>[1]MercLab!N175</f>
        <v>1884.5980080527092</v>
      </c>
      <c r="M81" s="60">
        <f t="shared" si="23"/>
        <v>0.20006676541359908</v>
      </c>
      <c r="N81" s="93">
        <f>[1]MercLab!O175</f>
        <v>0</v>
      </c>
      <c r="O81" s="60">
        <f t="shared" si="24"/>
        <v>0</v>
      </c>
    </row>
    <row r="82" spans="1:15" x14ac:dyDescent="0.2">
      <c r="A82" s="310" t="s">
        <v>118</v>
      </c>
      <c r="B82" s="93">
        <f>[1]MercLab!J176</f>
        <v>4738.735525382489</v>
      </c>
      <c r="C82" s="60">
        <f t="shared" si="18"/>
        <v>0.19861054317913718</v>
      </c>
      <c r="D82" s="93">
        <f t="shared" si="25"/>
        <v>3966.4336467739754</v>
      </c>
      <c r="E82" s="60">
        <f t="shared" si="26"/>
        <v>0.33654011621378849</v>
      </c>
      <c r="F82" s="93">
        <f>[1]MercLab!K176</f>
        <v>0</v>
      </c>
      <c r="G82" s="60">
        <f t="shared" si="20"/>
        <v>0</v>
      </c>
      <c r="H82" s="93">
        <f>[1]MercLab!L176</f>
        <v>3966.4336467739754</v>
      </c>
      <c r="I82" s="60">
        <f t="shared" si="21"/>
        <v>0.36920791173107315</v>
      </c>
      <c r="J82" s="93">
        <f>[1]MercLab!M176</f>
        <v>0</v>
      </c>
      <c r="K82" s="60">
        <f t="shared" si="22"/>
        <v>0</v>
      </c>
      <c r="L82" s="93">
        <f>[1]MercLab!N176</f>
        <v>772.30187860851333</v>
      </c>
      <c r="M82" s="60">
        <f t="shared" si="23"/>
        <v>8.1986682632495839E-2</v>
      </c>
      <c r="N82" s="93">
        <f>[1]MercLab!O176</f>
        <v>0</v>
      </c>
      <c r="O82" s="60">
        <f t="shared" si="24"/>
        <v>0</v>
      </c>
    </row>
    <row r="83" spans="1:15" x14ac:dyDescent="0.2">
      <c r="A83" s="310" t="s">
        <v>119</v>
      </c>
      <c r="B83" s="93">
        <f>[1]MercLab!J177</f>
        <v>12889.907177993795</v>
      </c>
      <c r="C83" s="60">
        <f t="shared" si="18"/>
        <v>0.54024358448309262</v>
      </c>
      <c r="D83" s="93">
        <f t="shared" si="25"/>
        <v>6017.2312028400947</v>
      </c>
      <c r="E83" s="60">
        <f t="shared" si="26"/>
        <v>0.51054419880087187</v>
      </c>
      <c r="F83" s="93">
        <f>[1]MercLab!K177</f>
        <v>0</v>
      </c>
      <c r="G83" s="60">
        <f t="shared" si="20"/>
        <v>0</v>
      </c>
      <c r="H83" s="93">
        <f>[1]MercLab!L177</f>
        <v>6017.2312028400947</v>
      </c>
      <c r="I83" s="60">
        <f t="shared" si="21"/>
        <v>0.56010249121664979</v>
      </c>
      <c r="J83" s="93">
        <f>[1]MercLab!M177</f>
        <v>0</v>
      </c>
      <c r="K83" s="60">
        <f t="shared" si="22"/>
        <v>0</v>
      </c>
      <c r="L83" s="93">
        <f>[1]MercLab!N177</f>
        <v>6872.6759751537002</v>
      </c>
      <c r="M83" s="60">
        <f t="shared" si="23"/>
        <v>0.72959540772596265</v>
      </c>
      <c r="N83" s="93">
        <f>[1]MercLab!O177</f>
        <v>0</v>
      </c>
      <c r="O83" s="60">
        <f t="shared" si="24"/>
        <v>0</v>
      </c>
    </row>
    <row r="84" spans="1:15" x14ac:dyDescent="0.2">
      <c r="A84" s="310" t="s">
        <v>120</v>
      </c>
      <c r="B84" s="93">
        <f>[1]MercLab!J178</f>
        <v>56967.376478132675</v>
      </c>
      <c r="C84" s="60">
        <f t="shared" si="18"/>
        <v>2.3876246153026432</v>
      </c>
      <c r="D84" s="93">
        <f t="shared" si="25"/>
        <v>50784.30140142273</v>
      </c>
      <c r="E84" s="60">
        <f t="shared" si="26"/>
        <v>4.3088971649308885</v>
      </c>
      <c r="F84" s="93">
        <f>[1]MercLab!K178</f>
        <v>878.19886635684543</v>
      </c>
      <c r="G84" s="60">
        <f t="shared" si="20"/>
        <v>0.98934646479167976</v>
      </c>
      <c r="H84" s="93">
        <f>[1]MercLab!L178</f>
        <v>49906.102535065882</v>
      </c>
      <c r="I84" s="60">
        <f t="shared" si="21"/>
        <v>4.6454143798912941</v>
      </c>
      <c r="J84" s="93">
        <f>[1]MercLab!M178</f>
        <v>0</v>
      </c>
      <c r="K84" s="60">
        <f t="shared" si="22"/>
        <v>0</v>
      </c>
      <c r="L84" s="93">
        <f>[1]MercLab!N178</f>
        <v>5410.7731981014294</v>
      </c>
      <c r="M84" s="60">
        <f t="shared" si="23"/>
        <v>0.57440148376749822</v>
      </c>
      <c r="N84" s="93">
        <f>[1]MercLab!O178</f>
        <v>772.30187860851333</v>
      </c>
      <c r="O84" s="60">
        <f t="shared" si="24"/>
        <v>0.2910311647502053</v>
      </c>
    </row>
    <row r="85" spans="1:15" x14ac:dyDescent="0.2">
      <c r="A85" s="310" t="s">
        <v>121</v>
      </c>
      <c r="B85" s="93">
        <f>[1]MercLab!J179</f>
        <v>43505.960626347041</v>
      </c>
      <c r="C85" s="60">
        <f t="shared" si="18"/>
        <v>1.823427879704576</v>
      </c>
      <c r="D85" s="93">
        <f t="shared" si="25"/>
        <v>43505.960626347041</v>
      </c>
      <c r="E85" s="60">
        <f t="shared" si="26"/>
        <v>3.6913515639147851</v>
      </c>
      <c r="F85" s="93">
        <f>[1]MercLab!K179</f>
        <v>43505.960626347041</v>
      </c>
      <c r="G85" s="60">
        <f t="shared" si="20"/>
        <v>49.012211233660004</v>
      </c>
      <c r="H85" s="93">
        <f>[1]MercLab!L179</f>
        <v>0</v>
      </c>
      <c r="I85" s="60">
        <f t="shared" si="21"/>
        <v>0</v>
      </c>
      <c r="J85" s="93">
        <f>[1]MercLab!M179</f>
        <v>0</v>
      </c>
      <c r="K85" s="60">
        <f t="shared" si="22"/>
        <v>0</v>
      </c>
      <c r="L85" s="93">
        <f>[1]MercLab!N179</f>
        <v>0</v>
      </c>
      <c r="M85" s="60">
        <f t="shared" si="23"/>
        <v>0</v>
      </c>
      <c r="N85" s="93">
        <f>[1]MercLab!O179</f>
        <v>0</v>
      </c>
      <c r="O85" s="60">
        <f t="shared" si="24"/>
        <v>0</v>
      </c>
    </row>
    <row r="86" spans="1:15" x14ac:dyDescent="0.2">
      <c r="A86" s="310" t="s">
        <v>122</v>
      </c>
      <c r="B86" s="93">
        <f>[1]MercLab!J180</f>
        <v>40120.229341140221</v>
      </c>
      <c r="C86" s="60">
        <f t="shared" si="18"/>
        <v>1.6815246386370659</v>
      </c>
      <c r="D86" s="93">
        <f t="shared" si="25"/>
        <v>39384.566548717456</v>
      </c>
      <c r="E86" s="60">
        <f t="shared" si="26"/>
        <v>3.3416635153131447</v>
      </c>
      <c r="F86" s="93">
        <f>[1]MercLab!K180</f>
        <v>27402.174129252107</v>
      </c>
      <c r="G86" s="60">
        <f t="shared" si="20"/>
        <v>30.870279091621693</v>
      </c>
      <c r="H86" s="93">
        <f>[1]MercLab!L180</f>
        <v>11982.392419465346</v>
      </c>
      <c r="I86" s="60">
        <f t="shared" si="21"/>
        <v>1.1153581470677607</v>
      </c>
      <c r="J86" s="93">
        <f>[1]MercLab!M180</f>
        <v>0</v>
      </c>
      <c r="K86" s="60">
        <f t="shared" si="22"/>
        <v>0</v>
      </c>
      <c r="L86" s="93">
        <f>[1]MercLab!N180</f>
        <v>735.66279242281507</v>
      </c>
      <c r="M86" s="60">
        <f t="shared" si="23"/>
        <v>7.8097119219204925E-2</v>
      </c>
      <c r="N86" s="93">
        <f>[1]MercLab!O180</f>
        <v>0</v>
      </c>
      <c r="O86" s="60">
        <f t="shared" si="24"/>
        <v>0</v>
      </c>
    </row>
    <row r="87" spans="1:15" x14ac:dyDescent="0.2">
      <c r="A87" s="310" t="s">
        <v>123</v>
      </c>
      <c r="B87" s="93">
        <f>[1]MercLab!J181</f>
        <v>17944.955174243241</v>
      </c>
      <c r="C87" s="60">
        <f t="shared" si="18"/>
        <v>0.75211145998574047</v>
      </c>
      <c r="D87" s="93">
        <f t="shared" si="25"/>
        <v>14386.689661629887</v>
      </c>
      <c r="E87" s="60">
        <f t="shared" si="26"/>
        <v>1.2206678950987964</v>
      </c>
      <c r="F87" s="93">
        <f>[1]MercLab!K181</f>
        <v>9974.1564366354542</v>
      </c>
      <c r="G87" s="60">
        <f t="shared" si="20"/>
        <v>11.236516907384351</v>
      </c>
      <c r="H87" s="93">
        <f>[1]MercLab!L181</f>
        <v>4412.533224994434</v>
      </c>
      <c r="I87" s="60">
        <f t="shared" si="21"/>
        <v>0.4107322402252222</v>
      </c>
      <c r="J87" s="93">
        <f>[1]MercLab!M181</f>
        <v>0</v>
      </c>
      <c r="K87" s="60">
        <f t="shared" si="22"/>
        <v>0</v>
      </c>
      <c r="L87" s="93">
        <f>[1]MercLab!N181</f>
        <v>3558.2655126133591</v>
      </c>
      <c r="M87" s="60">
        <f t="shared" si="23"/>
        <v>0.37774139023254566</v>
      </c>
      <c r="N87" s="93">
        <f>[1]MercLab!O181</f>
        <v>0</v>
      </c>
      <c r="O87" s="60">
        <f t="shared" si="24"/>
        <v>0</v>
      </c>
    </row>
    <row r="88" spans="1:15" x14ac:dyDescent="0.2">
      <c r="A88" s="310" t="s">
        <v>124</v>
      </c>
      <c r="B88" s="93">
        <f>[1]MercLab!J182</f>
        <v>10375.543227142018</v>
      </c>
      <c r="C88" s="60">
        <f t="shared" si="18"/>
        <v>0.43486121246552678</v>
      </c>
      <c r="D88" s="93">
        <f t="shared" si="25"/>
        <v>4839.8787166732136</v>
      </c>
      <c r="E88" s="60">
        <f t="shared" si="26"/>
        <v>0.41064933661366287</v>
      </c>
      <c r="F88" s="93">
        <f>[1]MercLab!K182</f>
        <v>0</v>
      </c>
      <c r="G88" s="60">
        <f t="shared" si="20"/>
        <v>0</v>
      </c>
      <c r="H88" s="93">
        <f>[1]MercLab!L182</f>
        <v>4839.8787166732136</v>
      </c>
      <c r="I88" s="60">
        <f t="shared" si="21"/>
        <v>0.45051088033905284</v>
      </c>
      <c r="J88" s="93">
        <f>[1]MercLab!M182</f>
        <v>0</v>
      </c>
      <c r="K88" s="60">
        <f t="shared" si="22"/>
        <v>0</v>
      </c>
      <c r="L88" s="93">
        <f>[1]MercLab!N182</f>
        <v>5236.6920530683401</v>
      </c>
      <c r="M88" s="60">
        <f t="shared" si="23"/>
        <v>0.55592122884976525</v>
      </c>
      <c r="N88" s="93">
        <f>[1]MercLab!O182</f>
        <v>298.97245740046043</v>
      </c>
      <c r="O88" s="60">
        <f t="shared" si="24"/>
        <v>0.11266359038548115</v>
      </c>
    </row>
    <row r="89" spans="1:15" x14ac:dyDescent="0.2">
      <c r="A89" s="310" t="s">
        <v>125</v>
      </c>
      <c r="B89" s="93">
        <f>[1]MercLab!J183</f>
        <v>66418.92748786314</v>
      </c>
      <c r="C89" s="60">
        <f t="shared" si="18"/>
        <v>2.7837593372918756</v>
      </c>
      <c r="D89" s="93">
        <f t="shared" si="25"/>
        <v>17889.849637100087</v>
      </c>
      <c r="E89" s="60">
        <f t="shared" si="26"/>
        <v>1.5179006160392094</v>
      </c>
      <c r="F89" s="93">
        <f>[1]MercLab!K183</f>
        <v>0</v>
      </c>
      <c r="G89" s="60">
        <f t="shared" si="20"/>
        <v>0</v>
      </c>
      <c r="H89" s="93">
        <f>[1]MercLab!L183</f>
        <v>17889.849637100087</v>
      </c>
      <c r="I89" s="60">
        <f t="shared" si="21"/>
        <v>1.6652425362185834</v>
      </c>
      <c r="J89" s="93">
        <f>[1]MercLab!M183</f>
        <v>0</v>
      </c>
      <c r="K89" s="60">
        <f t="shared" si="22"/>
        <v>0</v>
      </c>
      <c r="L89" s="93">
        <f>[1]MercLab!N183</f>
        <v>44649.741262750838</v>
      </c>
      <c r="M89" s="60">
        <f t="shared" si="23"/>
        <v>4.7399653787296296</v>
      </c>
      <c r="N89" s="93">
        <f>[1]MercLab!O183</f>
        <v>3879.3365880122165</v>
      </c>
      <c r="O89" s="60">
        <f t="shared" si="24"/>
        <v>1.4618737529183026</v>
      </c>
    </row>
    <row r="90" spans="1:15" x14ac:dyDescent="0.2">
      <c r="A90" s="310" t="s">
        <v>126</v>
      </c>
      <c r="B90" s="93">
        <f>[1]MercLab!J184</f>
        <v>17703.595999822708</v>
      </c>
      <c r="C90" s="60">
        <f t="shared" si="18"/>
        <v>0.74199558065967053</v>
      </c>
      <c r="D90" s="93">
        <f t="shared" si="25"/>
        <v>17703.595999822712</v>
      </c>
      <c r="E90" s="60">
        <f t="shared" si="26"/>
        <v>1.5020975480147258</v>
      </c>
      <c r="F90" s="93">
        <f>[1]MercLab!K184</f>
        <v>0</v>
      </c>
      <c r="G90" s="60">
        <f t="shared" si="20"/>
        <v>0</v>
      </c>
      <c r="H90" s="93">
        <f>[1]MercLab!L184</f>
        <v>2186.4698352245045</v>
      </c>
      <c r="I90" s="60">
        <f t="shared" si="21"/>
        <v>0.20352337485408192</v>
      </c>
      <c r="J90" s="93">
        <f>[1]MercLab!M184</f>
        <v>15517.126164598209</v>
      </c>
      <c r="K90" s="60">
        <f t="shared" si="22"/>
        <v>100</v>
      </c>
      <c r="L90" s="93">
        <f>[1]MercLab!N184</f>
        <v>0</v>
      </c>
      <c r="M90" s="60">
        <f t="shared" si="23"/>
        <v>0</v>
      </c>
      <c r="N90" s="93">
        <f>[1]MercLab!O184</f>
        <v>0</v>
      </c>
      <c r="O90" s="60">
        <f t="shared" si="24"/>
        <v>0</v>
      </c>
    </row>
    <row r="91" spans="1:15" x14ac:dyDescent="0.2">
      <c r="A91" s="310" t="s">
        <v>127</v>
      </c>
      <c r="B91" s="93">
        <f>[1]MercLab!J185</f>
        <v>298.97245740046043</v>
      </c>
      <c r="C91" s="60">
        <f t="shared" si="18"/>
        <v>1.2530575264614308E-2</v>
      </c>
      <c r="D91" s="93">
        <f t="shared" si="25"/>
        <v>298.97245740046043</v>
      </c>
      <c r="E91" s="60">
        <f t="shared" si="26"/>
        <v>2.5366925182300028E-2</v>
      </c>
      <c r="F91" s="93">
        <f>[1]MercLab!K185</f>
        <v>0</v>
      </c>
      <c r="G91" s="60">
        <f t="shared" si="20"/>
        <v>0</v>
      </c>
      <c r="H91" s="93">
        <f>[1]MercLab!L185</f>
        <v>298.97245740046043</v>
      </c>
      <c r="I91" s="60">
        <f t="shared" si="21"/>
        <v>2.782928103479285E-2</v>
      </c>
      <c r="J91" s="93">
        <f>[1]MercLab!M185</f>
        <v>0</v>
      </c>
      <c r="K91" s="60">
        <f t="shared" si="22"/>
        <v>0</v>
      </c>
      <c r="L91" s="93">
        <f>[1]MercLab!N185</f>
        <v>0</v>
      </c>
      <c r="M91" s="60">
        <f t="shared" si="23"/>
        <v>0</v>
      </c>
      <c r="N91" s="93">
        <f>[1]MercLab!O185</f>
        <v>0</v>
      </c>
      <c r="O91" s="60">
        <f t="shared" si="24"/>
        <v>0</v>
      </c>
    </row>
    <row r="92" spans="1:15" x14ac:dyDescent="0.2">
      <c r="A92" s="96" t="s">
        <v>141</v>
      </c>
      <c r="B92" s="93">
        <f>[1]MercLab!J186</f>
        <v>741.04469446431744</v>
      </c>
      <c r="C92" s="60">
        <f t="shared" si="18"/>
        <v>3.1058768420230882E-2</v>
      </c>
      <c r="D92" s="93">
        <f t="shared" si="25"/>
        <v>741.04469446431744</v>
      </c>
      <c r="E92" s="60">
        <f t="shared" si="26"/>
        <v>6.287544172016353E-2</v>
      </c>
      <c r="F92" s="93">
        <f>[1]MercLab!K186</f>
        <v>0</v>
      </c>
      <c r="G92" s="60">
        <f t="shared" si="20"/>
        <v>0</v>
      </c>
      <c r="H92" s="93">
        <f>[1]MercLab!L186</f>
        <v>741.04469446431744</v>
      </c>
      <c r="I92" s="60">
        <f t="shared" si="21"/>
        <v>6.8978732157813569E-2</v>
      </c>
      <c r="J92" s="93">
        <f>[1]MercLab!M186</f>
        <v>0</v>
      </c>
      <c r="K92" s="60">
        <f t="shared" si="22"/>
        <v>0</v>
      </c>
      <c r="L92" s="93">
        <f>[1]MercLab!N186</f>
        <v>0</v>
      </c>
      <c r="M92" s="60">
        <f t="shared" si="23"/>
        <v>0</v>
      </c>
      <c r="N92" s="93">
        <f>[1]MercLab!O186</f>
        <v>0</v>
      </c>
      <c r="O92" s="60">
        <f t="shared" si="24"/>
        <v>0</v>
      </c>
    </row>
    <row r="93" spans="1:15" x14ac:dyDescent="0.2">
      <c r="A93" s="310" t="s">
        <v>129</v>
      </c>
      <c r="B93" s="93">
        <f>[1]MercLab!J188</f>
        <v>0</v>
      </c>
      <c r="C93" s="60">
        <f t="shared" si="18"/>
        <v>0</v>
      </c>
      <c r="D93" s="93">
        <f t="shared" si="25"/>
        <v>0</v>
      </c>
      <c r="E93" s="60">
        <f t="shared" si="26"/>
        <v>0</v>
      </c>
      <c r="F93" s="93">
        <f>[1]MercLab!K188</f>
        <v>0</v>
      </c>
      <c r="G93" s="60">
        <f t="shared" si="20"/>
        <v>0</v>
      </c>
      <c r="H93" s="93">
        <f>[1]MercLab!L188</f>
        <v>0</v>
      </c>
      <c r="I93" s="60">
        <f t="shared" si="21"/>
        <v>0</v>
      </c>
      <c r="J93" s="93">
        <f>[1]MercLab!M188</f>
        <v>0</v>
      </c>
      <c r="K93" s="60">
        <f t="shared" si="22"/>
        <v>0</v>
      </c>
      <c r="L93" s="93">
        <f>[1]MercLab!N188</f>
        <v>0</v>
      </c>
      <c r="M93" s="60">
        <f t="shared" si="23"/>
        <v>0</v>
      </c>
      <c r="N93" s="93">
        <f>[1]MercLab!O188</f>
        <v>0</v>
      </c>
      <c r="O93" s="60">
        <f t="shared" si="24"/>
        <v>0</v>
      </c>
    </row>
    <row r="94" spans="1:15" x14ac:dyDescent="0.2">
      <c r="A94" s="109"/>
      <c r="B94" s="94"/>
      <c r="C94" s="60"/>
      <c r="D94" s="94"/>
      <c r="E94" s="95"/>
      <c r="F94" s="94"/>
      <c r="G94" s="60"/>
      <c r="H94" s="93"/>
      <c r="I94" s="95"/>
      <c r="J94" s="94"/>
      <c r="K94" s="95"/>
      <c r="L94" s="94"/>
      <c r="M94" s="95"/>
      <c r="N94" s="94"/>
      <c r="O94" s="95"/>
    </row>
    <row r="95" spans="1:15" x14ac:dyDescent="0.2">
      <c r="A95" s="65" t="s">
        <v>15</v>
      </c>
      <c r="B95" s="92"/>
      <c r="C95" s="60"/>
      <c r="D95" s="92"/>
      <c r="E95" s="57"/>
      <c r="F95" s="92"/>
      <c r="G95" s="60"/>
      <c r="H95" s="93"/>
      <c r="I95" s="57"/>
      <c r="J95" s="92"/>
      <c r="K95" s="57"/>
      <c r="L95" s="92"/>
      <c r="M95" s="57"/>
      <c r="N95" s="92"/>
      <c r="O95" s="57"/>
    </row>
    <row r="96" spans="1:15" x14ac:dyDescent="0.2">
      <c r="A96" s="96" t="s">
        <v>131</v>
      </c>
      <c r="B96" s="94">
        <f>[1]MercLab!J190</f>
        <v>48181.637307801953</v>
      </c>
      <c r="C96" s="60">
        <f>IF(ISNUMBER(B96/B$68*100),B96/B$68*100,0)</f>
        <v>2.0193954918364709</v>
      </c>
      <c r="D96" s="94">
        <f>F96+H96+J96</f>
        <v>24494.664734591352</v>
      </c>
      <c r="E96" s="60">
        <f>IF(ISNUMBER(D96/D$68*100),D96/D$68*100,0)</f>
        <v>2.0782995634130437</v>
      </c>
      <c r="F96" s="94">
        <f>[1]MercLab!K190</f>
        <v>6450.1770698218397</v>
      </c>
      <c r="G96" s="60">
        <f>IF(ISNUMBER(F96/F$68*100),F96/F$68*100,0)</f>
        <v>7.2665316772517485</v>
      </c>
      <c r="H96" s="94">
        <f>[1]MercLab!L190</f>
        <v>18044.487664769513</v>
      </c>
      <c r="I96" s="60">
        <f>IF(ISNUMBER(H96/H$68*100),H96/H$68*100,0)</f>
        <v>1.6796367221181705</v>
      </c>
      <c r="J96" s="94">
        <f>[1]MercLab!M190</f>
        <v>0</v>
      </c>
      <c r="K96" s="60">
        <f>IF(ISNUMBER(J96/J$68*100),J96/J$68*100,0)</f>
        <v>0</v>
      </c>
      <c r="L96" s="94">
        <f>[1]MercLab!N190</f>
        <v>23686.97257321062</v>
      </c>
      <c r="M96" s="60">
        <f>IF(ISNUMBER(L96/L$68*100),L96/L$68*100,0)</f>
        <v>2.514581870995134</v>
      </c>
      <c r="N96" s="94">
        <f>[1]MercLab!O190</f>
        <v>0</v>
      </c>
      <c r="O96" s="60">
        <f>IF(ISNUMBER(N96/N$68*100),N96/N$68*100,0)</f>
        <v>0</v>
      </c>
    </row>
    <row r="97" spans="1:15" x14ac:dyDescent="0.2">
      <c r="A97" s="96" t="s">
        <v>132</v>
      </c>
      <c r="B97" s="94">
        <f>[1]MercLab!J191</f>
        <v>63712.324005745293</v>
      </c>
      <c r="C97" s="60">
        <f t="shared" ref="C97:C106" si="27">IF(ISNUMBER(B97/B$68*100),B97/B$68*100,0)</f>
        <v>2.670319795271733</v>
      </c>
      <c r="D97" s="94">
        <f t="shared" ref="D97:D106" si="28">F97+H97+J97</f>
        <v>51776.072230430393</v>
      </c>
      <c r="E97" s="60">
        <f t="shared" ref="E97:E106" si="29">IF(ISNUMBER(D97/D$68*100),D97/D$68*100,0)</f>
        <v>4.3930459746111286</v>
      </c>
      <c r="F97" s="94">
        <f>[1]MercLab!K191</f>
        <v>24366.361749352873</v>
      </c>
      <c r="G97" s="60">
        <f t="shared" ref="G97:G106" si="30">IF(ISNUMBER(F97/F$68*100),F97/F$68*100,0)</f>
        <v>27.450244790867195</v>
      </c>
      <c r="H97" s="94">
        <f>[1]MercLab!L191</f>
        <v>27409.71048107752</v>
      </c>
      <c r="I97" s="60">
        <f t="shared" ref="I97:I106" si="31">IF(ISNUMBER(H97/H$68*100),H97/H$68*100,0)</f>
        <v>2.5513806278097597</v>
      </c>
      <c r="J97" s="94">
        <f>[1]MercLab!M191</f>
        <v>0</v>
      </c>
      <c r="K97" s="60">
        <f t="shared" ref="K97:K106" si="32">IF(ISNUMBER(J97/J$68*100),J97/J$68*100,0)</f>
        <v>0</v>
      </c>
      <c r="L97" s="94">
        <f>[1]MercLab!N191</f>
        <v>11936.251775314955</v>
      </c>
      <c r="M97" s="60">
        <f t="shared" ref="M97:M106" si="33">IF(ISNUMBER(L97/L$68*100),L97/L$68*100,0)</f>
        <v>1.2671388135006467</v>
      </c>
      <c r="N97" s="94">
        <f>[1]MercLab!O191</f>
        <v>0</v>
      </c>
      <c r="O97" s="60">
        <f t="shared" ref="O97:O106" si="34">IF(ISNUMBER(N97/N$68*100),N97/N$68*100,0)</f>
        <v>0</v>
      </c>
    </row>
    <row r="98" spans="1:15" x14ac:dyDescent="0.2">
      <c r="A98" s="96" t="s">
        <v>133</v>
      </c>
      <c r="B98" s="94">
        <f>[1]MercLab!J192</f>
        <v>119009.56058874984</v>
      </c>
      <c r="C98" s="60">
        <f t="shared" si="27"/>
        <v>4.9879452747332236</v>
      </c>
      <c r="D98" s="94">
        <f t="shared" si="28"/>
        <v>97199.619411165142</v>
      </c>
      <c r="E98" s="60">
        <f t="shared" si="29"/>
        <v>8.2470990632037591</v>
      </c>
      <c r="F98" s="94">
        <f>[1]MercLab!K192</f>
        <v>26738.675214332845</v>
      </c>
      <c r="G98" s="60">
        <f t="shared" si="30"/>
        <v>30.122805676412618</v>
      </c>
      <c r="H98" s="94">
        <f>[1]MercLab!L192</f>
        <v>70460.944196832294</v>
      </c>
      <c r="I98" s="60">
        <f t="shared" si="31"/>
        <v>6.5587226163913588</v>
      </c>
      <c r="J98" s="94">
        <f>[1]MercLab!M192</f>
        <v>0</v>
      </c>
      <c r="K98" s="60">
        <f t="shared" si="32"/>
        <v>0</v>
      </c>
      <c r="L98" s="94">
        <f>[1]MercLab!N192</f>
        <v>21229.940415890567</v>
      </c>
      <c r="M98" s="60">
        <f t="shared" si="33"/>
        <v>2.2537461521140854</v>
      </c>
      <c r="N98" s="94">
        <f>[1]MercLab!O192</f>
        <v>580.00076169401211</v>
      </c>
      <c r="O98" s="60">
        <f t="shared" si="34"/>
        <v>0.21856517756495053</v>
      </c>
    </row>
    <row r="99" spans="1:15" x14ac:dyDescent="0.2">
      <c r="A99" s="96" t="s">
        <v>134</v>
      </c>
      <c r="B99" s="94">
        <f>[1]MercLab!J193</f>
        <v>55529.777479399134</v>
      </c>
      <c r="C99" s="60">
        <f t="shared" si="27"/>
        <v>2.3273717658910469</v>
      </c>
      <c r="D99" s="94">
        <f t="shared" si="28"/>
        <v>47932.236334639325</v>
      </c>
      <c r="E99" s="60">
        <f t="shared" si="29"/>
        <v>4.0669079135021553</v>
      </c>
      <c r="F99" s="94">
        <f>[1]MercLab!K193</f>
        <v>4592.8817198089182</v>
      </c>
      <c r="G99" s="60">
        <f t="shared" si="30"/>
        <v>5.1741712119825305</v>
      </c>
      <c r="H99" s="94">
        <f>[1]MercLab!L193</f>
        <v>43339.354614830409</v>
      </c>
      <c r="I99" s="60">
        <f t="shared" si="31"/>
        <v>4.0341611730044411</v>
      </c>
      <c r="J99" s="94">
        <f>[1]MercLab!M193</f>
        <v>0</v>
      </c>
      <c r="K99" s="60">
        <f t="shared" si="32"/>
        <v>0</v>
      </c>
      <c r="L99" s="94">
        <f>[1]MercLab!N193</f>
        <v>4614.8780808319934</v>
      </c>
      <c r="M99" s="60">
        <f t="shared" si="33"/>
        <v>0.48991016994874798</v>
      </c>
      <c r="N99" s="94">
        <f>[1]MercLab!O193</f>
        <v>2982.6630639277982</v>
      </c>
      <c r="O99" s="60">
        <f t="shared" si="34"/>
        <v>1.1239748725152905</v>
      </c>
    </row>
    <row r="100" spans="1:15" x14ac:dyDescent="0.2">
      <c r="A100" s="96" t="s">
        <v>135</v>
      </c>
      <c r="B100" s="94">
        <f>[1]MercLab!J194</f>
        <v>317192.15601489664</v>
      </c>
      <c r="C100" s="60">
        <f t="shared" si="27"/>
        <v>13.294201809921724</v>
      </c>
      <c r="D100" s="94">
        <f t="shared" si="28"/>
        <v>168515.27560526604</v>
      </c>
      <c r="E100" s="60">
        <f t="shared" si="29"/>
        <v>14.298020712415195</v>
      </c>
      <c r="F100" s="94">
        <f>[1]MercLab!K194</f>
        <v>14499.989381371579</v>
      </c>
      <c r="G100" s="60">
        <f t="shared" si="30"/>
        <v>16.335153441370696</v>
      </c>
      <c r="H100" s="94">
        <f>[1]MercLab!L194</f>
        <v>143538.42688026518</v>
      </c>
      <c r="I100" s="60">
        <f t="shared" si="31"/>
        <v>13.361000727877792</v>
      </c>
      <c r="J100" s="94">
        <f>[1]MercLab!M194</f>
        <v>10476.859343629287</v>
      </c>
      <c r="K100" s="60">
        <f t="shared" si="32"/>
        <v>67.518039310216366</v>
      </c>
      <c r="L100" s="94">
        <f>[1]MercLab!N194</f>
        <v>101294.6731011775</v>
      </c>
      <c r="M100" s="60">
        <f t="shared" si="33"/>
        <v>10.753326446481992</v>
      </c>
      <c r="N100" s="94">
        <f>[1]MercLab!O194</f>
        <v>47382.207308453122</v>
      </c>
      <c r="O100" s="60">
        <f t="shared" si="34"/>
        <v>17.855322333619394</v>
      </c>
    </row>
    <row r="101" spans="1:15" x14ac:dyDescent="0.2">
      <c r="A101" s="96" t="s">
        <v>136</v>
      </c>
      <c r="B101" s="94">
        <f>[1]MercLab!J195</f>
        <v>556868.02945424337</v>
      </c>
      <c r="C101" s="60">
        <f t="shared" si="27"/>
        <v>23.339530390879101</v>
      </c>
      <c r="D101" s="94">
        <f t="shared" si="28"/>
        <v>38197.454729912308</v>
      </c>
      <c r="E101" s="60">
        <f t="shared" si="29"/>
        <v>3.2409406027328771</v>
      </c>
      <c r="F101" s="94">
        <f>[1]MercLab!K195</f>
        <v>0</v>
      </c>
      <c r="G101" s="60">
        <f t="shared" si="30"/>
        <v>0</v>
      </c>
      <c r="H101" s="94">
        <f>[1]MercLab!L195</f>
        <v>38197.454729912308</v>
      </c>
      <c r="I101" s="60">
        <f t="shared" si="31"/>
        <v>3.5555372281957562</v>
      </c>
      <c r="J101" s="94">
        <f>[1]MercLab!M195</f>
        <v>0</v>
      </c>
      <c r="K101" s="60">
        <f t="shared" si="32"/>
        <v>0</v>
      </c>
      <c r="L101" s="94">
        <f>[1]MercLab!N195</f>
        <v>513767.42642296874</v>
      </c>
      <c r="M101" s="60">
        <f t="shared" si="33"/>
        <v>54.540961382804234</v>
      </c>
      <c r="N101" s="94">
        <f>[1]MercLab!O195</f>
        <v>4903.1483013675506</v>
      </c>
      <c r="O101" s="60">
        <f t="shared" si="34"/>
        <v>1.8476828823218907</v>
      </c>
    </row>
    <row r="102" spans="1:15" x14ac:dyDescent="0.2">
      <c r="A102" s="96" t="s">
        <v>137</v>
      </c>
      <c r="B102" s="94">
        <f>[1]MercLab!J196</f>
        <v>329582.99323702487</v>
      </c>
      <c r="C102" s="60">
        <f t="shared" si="27"/>
        <v>13.813528304922206</v>
      </c>
      <c r="D102" s="94">
        <f t="shared" si="28"/>
        <v>174761.3389568743</v>
      </c>
      <c r="E102" s="60">
        <f t="shared" si="29"/>
        <v>14.827980639499462</v>
      </c>
      <c r="F102" s="94">
        <f>[1]MercLab!K196</f>
        <v>3823.3923615675544</v>
      </c>
      <c r="G102" s="60">
        <f t="shared" si="30"/>
        <v>4.3072928710560801</v>
      </c>
      <c r="H102" s="94">
        <f>[1]MercLab!L196</f>
        <v>170937.94659530674</v>
      </c>
      <c r="I102" s="60">
        <f t="shared" si="31"/>
        <v>15.911432767665628</v>
      </c>
      <c r="J102" s="94">
        <f>[1]MercLab!M196</f>
        <v>0</v>
      </c>
      <c r="K102" s="60">
        <f t="shared" si="32"/>
        <v>0</v>
      </c>
      <c r="L102" s="94">
        <f>[1]MercLab!N196</f>
        <v>137064.17610214622</v>
      </c>
      <c r="M102" s="60">
        <f t="shared" si="33"/>
        <v>14.550575905134549</v>
      </c>
      <c r="N102" s="94">
        <f>[1]MercLab!O196</f>
        <v>17757.47817800433</v>
      </c>
      <c r="O102" s="60">
        <f t="shared" si="34"/>
        <v>6.6916573691136243</v>
      </c>
    </row>
    <row r="103" spans="1:15" x14ac:dyDescent="0.2">
      <c r="A103" s="96" t="s">
        <v>138</v>
      </c>
      <c r="B103" s="94">
        <f>[1]MercLab!J197</f>
        <v>150345.51008348385</v>
      </c>
      <c r="C103" s="60">
        <f t="shared" si="27"/>
        <v>6.3013019532916426</v>
      </c>
      <c r="D103" s="94">
        <f t="shared" si="28"/>
        <v>85133.243517044946</v>
      </c>
      <c r="E103" s="60">
        <f t="shared" si="29"/>
        <v>7.2233029008781262</v>
      </c>
      <c r="F103" s="94">
        <f>[1]MercLab!K197</f>
        <v>2571.1234656069119</v>
      </c>
      <c r="G103" s="60">
        <f t="shared" si="30"/>
        <v>2.8965329023865034</v>
      </c>
      <c r="H103" s="94">
        <f>[1]MercLab!L197</f>
        <v>82562.120051438033</v>
      </c>
      <c r="I103" s="60">
        <f t="shared" si="31"/>
        <v>7.6851374929904708</v>
      </c>
      <c r="J103" s="94">
        <f>[1]MercLab!M197</f>
        <v>0</v>
      </c>
      <c r="K103" s="60">
        <f t="shared" si="32"/>
        <v>0</v>
      </c>
      <c r="L103" s="94">
        <f>[1]MercLab!N197</f>
        <v>64843.8730355523</v>
      </c>
      <c r="M103" s="60">
        <f t="shared" si="33"/>
        <v>6.8837512719848988</v>
      </c>
      <c r="N103" s="94">
        <f>[1]MercLab!O197</f>
        <v>368.39353088654747</v>
      </c>
      <c r="O103" s="60">
        <f t="shared" si="34"/>
        <v>0.13882395129418088</v>
      </c>
    </row>
    <row r="104" spans="1:15" x14ac:dyDescent="0.2">
      <c r="A104" s="96" t="s">
        <v>139</v>
      </c>
      <c r="B104" s="94">
        <f>[1]MercLab!J198</f>
        <v>743372.42882992246</v>
      </c>
      <c r="C104" s="60">
        <f t="shared" si="27"/>
        <v>31.156328747084583</v>
      </c>
      <c r="D104" s="94">
        <f t="shared" si="28"/>
        <v>488651.52249176247</v>
      </c>
      <c r="E104" s="60">
        <f t="shared" si="29"/>
        <v>41.460630584650126</v>
      </c>
      <c r="F104" s="94">
        <f>[1]MercLab!K198</f>
        <v>4091.7214631519964</v>
      </c>
      <c r="G104" s="60">
        <f t="shared" si="30"/>
        <v>4.6095825439573712</v>
      </c>
      <c r="H104" s="94">
        <f>[1]MercLab!L198</f>
        <v>479519.53420764161</v>
      </c>
      <c r="I104" s="60">
        <f t="shared" si="31"/>
        <v>44.635161362917138</v>
      </c>
      <c r="J104" s="94">
        <f>[1]MercLab!M198</f>
        <v>5040.2668209689109</v>
      </c>
      <c r="K104" s="60">
        <f t="shared" si="32"/>
        <v>32.48196068978357</v>
      </c>
      <c r="L104" s="94">
        <f>[1]MercLab!N198</f>
        <v>63327.382528397786</v>
      </c>
      <c r="M104" s="60">
        <f t="shared" si="33"/>
        <v>6.7227623771381282</v>
      </c>
      <c r="N104" s="94">
        <f>[1]MercLab!O198</f>
        <v>191393.5238097955</v>
      </c>
      <c r="O104" s="60">
        <f t="shared" si="34"/>
        <v>72.123973413570454</v>
      </c>
    </row>
    <row r="105" spans="1:15" x14ac:dyDescent="0.2">
      <c r="A105" s="96" t="s">
        <v>140</v>
      </c>
      <c r="B105" s="94">
        <f>[1]MercLab!J199</f>
        <v>1631.2311610853537</v>
      </c>
      <c r="C105" s="60">
        <f t="shared" si="27"/>
        <v>6.8368387562153854E-2</v>
      </c>
      <c r="D105" s="94">
        <f t="shared" si="28"/>
        <v>1631.2311610853537</v>
      </c>
      <c r="E105" s="60">
        <f t="shared" si="29"/>
        <v>0.13840511991665772</v>
      </c>
      <c r="F105" s="94">
        <f>[1]MercLab!K199</f>
        <v>1631.2311610853537</v>
      </c>
      <c r="G105" s="60">
        <f t="shared" si="30"/>
        <v>1.8376848847149982</v>
      </c>
      <c r="H105" s="94">
        <f>[1]MercLab!L199</f>
        <v>0</v>
      </c>
      <c r="I105" s="60">
        <f t="shared" si="31"/>
        <v>0</v>
      </c>
      <c r="J105" s="94">
        <f>[1]MercLab!M199</f>
        <v>0</v>
      </c>
      <c r="K105" s="60">
        <f t="shared" si="32"/>
        <v>0</v>
      </c>
      <c r="L105" s="94">
        <f>[1]MercLab!N199</f>
        <v>0</v>
      </c>
      <c r="M105" s="60">
        <f t="shared" si="33"/>
        <v>0</v>
      </c>
      <c r="N105" s="94">
        <f>[1]MercLab!O199</f>
        <v>0</v>
      </c>
      <c r="O105" s="60">
        <f t="shared" si="34"/>
        <v>0</v>
      </c>
    </row>
    <row r="106" spans="1:15" x14ac:dyDescent="0.2">
      <c r="A106" s="96" t="s">
        <v>128</v>
      </c>
      <c r="B106" s="94">
        <f>[1]MercLab!J200</f>
        <v>517.94250987948658</v>
      </c>
      <c r="C106" s="60">
        <f t="shared" si="27"/>
        <v>2.1708078594326566E-2</v>
      </c>
      <c r="D106" s="94">
        <f t="shared" si="28"/>
        <v>298.97245740046043</v>
      </c>
      <c r="E106" s="60">
        <f t="shared" si="29"/>
        <v>2.5366925182300028E-2</v>
      </c>
      <c r="F106" s="94">
        <f>[1]MercLab!K200</f>
        <v>0</v>
      </c>
      <c r="G106" s="60">
        <f t="shared" si="30"/>
        <v>0</v>
      </c>
      <c r="H106" s="94">
        <f>[1]MercLab!L200</f>
        <v>298.97245740046043</v>
      </c>
      <c r="I106" s="60">
        <f t="shared" si="31"/>
        <v>2.782928103479285E-2</v>
      </c>
      <c r="J106" s="94">
        <f>[1]MercLab!M200</f>
        <v>0</v>
      </c>
      <c r="K106" s="60">
        <f t="shared" si="32"/>
        <v>0</v>
      </c>
      <c r="L106" s="94">
        <f>[1]MercLab!N200</f>
        <v>218.97005247902612</v>
      </c>
      <c r="M106" s="60">
        <f t="shared" si="33"/>
        <v>2.3245609904464858E-2</v>
      </c>
      <c r="N106" s="94">
        <f>[1]MercLab!O200</f>
        <v>0</v>
      </c>
      <c r="O106" s="60">
        <f t="shared" si="34"/>
        <v>0</v>
      </c>
    </row>
    <row r="107" spans="1:15" x14ac:dyDescent="0.2">
      <c r="A107" s="96" t="s">
        <v>129</v>
      </c>
      <c r="B107" s="94">
        <f>[1]MercLab!J202</f>
        <v>0</v>
      </c>
      <c r="C107" s="60">
        <f>IF(ISNUMBER(B107/B$68*100),B107/B$68*100,0)</f>
        <v>0</v>
      </c>
      <c r="D107" s="94">
        <f>F107+H107+J107</f>
        <v>0</v>
      </c>
      <c r="E107" s="60">
        <f>IF(ISNUMBER(D107/D$68*100),D107/D$68*100,0)</f>
        <v>0</v>
      </c>
      <c r="F107" s="94">
        <f>[1]MercLab!K202</f>
        <v>0</v>
      </c>
      <c r="G107" s="60">
        <f>IF(ISNUMBER(F107/F$68*100),F107/F$68*100,0)</f>
        <v>0</v>
      </c>
      <c r="H107" s="94">
        <f>[1]MercLab!L202</f>
        <v>0</v>
      </c>
      <c r="I107" s="60">
        <f>IF(ISNUMBER(H107/H$68*100),H107/H$68*100,0)</f>
        <v>0</v>
      </c>
      <c r="J107" s="94">
        <f>[1]MercLab!M202</f>
        <v>0</v>
      </c>
      <c r="K107" s="60">
        <f>IF(ISNUMBER(J107/J$68*100),J107/J$68*100,0)</f>
        <v>0</v>
      </c>
      <c r="L107" s="94">
        <f>[1]MercLab!N202</f>
        <v>0</v>
      </c>
      <c r="M107" s="60">
        <f>IF(ISNUMBER(L107/L$68*100),L107/L$68*100,0)</f>
        <v>0</v>
      </c>
      <c r="N107" s="94">
        <f>[1]MercLab!O202</f>
        <v>0</v>
      </c>
      <c r="O107" s="60">
        <f>IF(ISNUMBER(N107/N$68*100),N107/N$68*100,0)</f>
        <v>0</v>
      </c>
    </row>
    <row r="108" spans="1:15" x14ac:dyDescent="0.2">
      <c r="A108" s="108"/>
      <c r="B108" s="93"/>
      <c r="C108" s="60"/>
      <c r="D108" s="93"/>
      <c r="E108" s="60"/>
      <c r="F108" s="93"/>
      <c r="G108" s="60"/>
      <c r="H108" s="93"/>
      <c r="I108" s="60"/>
      <c r="J108" s="93"/>
      <c r="K108" s="60"/>
      <c r="L108" s="93"/>
      <c r="M108" s="60"/>
      <c r="N108" s="93"/>
      <c r="O108" s="60"/>
    </row>
    <row r="109" spans="1:15" x14ac:dyDescent="0.2">
      <c r="A109" s="108"/>
      <c r="B109" s="93"/>
      <c r="C109" s="60"/>
      <c r="D109" s="93"/>
      <c r="E109" s="60"/>
      <c r="F109" s="93"/>
      <c r="G109" s="60"/>
      <c r="H109" s="93"/>
      <c r="I109" s="60"/>
      <c r="J109" s="93"/>
      <c r="K109" s="60"/>
      <c r="L109" s="93"/>
      <c r="M109" s="60"/>
      <c r="N109" s="93"/>
      <c r="O109" s="60"/>
    </row>
    <row r="110" spans="1:15" x14ac:dyDescent="0.2">
      <c r="A110" s="254"/>
      <c r="B110" s="268"/>
      <c r="C110" s="268"/>
      <c r="D110" s="268"/>
      <c r="E110" s="268"/>
      <c r="F110" s="268"/>
      <c r="G110" s="268"/>
      <c r="H110" s="268"/>
      <c r="I110" s="268"/>
      <c r="J110" s="268"/>
      <c r="K110" s="268"/>
      <c r="L110" s="268"/>
      <c r="M110" s="268"/>
      <c r="N110" s="268"/>
      <c r="O110" s="268"/>
    </row>
    <row r="111" spans="1:15" x14ac:dyDescent="0.2">
      <c r="A111" s="15" t="str">
        <f>'C01'!A42</f>
        <v>Fuente: Instituto Nacional de Estadística (INE). LVIII Encuesta Permanente de Hogares de Propósitos Múltiples, Junio 2017.</v>
      </c>
      <c r="B111" s="113"/>
      <c r="C111" s="114"/>
      <c r="D111" s="54"/>
      <c r="E111" s="116"/>
      <c r="F111" s="109"/>
      <c r="G111" s="116"/>
      <c r="H111" s="109"/>
      <c r="I111" s="116"/>
      <c r="J111" s="109"/>
      <c r="K111" s="116"/>
      <c r="L111" s="109"/>
      <c r="M111" s="116"/>
      <c r="N111" s="109"/>
      <c r="O111" s="116"/>
    </row>
    <row r="112" spans="1:15" x14ac:dyDescent="0.2">
      <c r="A112" s="15" t="str">
        <f>'C01'!A43</f>
        <v>(Promedio de salarios mínimos por rama)</v>
      </c>
      <c r="B112" s="115"/>
      <c r="C112" s="114"/>
      <c r="D112" s="119"/>
      <c r="E112" s="116"/>
      <c r="F112" s="109"/>
      <c r="G112" s="116"/>
      <c r="H112" s="109"/>
      <c r="I112" s="116"/>
      <c r="J112" s="109"/>
      <c r="K112" s="116"/>
      <c r="L112" s="109"/>
      <c r="M112" s="116"/>
      <c r="N112" s="109"/>
      <c r="O112" s="116"/>
    </row>
    <row r="113" spans="1:15" x14ac:dyDescent="0.2">
      <c r="A113" s="30" t="s">
        <v>69</v>
      </c>
      <c r="B113" s="115"/>
      <c r="C113" s="114"/>
      <c r="D113" s="119"/>
      <c r="E113" s="116"/>
      <c r="F113" s="109"/>
      <c r="G113" s="116"/>
      <c r="H113" s="109"/>
      <c r="I113" s="116"/>
      <c r="J113" s="109"/>
      <c r="K113" s="116"/>
      <c r="L113" s="109"/>
      <c r="M113" s="116"/>
      <c r="N113" s="109"/>
      <c r="O113" s="116"/>
    </row>
    <row r="114" spans="1:15" x14ac:dyDescent="0.2">
      <c r="A114" s="30" t="s">
        <v>70</v>
      </c>
      <c r="B114" s="115"/>
      <c r="C114" s="114"/>
      <c r="D114" s="119"/>
      <c r="E114" s="116"/>
      <c r="F114" s="109"/>
      <c r="G114" s="116"/>
      <c r="H114" s="109"/>
      <c r="I114" s="116"/>
      <c r="J114" s="109"/>
      <c r="K114" s="116"/>
      <c r="L114" s="109"/>
      <c r="M114" s="116"/>
      <c r="N114" s="109"/>
      <c r="O114" s="116"/>
    </row>
    <row r="115" spans="1:15" x14ac:dyDescent="0.2">
      <c r="B115" s="71"/>
      <c r="C115" s="70"/>
      <c r="D115" s="73"/>
    </row>
    <row r="116" spans="1:15" x14ac:dyDescent="0.2">
      <c r="A116" s="69"/>
      <c r="B116" s="71"/>
      <c r="C116" s="70"/>
      <c r="D116" s="73"/>
    </row>
    <row r="117" spans="1:15" x14ac:dyDescent="0.2">
      <c r="A117" s="69"/>
      <c r="B117" s="71"/>
      <c r="C117" s="70"/>
      <c r="D117" s="73"/>
    </row>
  </sheetData>
  <mergeCells count="27">
    <mergeCell ref="A1:O1"/>
    <mergeCell ref="A2:O2"/>
    <mergeCell ref="A59:O59"/>
    <mergeCell ref="A60:O60"/>
    <mergeCell ref="A5:A7"/>
    <mergeCell ref="B5:C6"/>
    <mergeCell ref="H6:I6"/>
    <mergeCell ref="J6:K6"/>
    <mergeCell ref="N5:O6"/>
    <mergeCell ref="A3:O3"/>
    <mergeCell ref="D5:K5"/>
    <mergeCell ref="L5:M6"/>
    <mergeCell ref="D6:E6"/>
    <mergeCell ref="F6:G6"/>
    <mergeCell ref="A4:O4"/>
    <mergeCell ref="B63:K63"/>
    <mergeCell ref="A62:O62"/>
    <mergeCell ref="A61:O61"/>
    <mergeCell ref="D64:K64"/>
    <mergeCell ref="A64:A66"/>
    <mergeCell ref="L64:M65"/>
    <mergeCell ref="N64:O65"/>
    <mergeCell ref="H65:I65"/>
    <mergeCell ref="J65:K65"/>
    <mergeCell ref="B64:C65"/>
    <mergeCell ref="D65:E65"/>
    <mergeCell ref="F65:G65"/>
  </mergeCells>
  <phoneticPr fontId="1" type="noConversion"/>
  <printOptions horizontalCentered="1"/>
  <pageMargins left="1.1155511811023624" right="0.47244094488188981" top="0.35433070866141736" bottom="0.35433070866141736" header="0" footer="0"/>
  <pageSetup paperSize="9" scale="77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8" max="16383" man="1"/>
  </rowBreaks>
  <ignoredErrors>
    <ignoredError sqref="C12:O12 C17:C19 C13:E13 G13 I13 K13 M13 O13 C24:C26 C35:C50" formula="1"/>
    <ignoredError sqref="D17:O18 D24:O25 D19:E19 G19 I19 K19 M19 O19 D35:O35 D26:E26 G26 I26 K26 M26 O26 D37:O37 D36:E36 G36 D45:O46 D38:E44 G38:G44 I36 I38:I44 K36 K38:K44 M36 M38:M44 O36 O38:O44 D47:E50 G47:G50 I47:I50 K47:K50 M47:M50 O47:O50 D72:E80 D71:E71 G71 G72:G80 I71 K71 M71 O71 D96:E96 G96 I96 K96 M96 O96" formula="1" emptyCellReference="1"/>
    <ignoredError sqref="D51:O51 D69:O70 D110:O110" emptyCellReferenc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AL106"/>
  <sheetViews>
    <sheetView topLeftCell="A25" workbookViewId="0">
      <selection activeCell="B14" sqref="B14"/>
    </sheetView>
  </sheetViews>
  <sheetFormatPr baseColWidth="10" defaultRowHeight="11.25" x14ac:dyDescent="0.2"/>
  <cols>
    <col min="1" max="1" width="45" style="120" bestFit="1" customWidth="1"/>
    <col min="2" max="2" width="14.1640625" style="120" customWidth="1"/>
    <col min="3" max="3" width="12.5" style="120" customWidth="1"/>
    <col min="4" max="4" width="13" style="120" customWidth="1"/>
    <col min="5" max="5" width="13.1640625" style="123" customWidth="1"/>
    <col min="6" max="6" width="16.6640625" style="123" bestFit="1" customWidth="1"/>
    <col min="7" max="7" width="12.1640625" style="123" bestFit="1" customWidth="1"/>
    <col min="8" max="8" width="12" style="123"/>
    <col min="9" max="9" width="12" style="120"/>
    <col min="10" max="10" width="45" style="120" bestFit="1" customWidth="1"/>
    <col min="11" max="11" width="11.1640625" style="120" customWidth="1"/>
    <col min="12" max="12" width="10.6640625" style="120" customWidth="1"/>
    <col min="13" max="13" width="11.83203125" style="120" customWidth="1"/>
    <col min="14" max="14" width="10.6640625" style="120" customWidth="1"/>
    <col min="15" max="15" width="11.5" style="120" bestFit="1" customWidth="1"/>
    <col min="16" max="16" width="11" style="120" customWidth="1"/>
    <col min="17" max="16384" width="12" style="120"/>
  </cols>
  <sheetData>
    <row r="1" spans="1:38" x14ac:dyDescent="0.2">
      <c r="A1" s="341" t="s">
        <v>98</v>
      </c>
      <c r="B1" s="341"/>
      <c r="C1" s="341"/>
      <c r="D1" s="341"/>
      <c r="E1" s="341"/>
      <c r="F1" s="341"/>
      <c r="G1" s="341"/>
      <c r="H1" s="13"/>
    </row>
    <row r="2" spans="1:38" x14ac:dyDescent="0.2">
      <c r="A2" s="341" t="s">
        <v>99</v>
      </c>
      <c r="B2" s="341"/>
      <c r="C2" s="341"/>
      <c r="D2" s="341"/>
      <c r="E2" s="341"/>
      <c r="F2" s="341"/>
      <c r="G2" s="341"/>
      <c r="H2" s="13"/>
    </row>
    <row r="3" spans="1:38" ht="12.75" x14ac:dyDescent="0.2">
      <c r="A3" s="341" t="s">
        <v>65</v>
      </c>
      <c r="B3" s="341"/>
      <c r="C3" s="341"/>
      <c r="D3" s="341"/>
      <c r="E3" s="341"/>
      <c r="F3" s="341"/>
      <c r="G3" s="341"/>
      <c r="H3" s="14"/>
    </row>
    <row r="4" spans="1:38" customFormat="1" ht="23.25" x14ac:dyDescent="0.35">
      <c r="A4" s="324" t="s">
        <v>89</v>
      </c>
      <c r="B4" s="324"/>
      <c r="C4" s="324"/>
      <c r="D4" s="324"/>
      <c r="E4" s="324"/>
      <c r="F4" s="324"/>
      <c r="G4" s="324"/>
      <c r="H4" s="244"/>
      <c r="I4" s="244"/>
      <c r="J4" s="244"/>
      <c r="K4" s="244"/>
      <c r="L4" s="244"/>
      <c r="M4" s="244"/>
      <c r="N4" s="244"/>
      <c r="O4" s="244"/>
    </row>
    <row r="5" spans="1:38" ht="11.25" customHeight="1" x14ac:dyDescent="0.2">
      <c r="A5" s="342" t="s">
        <v>31</v>
      </c>
      <c r="B5" s="344" t="s">
        <v>26</v>
      </c>
      <c r="C5" s="344"/>
      <c r="D5" s="344"/>
      <c r="E5" s="344"/>
      <c r="F5" s="344"/>
      <c r="G5" s="344"/>
      <c r="H5" s="6"/>
    </row>
    <row r="6" spans="1:38" ht="12" customHeight="1" x14ac:dyDescent="0.2">
      <c r="A6" s="343"/>
      <c r="B6" s="343" t="s">
        <v>26</v>
      </c>
      <c r="C6" s="344" t="s">
        <v>6</v>
      </c>
      <c r="D6" s="344"/>
      <c r="E6" s="344"/>
      <c r="F6" s="344"/>
      <c r="G6" s="343" t="s">
        <v>1</v>
      </c>
      <c r="H6" s="7"/>
    </row>
    <row r="7" spans="1:38" x14ac:dyDescent="0.2">
      <c r="A7" s="343"/>
      <c r="B7" s="345"/>
      <c r="C7" s="7" t="s">
        <v>8</v>
      </c>
      <c r="D7" s="7" t="s">
        <v>87</v>
      </c>
      <c r="E7" s="7" t="s">
        <v>9</v>
      </c>
      <c r="F7" s="7" t="s">
        <v>88</v>
      </c>
      <c r="G7" s="343"/>
      <c r="H7" s="7"/>
    </row>
    <row r="8" spans="1:38" x14ac:dyDescent="0.2">
      <c r="A8" s="121"/>
      <c r="B8" s="121"/>
      <c r="C8" s="121"/>
      <c r="D8" s="121"/>
      <c r="E8" s="121"/>
      <c r="F8" s="121"/>
      <c r="G8" s="121"/>
      <c r="H8" s="122"/>
    </row>
    <row r="9" spans="1:38" s="46" customFormat="1" ht="12" customHeight="1" x14ac:dyDescent="0.2">
      <c r="A9" s="45" t="s">
        <v>59</v>
      </c>
      <c r="B9" s="81">
        <f>[4]Sheet1!C88</f>
        <v>5838.0285231804028</v>
      </c>
      <c r="C9" s="81">
        <f>[4]Sheet1!E88</f>
        <v>6610.6190187375178</v>
      </c>
      <c r="D9" s="81">
        <f>[4]Sheet1!G88</f>
        <v>14992.549800673201</v>
      </c>
      <c r="E9" s="81">
        <f>[4]Sheet1!I88</f>
        <v>5960.9408020577521</v>
      </c>
      <c r="F9" s="81">
        <f>[4]Sheet1!K88</f>
        <v>4492.7734592263196</v>
      </c>
      <c r="G9" s="81">
        <f>[4]Sheet1!M88</f>
        <v>4771.5194783653023</v>
      </c>
      <c r="H9" s="24"/>
      <c r="I9" s="27"/>
      <c r="J9" s="24"/>
      <c r="K9" s="27"/>
      <c r="L9" s="24"/>
      <c r="M9" s="27"/>
      <c r="N9" s="24"/>
      <c r="O9" s="27"/>
      <c r="P9" s="24"/>
      <c r="Q9" s="27"/>
      <c r="R9" s="24"/>
      <c r="S9" s="27"/>
    </row>
    <row r="10" spans="1:38" s="25" customFormat="1" ht="11.25" customHeight="1" x14ac:dyDescent="0.2">
      <c r="A10" s="47"/>
      <c r="H10" s="24"/>
      <c r="I10" s="27"/>
      <c r="J10" s="24"/>
      <c r="K10" s="27"/>
      <c r="L10" s="24"/>
      <c r="M10" s="27"/>
      <c r="N10" s="24"/>
      <c r="O10" s="27"/>
      <c r="P10" s="24"/>
      <c r="Q10" s="27"/>
      <c r="R10" s="24"/>
      <c r="S10" s="27"/>
      <c r="V10" s="44"/>
      <c r="X10" s="44"/>
      <c r="Z10" s="44"/>
      <c r="AB10" s="44"/>
      <c r="AD10" s="44"/>
      <c r="AF10" s="44"/>
      <c r="AH10" s="44"/>
      <c r="AJ10" s="44"/>
      <c r="AL10" s="44"/>
    </row>
    <row r="11" spans="1:38" s="25" customFormat="1" ht="12.75" customHeight="1" x14ac:dyDescent="0.2">
      <c r="A11" s="48" t="s">
        <v>35</v>
      </c>
      <c r="B11" s="92"/>
      <c r="C11" s="92"/>
      <c r="D11" s="92"/>
      <c r="E11" s="92"/>
      <c r="F11" s="92"/>
      <c r="G11" s="92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V11" s="44"/>
      <c r="X11" s="44"/>
      <c r="Z11" s="44"/>
      <c r="AB11" s="44"/>
      <c r="AD11" s="44"/>
      <c r="AF11" s="44"/>
      <c r="AH11" s="44"/>
      <c r="AJ11" s="44"/>
      <c r="AL11" s="44"/>
    </row>
    <row r="12" spans="1:38" s="25" customFormat="1" x14ac:dyDescent="0.2">
      <c r="A12" s="49" t="s">
        <v>55</v>
      </c>
      <c r="B12" s="306">
        <f>[4]Sheet1!C89</f>
        <v>8178.6117938356674</v>
      </c>
      <c r="C12" s="306">
        <f>[4]Sheet1!E89</f>
        <v>8593.6337536736919</v>
      </c>
      <c r="D12" s="306">
        <f>[4]Sheet1!G89</f>
        <v>16468.473152792529</v>
      </c>
      <c r="E12" s="306">
        <f>[4]Sheet1!I89</f>
        <v>7754.9796662427725</v>
      </c>
      <c r="F12" s="306">
        <f>[4]Sheet1!K89</f>
        <v>5476.0209802154386</v>
      </c>
      <c r="G12" s="306">
        <f>[4]Sheet1!M89</f>
        <v>7382.4343960138685</v>
      </c>
      <c r="H12" s="50"/>
      <c r="I12" s="51"/>
      <c r="J12" s="50"/>
      <c r="K12" s="51"/>
      <c r="L12" s="50"/>
      <c r="M12" s="51"/>
      <c r="N12" s="50"/>
      <c r="O12" s="51"/>
      <c r="P12" s="50"/>
      <c r="Q12" s="51"/>
      <c r="R12" s="50"/>
      <c r="S12" s="51"/>
      <c r="V12" s="44"/>
      <c r="X12" s="44"/>
      <c r="Z12" s="44"/>
      <c r="AB12" s="44"/>
      <c r="AD12" s="44"/>
      <c r="AF12" s="44"/>
      <c r="AH12" s="44"/>
      <c r="AJ12" s="44"/>
      <c r="AL12" s="44"/>
    </row>
    <row r="13" spans="1:38" s="25" customFormat="1" x14ac:dyDescent="0.2">
      <c r="A13" s="52" t="s">
        <v>51</v>
      </c>
      <c r="B13" s="306">
        <f>[4]Sheet1!C91</f>
        <v>10411.108961905567</v>
      </c>
      <c r="C13" s="306">
        <f>[4]Sheet1!E91</f>
        <v>11123.471290082029</v>
      </c>
      <c r="D13" s="306">
        <f>[4]Sheet1!G91</f>
        <v>19084.31690140846</v>
      </c>
      <c r="E13" s="306">
        <f>[4]Sheet1!I91</f>
        <v>9442.9601460298072</v>
      </c>
      <c r="F13" s="306">
        <f>[4]Sheet1!K91</f>
        <v>6186.5384615384619</v>
      </c>
      <c r="G13" s="306">
        <f>[4]Sheet1!M91</f>
        <v>8899.9918270498383</v>
      </c>
      <c r="H13" s="26"/>
      <c r="I13" s="51"/>
      <c r="J13" s="26"/>
      <c r="K13" s="51"/>
      <c r="L13" s="26"/>
      <c r="M13" s="51"/>
      <c r="N13" s="26"/>
      <c r="O13" s="51"/>
      <c r="P13" s="50"/>
      <c r="Q13" s="51"/>
      <c r="R13" s="50"/>
      <c r="S13" s="51"/>
      <c r="V13" s="44"/>
      <c r="X13" s="44"/>
      <c r="Z13" s="44"/>
      <c r="AB13" s="44"/>
      <c r="AD13" s="44"/>
      <c r="AF13" s="44"/>
      <c r="AH13" s="44"/>
      <c r="AJ13" s="44"/>
      <c r="AL13" s="44"/>
    </row>
    <row r="14" spans="1:38" s="25" customFormat="1" x14ac:dyDescent="0.2">
      <c r="A14" s="52" t="s">
        <v>52</v>
      </c>
      <c r="B14" s="306">
        <f>[4]Sheet1!C92</f>
        <v>9422.8261508325249</v>
      </c>
      <c r="C14" s="306">
        <f>[4]Sheet1!E92</f>
        <v>10129.048254815953</v>
      </c>
      <c r="D14" s="306">
        <f>[4]Sheet1!G92</f>
        <v>21269.938650306744</v>
      </c>
      <c r="E14" s="306">
        <f>[4]Sheet1!I92</f>
        <v>9376.9560776302405</v>
      </c>
      <c r="F14" s="306">
        <f>[4]Sheet1!K92</f>
        <v>12381.818181818182</v>
      </c>
      <c r="G14" s="306">
        <f>[4]Sheet1!M92</f>
        <v>8156.9381196581135</v>
      </c>
      <c r="H14" s="26"/>
      <c r="I14" s="51"/>
      <c r="J14" s="26"/>
      <c r="K14" s="51"/>
      <c r="L14" s="26"/>
      <c r="M14" s="51"/>
      <c r="N14" s="26"/>
      <c r="O14" s="51"/>
      <c r="P14" s="50"/>
      <c r="Q14" s="51"/>
      <c r="R14" s="50"/>
      <c r="S14" s="51"/>
      <c r="V14" s="44"/>
      <c r="X14" s="44"/>
      <c r="Z14" s="44"/>
      <c r="AB14" s="44"/>
      <c r="AD14" s="44"/>
      <c r="AF14" s="44"/>
      <c r="AH14" s="44"/>
      <c r="AJ14" s="44"/>
      <c r="AL14" s="44"/>
    </row>
    <row r="15" spans="1:38" s="25" customFormat="1" x14ac:dyDescent="0.2">
      <c r="A15" s="52" t="s">
        <v>71</v>
      </c>
      <c r="B15" s="306">
        <f>[4]Sheet1!C93</f>
        <v>6845.7660587091741</v>
      </c>
      <c r="C15" s="306">
        <f>[4]Sheet1!E93</f>
        <v>7007.4431990926823</v>
      </c>
      <c r="D15" s="306">
        <f>[4]Sheet1!G93</f>
        <v>12578.737170694802</v>
      </c>
      <c r="E15" s="306">
        <f>[4]Sheet1!I93</f>
        <v>6585.3603207867191</v>
      </c>
      <c r="F15" s="306">
        <f>[4]Sheet1!K93</f>
        <v>4944.7910498981173</v>
      </c>
      <c r="G15" s="306">
        <f>[4]Sheet1!M93</f>
        <v>6542.6722748725297</v>
      </c>
      <c r="H15" s="26"/>
      <c r="I15" s="51"/>
      <c r="J15" s="26"/>
      <c r="K15" s="51"/>
      <c r="L15" s="26"/>
      <c r="M15" s="51"/>
      <c r="N15" s="26"/>
      <c r="O15" s="51"/>
      <c r="P15" s="50"/>
      <c r="Q15" s="51"/>
      <c r="R15" s="50"/>
      <c r="S15" s="51"/>
      <c r="V15" s="44"/>
      <c r="X15" s="44"/>
      <c r="Z15" s="44"/>
      <c r="AB15" s="44"/>
      <c r="AD15" s="44"/>
      <c r="AF15" s="44"/>
      <c r="AH15" s="44"/>
      <c r="AJ15" s="44"/>
      <c r="AL15" s="44"/>
    </row>
    <row r="16" spans="1:38" s="25" customFormat="1" x14ac:dyDescent="0.2">
      <c r="A16" s="49" t="s">
        <v>53</v>
      </c>
      <c r="B16" s="306">
        <f>[4]Sheet1!C94</f>
        <v>3336.7987875019489</v>
      </c>
      <c r="C16" s="306">
        <f>[4]Sheet1!E94</f>
        <v>3808.6871365142879</v>
      </c>
      <c r="D16" s="306">
        <f>[4]Sheet1!G94</f>
        <v>9491.4049586776855</v>
      </c>
      <c r="E16" s="306">
        <f>[4]Sheet1!I94</f>
        <v>3592.4489257941163</v>
      </c>
      <c r="F16" s="306">
        <f>[4]Sheet1!K94</f>
        <v>3068.8490566037735</v>
      </c>
      <c r="G16" s="306">
        <f>[4]Sheet1!M94</f>
        <v>2870.2495981204402</v>
      </c>
      <c r="H16" s="26"/>
      <c r="I16" s="51"/>
      <c r="J16" s="26"/>
      <c r="K16" s="51"/>
      <c r="L16" s="26"/>
      <c r="M16" s="51"/>
      <c r="N16" s="26"/>
      <c r="O16" s="51"/>
      <c r="P16" s="50"/>
      <c r="Q16" s="51"/>
      <c r="R16" s="50"/>
      <c r="S16" s="51"/>
      <c r="V16" s="44"/>
      <c r="X16" s="44"/>
      <c r="Z16" s="44"/>
      <c r="AB16" s="44"/>
      <c r="AD16" s="44"/>
      <c r="AF16" s="44"/>
      <c r="AH16" s="44"/>
      <c r="AJ16" s="44"/>
      <c r="AL16" s="44"/>
    </row>
    <row r="17" spans="1:38" s="25" customFormat="1" x14ac:dyDescent="0.2">
      <c r="A17" s="50"/>
      <c r="B17" s="94"/>
      <c r="C17" s="94"/>
      <c r="D17" s="94"/>
      <c r="E17" s="94"/>
      <c r="F17" s="94"/>
      <c r="G17" s="94"/>
      <c r="H17" s="26"/>
      <c r="I17" s="51"/>
      <c r="J17" s="26"/>
      <c r="K17" s="51"/>
      <c r="L17" s="26"/>
      <c r="M17" s="51"/>
      <c r="N17" s="26"/>
      <c r="O17" s="51"/>
      <c r="P17" s="26"/>
      <c r="Q17" s="51"/>
      <c r="R17" s="26"/>
      <c r="S17" s="51"/>
      <c r="V17" s="44"/>
      <c r="X17" s="44"/>
      <c r="Z17" s="44"/>
      <c r="AB17" s="44"/>
      <c r="AD17" s="44"/>
      <c r="AF17" s="44"/>
      <c r="AH17" s="44"/>
      <c r="AJ17" s="44"/>
      <c r="AL17" s="44"/>
    </row>
    <row r="18" spans="1:38" s="25" customFormat="1" x14ac:dyDescent="0.2">
      <c r="A18" s="48" t="s">
        <v>34</v>
      </c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V18" s="44"/>
      <c r="X18" s="44"/>
      <c r="Z18" s="44"/>
      <c r="AB18" s="44"/>
      <c r="AD18" s="44"/>
      <c r="AF18" s="44"/>
      <c r="AH18" s="44"/>
      <c r="AJ18" s="44"/>
      <c r="AL18" s="44"/>
    </row>
    <row r="19" spans="1:38" s="25" customFormat="1" x14ac:dyDescent="0.2">
      <c r="A19" s="49" t="s">
        <v>37</v>
      </c>
      <c r="B19" s="306">
        <f>[4]Sheet1!C96</f>
        <v>2372.9251267966088</v>
      </c>
      <c r="C19" s="306">
        <f>[4]Sheet1!E96</f>
        <v>3021.8922356903895</v>
      </c>
      <c r="D19" s="306">
        <f>[4]Sheet1!G96</f>
        <v>9600</v>
      </c>
      <c r="E19" s="306">
        <f>[4]Sheet1!I96</f>
        <v>2906.8558090782949</v>
      </c>
      <c r="F19" s="306">
        <f>[4]Sheet1!K96</f>
        <v>3306.4242588908114</v>
      </c>
      <c r="G19" s="306">
        <f>[4]Sheet1!M96</f>
        <v>1858.5587683552783</v>
      </c>
      <c r="H19" s="50"/>
      <c r="I19" s="51"/>
      <c r="J19" s="50"/>
      <c r="K19" s="51"/>
      <c r="L19" s="50"/>
      <c r="M19" s="51"/>
      <c r="N19" s="50"/>
      <c r="O19" s="51"/>
      <c r="P19" s="50"/>
      <c r="Q19" s="51"/>
      <c r="R19" s="50"/>
      <c r="S19" s="51"/>
      <c r="V19" s="44"/>
      <c r="X19" s="44"/>
      <c r="Z19" s="44"/>
      <c r="AB19" s="44"/>
      <c r="AD19" s="44"/>
      <c r="AF19" s="44"/>
      <c r="AH19" s="44"/>
      <c r="AJ19" s="44"/>
      <c r="AL19" s="44"/>
    </row>
    <row r="20" spans="1:38" s="25" customFormat="1" x14ac:dyDescent="0.2">
      <c r="A20" s="49" t="s">
        <v>38</v>
      </c>
      <c r="B20" s="306">
        <f>[4]Sheet1!C97</f>
        <v>4169.4333468904815</v>
      </c>
      <c r="C20" s="306">
        <f>[4]Sheet1!E97</f>
        <v>4655.4679188512</v>
      </c>
      <c r="D20" s="306">
        <f>[4]Sheet1!G97</f>
        <v>9900.5576039403859</v>
      </c>
      <c r="E20" s="306">
        <f>[4]Sheet1!I97</f>
        <v>4521.4150855823382</v>
      </c>
      <c r="F20" s="306">
        <f>[4]Sheet1!K97</f>
        <v>5235.1910423624222</v>
      </c>
      <c r="G20" s="306">
        <f>[4]Sheet1!M97</f>
        <v>3598.0709048606427</v>
      </c>
      <c r="H20" s="50"/>
      <c r="I20" s="51"/>
      <c r="J20" s="50"/>
      <c r="K20" s="51"/>
      <c r="L20" s="50"/>
      <c r="M20" s="51"/>
      <c r="N20" s="50"/>
      <c r="O20" s="51"/>
      <c r="P20" s="50"/>
      <c r="Q20" s="51"/>
      <c r="R20" s="50"/>
      <c r="S20" s="51"/>
      <c r="V20" s="44"/>
      <c r="X20" s="44"/>
      <c r="Z20" s="44"/>
      <c r="AB20" s="44"/>
      <c r="AD20" s="44"/>
      <c r="AF20" s="44"/>
      <c r="AH20" s="44"/>
      <c r="AJ20" s="44"/>
      <c r="AL20" s="44"/>
    </row>
    <row r="21" spans="1:38" s="25" customFormat="1" x14ac:dyDescent="0.2">
      <c r="A21" s="49" t="s">
        <v>39</v>
      </c>
      <c r="B21" s="306">
        <f>[4]Sheet1!C98</f>
        <v>7566.7939145956088</v>
      </c>
      <c r="C21" s="306">
        <f>[4]Sheet1!E98</f>
        <v>7516.5555460304158</v>
      </c>
      <c r="D21" s="306">
        <f>[4]Sheet1!G98</f>
        <v>10690.173087519079</v>
      </c>
      <c r="E21" s="306">
        <f>[4]Sheet1!I98</f>
        <v>7220.2641696035998</v>
      </c>
      <c r="F21" s="306">
        <f>[4]Sheet1!K98</f>
        <v>3334.5151243681667</v>
      </c>
      <c r="G21" s="306">
        <f>[4]Sheet1!M98</f>
        <v>7667.6708673557614</v>
      </c>
      <c r="H21" s="50"/>
      <c r="I21" s="51"/>
      <c r="J21" s="50"/>
      <c r="K21" s="51"/>
      <c r="L21" s="50"/>
      <c r="M21" s="51"/>
      <c r="N21" s="50"/>
      <c r="O21" s="51"/>
      <c r="P21" s="50"/>
      <c r="Q21" s="51"/>
      <c r="R21" s="50"/>
      <c r="S21" s="51"/>
      <c r="V21" s="44"/>
      <c r="X21" s="44"/>
      <c r="Z21" s="44"/>
      <c r="AB21" s="44"/>
      <c r="AD21" s="44"/>
      <c r="AF21" s="44"/>
      <c r="AH21" s="44"/>
      <c r="AJ21" s="44"/>
      <c r="AL21" s="44"/>
    </row>
    <row r="22" spans="1:38" s="25" customFormat="1" x14ac:dyDescent="0.2">
      <c r="A22" s="49" t="s">
        <v>40</v>
      </c>
      <c r="B22" s="306">
        <f>[4]Sheet1!C99</f>
        <v>16592.010813741552</v>
      </c>
      <c r="C22" s="306">
        <f>[4]Sheet1!E99</f>
        <v>16576.312433013725</v>
      </c>
      <c r="D22" s="306">
        <f>[4]Sheet1!G99</f>
        <v>19930.429006610368</v>
      </c>
      <c r="E22" s="306">
        <f>[4]Sheet1!I99</f>
        <v>14939.872249459408</v>
      </c>
      <c r="F22" s="306">
        <f>[4]Sheet1!K99</f>
        <v>0</v>
      </c>
      <c r="G22" s="306">
        <f>[4]Sheet1!M99</f>
        <v>16640.148938827748</v>
      </c>
      <c r="H22" s="50"/>
      <c r="I22" s="51"/>
      <c r="J22" s="50"/>
      <c r="K22" s="51"/>
      <c r="L22" s="50"/>
      <c r="M22" s="51"/>
      <c r="N22" s="50"/>
      <c r="O22" s="51"/>
      <c r="P22" s="50"/>
      <c r="Q22" s="51"/>
      <c r="R22" s="50"/>
      <c r="S22" s="51"/>
      <c r="V22" s="44"/>
      <c r="X22" s="44"/>
      <c r="Z22" s="44"/>
      <c r="AB22" s="44"/>
      <c r="AD22" s="44"/>
      <c r="AF22" s="44"/>
      <c r="AH22" s="44"/>
      <c r="AJ22" s="44"/>
      <c r="AL22" s="44"/>
    </row>
    <row r="23" spans="1:38" s="25" customFormat="1" x14ac:dyDescent="0.2">
      <c r="A23" s="49" t="s">
        <v>46</v>
      </c>
      <c r="B23" s="306">
        <f>[4]Sheet1!C100</f>
        <v>8106.8686937698239</v>
      </c>
      <c r="C23" s="306">
        <f>[4]Sheet1!E100</f>
        <v>9222.7694934708234</v>
      </c>
      <c r="D23" s="306">
        <f>[4]Sheet1!G100</f>
        <v>30345.856546363866</v>
      </c>
      <c r="E23" s="306">
        <f>[4]Sheet1!I100</f>
        <v>6781.8387334465542</v>
      </c>
      <c r="F23" s="306">
        <f>[4]Sheet1!K100</f>
        <v>0</v>
      </c>
      <c r="G23" s="306">
        <f>[4]Sheet1!M100</f>
        <v>5433.3116195349503</v>
      </c>
      <c r="H23" s="50"/>
      <c r="I23" s="51"/>
      <c r="J23" s="50"/>
      <c r="K23" s="51"/>
      <c r="L23" s="50"/>
      <c r="M23" s="51"/>
      <c r="N23" s="50"/>
      <c r="O23" s="51"/>
      <c r="P23" s="50"/>
      <c r="Q23" s="51"/>
      <c r="R23" s="50"/>
      <c r="S23" s="51"/>
      <c r="V23" s="44"/>
      <c r="X23" s="44"/>
      <c r="Z23" s="44"/>
      <c r="AB23" s="44"/>
      <c r="AD23" s="44"/>
      <c r="AF23" s="44"/>
      <c r="AH23" s="44"/>
      <c r="AJ23" s="44"/>
      <c r="AL23" s="44"/>
    </row>
    <row r="24" spans="1:38" s="25" customFormat="1" x14ac:dyDescent="0.2">
      <c r="I24" s="44"/>
      <c r="K24" s="44"/>
      <c r="M24" s="44"/>
      <c r="O24" s="44"/>
      <c r="Q24" s="44"/>
      <c r="S24" s="44"/>
      <c r="V24" s="44"/>
      <c r="X24" s="44"/>
      <c r="Z24" s="44"/>
      <c r="AB24" s="44"/>
      <c r="AD24" s="44"/>
      <c r="AF24" s="44"/>
      <c r="AH24" s="44"/>
      <c r="AJ24" s="44"/>
      <c r="AL24" s="44"/>
    </row>
    <row r="25" spans="1:38" s="25" customFormat="1" ht="11.25" customHeight="1" x14ac:dyDescent="0.2">
      <c r="A25" s="48" t="s">
        <v>16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V25" s="44"/>
      <c r="X25" s="44"/>
      <c r="Z25" s="44"/>
      <c r="AB25" s="44"/>
      <c r="AD25" s="44"/>
      <c r="AF25" s="44"/>
      <c r="AH25" s="44"/>
      <c r="AJ25" s="44"/>
      <c r="AL25" s="44"/>
    </row>
    <row r="26" spans="1:38" s="25" customFormat="1" x14ac:dyDescent="0.2">
      <c r="A26" s="49" t="s">
        <v>41</v>
      </c>
      <c r="B26" s="306">
        <f>[4]Sheet1!C101</f>
        <v>376.13639558147025</v>
      </c>
      <c r="C26" s="306">
        <f>[4]Sheet1!E101</f>
        <v>433.33333333333331</v>
      </c>
      <c r="D26" s="306">
        <f>[4]Sheet1!G101</f>
        <v>0</v>
      </c>
      <c r="E26" s="306">
        <f>[4]Sheet1!I101</f>
        <v>433.33333333333331</v>
      </c>
      <c r="F26" s="306">
        <f>[4]Sheet1!K101</f>
        <v>0</v>
      </c>
      <c r="G26" s="306">
        <f>[4]Sheet1!M101</f>
        <v>324.00638518424716</v>
      </c>
      <c r="H26" s="50"/>
      <c r="I26" s="51"/>
      <c r="J26" s="50"/>
      <c r="K26" s="51"/>
      <c r="L26" s="50"/>
      <c r="M26" s="51"/>
      <c r="N26" s="50"/>
      <c r="O26" s="51"/>
      <c r="P26" s="50"/>
      <c r="Q26" s="51"/>
      <c r="R26" s="50"/>
      <c r="S26" s="51"/>
      <c r="V26" s="44"/>
      <c r="X26" s="44"/>
      <c r="Z26" s="44"/>
      <c r="AB26" s="44"/>
      <c r="AD26" s="44"/>
      <c r="AF26" s="44"/>
      <c r="AH26" s="44"/>
      <c r="AJ26" s="44"/>
      <c r="AL26" s="44"/>
    </row>
    <row r="27" spans="1:38" s="25" customFormat="1" x14ac:dyDescent="0.2">
      <c r="A27" s="49" t="s">
        <v>42</v>
      </c>
      <c r="B27" s="306">
        <f>[4]Sheet1!C102</f>
        <v>1438.7014047604744</v>
      </c>
      <c r="C27" s="306">
        <f>[4]Sheet1!E102</f>
        <v>1538.7284152251923</v>
      </c>
      <c r="D27" s="306">
        <f>[4]Sheet1!G102</f>
        <v>0</v>
      </c>
      <c r="E27" s="306">
        <f>[4]Sheet1!I102</f>
        <v>1538.7284152251923</v>
      </c>
      <c r="F27" s="306">
        <f>[4]Sheet1!K102</f>
        <v>0</v>
      </c>
      <c r="G27" s="306">
        <f>[4]Sheet1!M102</f>
        <v>994.82128570652321</v>
      </c>
      <c r="H27" s="50"/>
      <c r="I27" s="51"/>
      <c r="J27" s="50"/>
      <c r="K27" s="51"/>
      <c r="L27" s="50"/>
      <c r="M27" s="51"/>
      <c r="N27" s="50"/>
      <c r="O27" s="51"/>
      <c r="P27" s="50"/>
      <c r="Q27" s="51"/>
      <c r="R27" s="50"/>
      <c r="S27" s="51"/>
      <c r="V27" s="44"/>
      <c r="X27" s="44"/>
      <c r="Z27" s="44"/>
      <c r="AB27" s="44"/>
      <c r="AD27" s="44"/>
      <c r="AF27" s="44"/>
      <c r="AH27" s="44"/>
      <c r="AJ27" s="44"/>
      <c r="AL27" s="44"/>
    </row>
    <row r="28" spans="1:38" s="25" customFormat="1" x14ac:dyDescent="0.2">
      <c r="A28" s="49" t="s">
        <v>43</v>
      </c>
      <c r="B28" s="306">
        <f>[4]Sheet1!C103</f>
        <v>2600.5321165950495</v>
      </c>
      <c r="C28" s="306">
        <f>[4]Sheet1!E103</f>
        <v>2694.5243044541253</v>
      </c>
      <c r="D28" s="306">
        <f>[4]Sheet1!G103</f>
        <v>3454.5454545454545</v>
      </c>
      <c r="E28" s="306">
        <f>[4]Sheet1!I103</f>
        <v>2694.4187086840411</v>
      </c>
      <c r="F28" s="306">
        <f>[4]Sheet1!K103</f>
        <v>1863.8914186776453</v>
      </c>
      <c r="G28" s="306">
        <f>[4]Sheet1!M103</f>
        <v>2111.7410700655728</v>
      </c>
      <c r="H28" s="50"/>
      <c r="I28" s="51"/>
      <c r="J28" s="50"/>
      <c r="K28" s="51"/>
      <c r="L28" s="50"/>
      <c r="M28" s="51"/>
      <c r="N28" s="50"/>
      <c r="O28" s="51"/>
      <c r="P28" s="50"/>
      <c r="Q28" s="51"/>
      <c r="R28" s="50"/>
      <c r="S28" s="51"/>
      <c r="V28" s="44"/>
      <c r="X28" s="44"/>
      <c r="Z28" s="44"/>
      <c r="AB28" s="44"/>
      <c r="AD28" s="44"/>
      <c r="AF28" s="44"/>
      <c r="AH28" s="44"/>
      <c r="AJ28" s="44"/>
      <c r="AL28" s="44"/>
    </row>
    <row r="29" spans="1:38" s="25" customFormat="1" x14ac:dyDescent="0.2">
      <c r="A29" s="49" t="s">
        <v>44</v>
      </c>
      <c r="B29" s="306">
        <f>[4]Sheet1!C104</f>
        <v>4831.334475781754</v>
      </c>
      <c r="C29" s="306">
        <f>[4]Sheet1!E104</f>
        <v>5232.1684306114776</v>
      </c>
      <c r="D29" s="306">
        <f>[4]Sheet1!G104</f>
        <v>7626.3202300205221</v>
      </c>
      <c r="E29" s="306">
        <f>[4]Sheet1!I104</f>
        <v>5140.0384491953928</v>
      </c>
      <c r="F29" s="306">
        <f>[4]Sheet1!K104</f>
        <v>3069.7019799026871</v>
      </c>
      <c r="G29" s="306">
        <f>[4]Sheet1!M104</f>
        <v>3282.290619965022</v>
      </c>
      <c r="H29" s="50"/>
      <c r="I29" s="51"/>
      <c r="J29" s="50"/>
      <c r="K29" s="51"/>
      <c r="L29" s="50"/>
      <c r="M29" s="51"/>
      <c r="N29" s="50"/>
      <c r="O29" s="51"/>
      <c r="P29" s="50"/>
      <c r="Q29" s="51"/>
      <c r="R29" s="50"/>
      <c r="S29" s="51"/>
      <c r="V29" s="44"/>
      <c r="X29" s="44"/>
      <c r="Z29" s="44"/>
      <c r="AB29" s="44"/>
      <c r="AD29" s="44"/>
      <c r="AF29" s="44"/>
      <c r="AH29" s="44"/>
      <c r="AJ29" s="44"/>
      <c r="AL29" s="44"/>
    </row>
    <row r="30" spans="1:38" s="25" customFormat="1" x14ac:dyDescent="0.2">
      <c r="A30" s="49" t="s">
        <v>45</v>
      </c>
      <c r="B30" s="306">
        <f>[4]Sheet1!C105</f>
        <v>6855.3034124642818</v>
      </c>
      <c r="C30" s="306">
        <f>[4]Sheet1!E105</f>
        <v>7044.6524153622704</v>
      </c>
      <c r="D30" s="306">
        <f>[4]Sheet1!G105</f>
        <v>11414.912250493973</v>
      </c>
      <c r="E30" s="306">
        <f>[4]Sheet1!I105</f>
        <v>6672.3013889572894</v>
      </c>
      <c r="F30" s="306">
        <f>[4]Sheet1!K105</f>
        <v>6000</v>
      </c>
      <c r="G30" s="306">
        <f>[4]Sheet1!M105</f>
        <v>6423.5682562691482</v>
      </c>
      <c r="H30" s="50"/>
      <c r="I30" s="51"/>
      <c r="J30" s="50"/>
      <c r="K30" s="51"/>
      <c r="L30" s="50"/>
      <c r="M30" s="51"/>
      <c r="N30" s="50"/>
      <c r="O30" s="51"/>
      <c r="P30" s="50"/>
      <c r="Q30" s="51"/>
      <c r="R30" s="50"/>
      <c r="S30" s="51"/>
      <c r="V30" s="44"/>
      <c r="X30" s="44"/>
      <c r="Z30" s="44"/>
      <c r="AB30" s="44"/>
      <c r="AD30" s="44"/>
      <c r="AF30" s="44"/>
      <c r="AH30" s="44"/>
      <c r="AJ30" s="44"/>
      <c r="AL30" s="44"/>
    </row>
    <row r="31" spans="1:38" s="25" customFormat="1" x14ac:dyDescent="0.2">
      <c r="A31" s="49" t="s">
        <v>47</v>
      </c>
      <c r="B31" s="306">
        <f>[4]Sheet1!C106</f>
        <v>6476.1094361987716</v>
      </c>
      <c r="C31" s="306">
        <f>[4]Sheet1!E106</f>
        <v>7644.7640570532758</v>
      </c>
      <c r="D31" s="306">
        <f>[4]Sheet1!G106</f>
        <v>12118.645977881815</v>
      </c>
      <c r="E31" s="306">
        <f>[4]Sheet1!I106</f>
        <v>7302.7513134018945</v>
      </c>
      <c r="F31" s="306">
        <f>[4]Sheet1!K106</f>
        <v>7670.1955134973541</v>
      </c>
      <c r="G31" s="306">
        <f>[4]Sheet1!M106</f>
        <v>4386.0251501815528</v>
      </c>
      <c r="H31" s="50"/>
      <c r="I31" s="51"/>
      <c r="J31" s="50"/>
      <c r="K31" s="51"/>
      <c r="L31" s="50"/>
      <c r="M31" s="51"/>
      <c r="N31" s="50"/>
      <c r="O31" s="51"/>
      <c r="P31" s="50"/>
      <c r="Q31" s="51"/>
      <c r="R31" s="50"/>
      <c r="S31" s="51"/>
      <c r="V31" s="44"/>
      <c r="X31" s="44"/>
      <c r="Z31" s="44"/>
      <c r="AB31" s="44"/>
      <c r="AD31" s="44"/>
      <c r="AF31" s="44"/>
      <c r="AH31" s="44"/>
      <c r="AJ31" s="44"/>
      <c r="AL31" s="44"/>
    </row>
    <row r="32" spans="1:38" s="25" customFormat="1" x14ac:dyDescent="0.2">
      <c r="A32" s="49" t="s">
        <v>48</v>
      </c>
      <c r="B32" s="306">
        <f>[4]Sheet1!C107</f>
        <v>6184.2287610733347</v>
      </c>
      <c r="C32" s="306">
        <f>[4]Sheet1!E107</f>
        <v>7975.3400775966293</v>
      </c>
      <c r="D32" s="306">
        <f>[4]Sheet1!G107</f>
        <v>15756.665569532777</v>
      </c>
      <c r="E32" s="306">
        <f>[4]Sheet1!I107</f>
        <v>7317.4822431067969</v>
      </c>
      <c r="F32" s="306">
        <f>[4]Sheet1!K107</f>
        <v>4528.4488440359728</v>
      </c>
      <c r="G32" s="306">
        <f>[4]Sheet1!M107</f>
        <v>4252.8253443841804</v>
      </c>
      <c r="H32" s="50"/>
      <c r="I32" s="51"/>
      <c r="J32" s="50"/>
      <c r="K32" s="51"/>
      <c r="L32" s="50"/>
      <c r="M32" s="51"/>
      <c r="N32" s="50"/>
      <c r="O32" s="51"/>
      <c r="P32" s="50"/>
      <c r="Q32" s="51"/>
      <c r="R32" s="50"/>
      <c r="S32" s="51"/>
      <c r="V32" s="44"/>
      <c r="X32" s="44"/>
      <c r="Z32" s="44"/>
      <c r="AB32" s="44"/>
      <c r="AD32" s="44"/>
      <c r="AF32" s="44"/>
      <c r="AH32" s="44"/>
      <c r="AJ32" s="44"/>
      <c r="AL32" s="44"/>
    </row>
    <row r="33" spans="1:38" s="25" customFormat="1" x14ac:dyDescent="0.2">
      <c r="A33" s="49" t="s">
        <v>49</v>
      </c>
      <c r="B33" s="306">
        <f>[4]Sheet1!C108</f>
        <v>6885.974378535092</v>
      </c>
      <c r="C33" s="306">
        <f>[4]Sheet1!E108</f>
        <v>8542.208176867869</v>
      </c>
      <c r="D33" s="306">
        <f>[4]Sheet1!G108</f>
        <v>18093.514592200099</v>
      </c>
      <c r="E33" s="306">
        <f>[4]Sheet1!I108</f>
        <v>6977.6461806429015</v>
      </c>
      <c r="F33" s="306">
        <f>[4]Sheet1!K108</f>
        <v>4207.7590262696976</v>
      </c>
      <c r="G33" s="306">
        <f>[4]Sheet1!M108</f>
        <v>5656.0239768743641</v>
      </c>
      <c r="H33" s="50"/>
      <c r="I33" s="51"/>
      <c r="J33" s="50"/>
      <c r="K33" s="51"/>
      <c r="L33" s="50"/>
      <c r="M33" s="51"/>
      <c r="N33" s="50"/>
      <c r="O33" s="51"/>
      <c r="P33" s="50"/>
      <c r="Q33" s="51"/>
      <c r="R33" s="50"/>
      <c r="S33" s="51"/>
      <c r="V33" s="44"/>
      <c r="X33" s="44"/>
      <c r="Z33" s="44"/>
      <c r="AB33" s="44"/>
      <c r="AD33" s="44"/>
      <c r="AF33" s="44"/>
      <c r="AH33" s="44"/>
      <c r="AJ33" s="44"/>
      <c r="AL33" s="44"/>
    </row>
    <row r="34" spans="1:38" s="25" customFormat="1" x14ac:dyDescent="0.2">
      <c r="A34" s="49" t="s">
        <v>72</v>
      </c>
      <c r="B34" s="306">
        <f>[4]Sheet1!C109</f>
        <v>5365.1152981531559</v>
      </c>
      <c r="C34" s="306">
        <f>[4]Sheet1!E109</f>
        <v>7633.7373665746936</v>
      </c>
      <c r="D34" s="306">
        <f>[4]Sheet1!G109</f>
        <v>25200.076750873603</v>
      </c>
      <c r="E34" s="306">
        <f>[4]Sheet1!I109</f>
        <v>5142.1707739175545</v>
      </c>
      <c r="F34" s="306">
        <f>[4]Sheet1!K109</f>
        <v>4416.7190170872655</v>
      </c>
      <c r="G34" s="306">
        <f>[4]Sheet1!M109</f>
        <v>4541.279976729289</v>
      </c>
      <c r="H34" s="50"/>
      <c r="I34" s="51"/>
      <c r="J34" s="50"/>
      <c r="K34" s="51"/>
      <c r="L34" s="50"/>
      <c r="M34" s="51"/>
      <c r="N34" s="50"/>
      <c r="O34" s="51"/>
      <c r="P34" s="50"/>
      <c r="Q34" s="51"/>
      <c r="R34" s="50"/>
      <c r="S34" s="51"/>
      <c r="V34" s="44"/>
      <c r="X34" s="44"/>
      <c r="Z34" s="44"/>
      <c r="AB34" s="44"/>
      <c r="AD34" s="44"/>
      <c r="AF34" s="44"/>
      <c r="AH34" s="44"/>
      <c r="AJ34" s="44"/>
      <c r="AL34" s="44"/>
    </row>
    <row r="35" spans="1:38" s="25" customFormat="1" x14ac:dyDescent="0.2">
      <c r="A35" s="50"/>
      <c r="B35" s="306"/>
      <c r="C35" s="306"/>
      <c r="D35" s="306"/>
      <c r="E35" s="306"/>
      <c r="F35" s="306"/>
      <c r="G35" s="306"/>
      <c r="H35" s="26"/>
      <c r="I35" s="51"/>
      <c r="J35" s="26"/>
      <c r="K35" s="51"/>
      <c r="L35" s="26"/>
      <c r="M35" s="51"/>
      <c r="N35" s="26"/>
      <c r="O35" s="51"/>
      <c r="P35" s="26"/>
      <c r="Q35" s="51"/>
      <c r="R35" s="26"/>
      <c r="S35" s="51"/>
      <c r="V35" s="44"/>
      <c r="X35" s="44"/>
      <c r="Z35" s="44"/>
      <c r="AB35" s="44"/>
      <c r="AD35" s="44"/>
      <c r="AF35" s="44"/>
      <c r="AH35" s="44"/>
      <c r="AJ35" s="44"/>
      <c r="AL35" s="44"/>
    </row>
    <row r="36" spans="1:38" s="25" customFormat="1" x14ac:dyDescent="0.2">
      <c r="A36" s="48" t="s">
        <v>82</v>
      </c>
      <c r="B36" s="306"/>
      <c r="C36" s="306"/>
      <c r="D36" s="306"/>
      <c r="E36" s="306"/>
      <c r="F36" s="306"/>
      <c r="G36" s="306"/>
      <c r="H36" s="68"/>
      <c r="I36" s="27"/>
      <c r="J36" s="68"/>
      <c r="K36" s="27"/>
      <c r="L36" s="68"/>
      <c r="M36" s="27"/>
      <c r="N36" s="68"/>
      <c r="O36" s="27"/>
      <c r="P36" s="68"/>
      <c r="Q36" s="27"/>
      <c r="R36" s="68"/>
      <c r="S36" s="27"/>
      <c r="V36" s="44"/>
      <c r="X36" s="44"/>
      <c r="Z36" s="44"/>
      <c r="AB36" s="44"/>
      <c r="AD36" s="44"/>
      <c r="AF36" s="44"/>
      <c r="AH36" s="44"/>
      <c r="AJ36" s="44"/>
      <c r="AL36" s="44"/>
    </row>
    <row r="37" spans="1:38" s="25" customFormat="1" x14ac:dyDescent="0.2">
      <c r="A37" s="54" t="s">
        <v>75</v>
      </c>
      <c r="B37" s="306">
        <f>[4]Sheet1!C113</f>
        <v>3194.6153664825583</v>
      </c>
      <c r="C37" s="306">
        <f>[4]Sheet1!E113</f>
        <v>4121.6221868394514</v>
      </c>
      <c r="D37" s="306">
        <f>[4]Sheet1!G113</f>
        <v>7251.1966598511162</v>
      </c>
      <c r="E37" s="306">
        <f>[4]Sheet1!I113</f>
        <v>3995.1964426837967</v>
      </c>
      <c r="F37" s="306">
        <f>[4]Sheet1!K113</f>
        <v>3937.3118948509036</v>
      </c>
      <c r="G37" s="306">
        <f>[4]Sheet1!M113</f>
        <v>2022.7988858033777</v>
      </c>
      <c r="H37" s="50"/>
      <c r="I37" s="51"/>
      <c r="J37" s="50"/>
      <c r="K37" s="51"/>
      <c r="L37" s="50"/>
      <c r="M37" s="51"/>
      <c r="N37" s="50"/>
      <c r="O37" s="51"/>
      <c r="P37" s="50"/>
      <c r="Q37" s="51"/>
      <c r="R37" s="50"/>
      <c r="S37" s="51"/>
      <c r="V37" s="44"/>
      <c r="X37" s="44"/>
      <c r="Z37" s="44"/>
      <c r="AB37" s="44"/>
      <c r="AD37" s="44"/>
      <c r="AF37" s="44"/>
      <c r="AH37" s="44"/>
      <c r="AJ37" s="44"/>
      <c r="AL37" s="44"/>
    </row>
    <row r="38" spans="1:38" s="25" customFormat="1" x14ac:dyDescent="0.2">
      <c r="A38" s="55" t="s">
        <v>84</v>
      </c>
      <c r="B38" s="306">
        <f>[4]Sheet1!C114</f>
        <v>1814.1224778970843</v>
      </c>
      <c r="C38" s="306">
        <f>[4]Sheet1!E114</f>
        <v>2220.3634062686774</v>
      </c>
      <c r="D38" s="306">
        <f>[4]Sheet1!G114</f>
        <v>5433.0082590678921</v>
      </c>
      <c r="E38" s="306">
        <f>[4]Sheet1!I114</f>
        <v>2078.5380075547664</v>
      </c>
      <c r="F38" s="306">
        <f>[4]Sheet1!K114</f>
        <v>4179.5386360183156</v>
      </c>
      <c r="G38" s="306">
        <f>[4]Sheet1!M114</f>
        <v>1523.0151109024591</v>
      </c>
      <c r="H38" s="50"/>
      <c r="I38" s="51"/>
      <c r="J38" s="50"/>
      <c r="K38" s="51"/>
      <c r="L38" s="50"/>
      <c r="M38" s="51"/>
      <c r="N38" s="50"/>
      <c r="O38" s="51"/>
      <c r="P38" s="50"/>
      <c r="Q38" s="51"/>
      <c r="R38" s="50"/>
      <c r="S38" s="51"/>
      <c r="V38" s="44"/>
      <c r="X38" s="44"/>
      <c r="Z38" s="44"/>
      <c r="AB38" s="44"/>
      <c r="AD38" s="44"/>
      <c r="AF38" s="44"/>
      <c r="AH38" s="44"/>
      <c r="AJ38" s="44"/>
      <c r="AL38" s="44"/>
    </row>
    <row r="39" spans="1:38" s="25" customFormat="1" x14ac:dyDescent="0.2">
      <c r="A39" s="55" t="s">
        <v>85</v>
      </c>
      <c r="B39" s="306">
        <f>[4]Sheet1!C115</f>
        <v>3696.1428572700888</v>
      </c>
      <c r="C39" s="306">
        <f>[4]Sheet1!E115</f>
        <v>4585.5983470698029</v>
      </c>
      <c r="D39" s="306">
        <f>[4]Sheet1!G115</f>
        <v>7596.2102112865059</v>
      </c>
      <c r="E39" s="306">
        <f>[4]Sheet1!I115</f>
        <v>4469.0798568156624</v>
      </c>
      <c r="F39" s="306">
        <f>[4]Sheet1!K115</f>
        <v>3887.7624675674319</v>
      </c>
      <c r="G39" s="306">
        <f>[4]Sheet1!M115</f>
        <v>2261.9582364687822</v>
      </c>
      <c r="H39" s="50"/>
      <c r="I39" s="51"/>
      <c r="J39" s="50"/>
      <c r="K39" s="51"/>
      <c r="L39" s="50"/>
      <c r="M39" s="51"/>
      <c r="N39" s="50"/>
      <c r="O39" s="51"/>
      <c r="P39" s="50"/>
      <c r="Q39" s="51"/>
      <c r="R39" s="50"/>
      <c r="S39" s="51"/>
      <c r="V39" s="44"/>
      <c r="X39" s="44"/>
      <c r="Z39" s="44"/>
      <c r="AB39" s="44"/>
      <c r="AD39" s="44"/>
      <c r="AF39" s="44"/>
      <c r="AH39" s="44"/>
      <c r="AJ39" s="44"/>
      <c r="AL39" s="44"/>
    </row>
    <row r="40" spans="1:38" s="25" customFormat="1" x14ac:dyDescent="0.2">
      <c r="A40" s="55" t="s">
        <v>86</v>
      </c>
      <c r="B40" s="306">
        <f>[4]Sheet1!C116</f>
        <v>2891.7325858280569</v>
      </c>
      <c r="C40" s="306">
        <f>[4]Sheet1!E116</f>
        <v>3736.9153952622073</v>
      </c>
      <c r="D40" s="306">
        <f>[4]Sheet1!G116</f>
        <v>8000</v>
      </c>
      <c r="E40" s="306">
        <f>[4]Sheet1!I116</f>
        <v>3532.2094632494418</v>
      </c>
      <c r="F40" s="306">
        <f>[4]Sheet1!K116</f>
        <v>0</v>
      </c>
      <c r="G40" s="306">
        <f>[4]Sheet1!M116</f>
        <v>2519.6348437199986</v>
      </c>
      <c r="H40" s="50"/>
      <c r="I40" s="51"/>
      <c r="J40" s="50"/>
      <c r="K40" s="51"/>
      <c r="L40" s="50"/>
      <c r="M40" s="51"/>
      <c r="N40" s="50"/>
      <c r="O40" s="51"/>
      <c r="P40" s="50"/>
      <c r="Q40" s="51"/>
      <c r="R40" s="50"/>
      <c r="S40" s="51"/>
      <c r="V40" s="44"/>
      <c r="X40" s="44"/>
      <c r="Z40" s="44"/>
      <c r="AB40" s="44"/>
      <c r="AD40" s="44"/>
      <c r="AF40" s="44"/>
      <c r="AH40" s="44"/>
      <c r="AJ40" s="44"/>
      <c r="AL40" s="44"/>
    </row>
    <row r="41" spans="1:38" s="25" customFormat="1" x14ac:dyDescent="0.2">
      <c r="A41" s="54" t="s">
        <v>76</v>
      </c>
      <c r="B41" s="306">
        <f>[4]Sheet1!C117</f>
        <v>11054.689210580422</v>
      </c>
      <c r="C41" s="306">
        <f>[4]Sheet1!E117</f>
        <v>11309.697126759129</v>
      </c>
      <c r="D41" s="306">
        <f>[4]Sheet1!G117</f>
        <v>12658.835894566337</v>
      </c>
      <c r="E41" s="306">
        <f>[4]Sheet1!I117</f>
        <v>11070.846396613786</v>
      </c>
      <c r="F41" s="306">
        <f>[4]Sheet1!K117</f>
        <v>11106.073860055514</v>
      </c>
      <c r="G41" s="306">
        <f>[4]Sheet1!M117</f>
        <v>10476.257852010665</v>
      </c>
      <c r="H41" s="50"/>
      <c r="I41" s="51"/>
      <c r="J41" s="50"/>
      <c r="K41" s="51"/>
      <c r="L41" s="50"/>
      <c r="M41" s="51"/>
      <c r="N41" s="50"/>
      <c r="O41" s="51"/>
      <c r="P41" s="50"/>
      <c r="Q41" s="51"/>
      <c r="R41" s="50"/>
      <c r="S41" s="51"/>
      <c r="V41" s="44"/>
      <c r="X41" s="44"/>
      <c r="Z41" s="44"/>
      <c r="AB41" s="44"/>
      <c r="AD41" s="44"/>
      <c r="AF41" s="44"/>
      <c r="AH41" s="44"/>
      <c r="AJ41" s="44"/>
      <c r="AL41" s="44"/>
    </row>
    <row r="42" spans="1:38" s="25" customFormat="1" x14ac:dyDescent="0.2">
      <c r="A42" s="54" t="s">
        <v>77</v>
      </c>
      <c r="B42" s="306">
        <f>[4]Sheet1!C118</f>
        <v>20528.371799674755</v>
      </c>
      <c r="C42" s="306">
        <f>[4]Sheet1!E118</f>
        <v>21779.692757667246</v>
      </c>
      <c r="D42" s="306">
        <f>[4]Sheet1!G118</f>
        <v>22654.386539147003</v>
      </c>
      <c r="E42" s="306">
        <f>[4]Sheet1!I118</f>
        <v>21491.539111915008</v>
      </c>
      <c r="F42" s="306">
        <f>[4]Sheet1!K118</f>
        <v>0</v>
      </c>
      <c r="G42" s="306">
        <f>[4]Sheet1!M118</f>
        <v>18346.802987901643</v>
      </c>
      <c r="H42" s="50"/>
      <c r="I42" s="51"/>
      <c r="J42" s="50"/>
      <c r="K42" s="51"/>
      <c r="L42" s="50"/>
      <c r="M42" s="51"/>
      <c r="N42" s="50"/>
      <c r="O42" s="51"/>
      <c r="P42" s="50"/>
      <c r="Q42" s="51"/>
      <c r="R42" s="50"/>
      <c r="S42" s="51"/>
      <c r="V42" s="44"/>
      <c r="X42" s="44"/>
      <c r="Z42" s="44"/>
      <c r="AB42" s="44"/>
      <c r="AD42" s="44"/>
      <c r="AF42" s="44"/>
      <c r="AH42" s="44"/>
      <c r="AJ42" s="44"/>
      <c r="AL42" s="44"/>
    </row>
    <row r="43" spans="1:38" s="25" customFormat="1" x14ac:dyDescent="0.2">
      <c r="A43" s="54" t="s">
        <v>78</v>
      </c>
      <c r="B43" s="306">
        <f>[4]Sheet1!C119</f>
        <v>27298.24903212324</v>
      </c>
      <c r="C43" s="306">
        <f>[4]Sheet1!E119</f>
        <v>29403.067993325298</v>
      </c>
      <c r="D43" s="306">
        <f>[4]Sheet1!G119</f>
        <v>30883.744512771165</v>
      </c>
      <c r="E43" s="306">
        <f>[4]Sheet1!I119</f>
        <v>28506.58335877183</v>
      </c>
      <c r="F43" s="306">
        <f>[4]Sheet1!K119</f>
        <v>0</v>
      </c>
      <c r="G43" s="306">
        <f>[4]Sheet1!M119</f>
        <v>25773.521810329778</v>
      </c>
      <c r="H43" s="50"/>
      <c r="I43" s="51"/>
      <c r="J43" s="50"/>
      <c r="K43" s="51"/>
      <c r="L43" s="50"/>
      <c r="M43" s="51"/>
      <c r="N43" s="50"/>
      <c r="O43" s="51"/>
      <c r="P43" s="50"/>
      <c r="Q43" s="51"/>
      <c r="R43" s="50"/>
      <c r="S43" s="51"/>
      <c r="V43" s="44"/>
      <c r="X43" s="44"/>
      <c r="Z43" s="44"/>
      <c r="AB43" s="44"/>
      <c r="AD43" s="44"/>
      <c r="AF43" s="44"/>
      <c r="AH43" s="44"/>
      <c r="AJ43" s="44"/>
      <c r="AL43" s="44"/>
    </row>
    <row r="44" spans="1:38" s="25" customFormat="1" x14ac:dyDescent="0.2">
      <c r="A44" s="54" t="s">
        <v>79</v>
      </c>
      <c r="B44" s="306">
        <f>[4]Sheet1!C120</f>
        <v>69941.262513371737</v>
      </c>
      <c r="C44" s="306">
        <f>[4]Sheet1!E120</f>
        <v>52384.693923143619</v>
      </c>
      <c r="D44" s="306">
        <f>[4]Sheet1!G120</f>
        <v>51694.880653184919</v>
      </c>
      <c r="E44" s="306">
        <f>[4]Sheet1!I120</f>
        <v>53676.603941405039</v>
      </c>
      <c r="F44" s="306">
        <f>[4]Sheet1!K120</f>
        <v>0</v>
      </c>
      <c r="G44" s="306">
        <f>[4]Sheet1!M120</f>
        <v>86034.227106002014</v>
      </c>
      <c r="H44" s="50"/>
      <c r="I44" s="51"/>
      <c r="J44" s="50"/>
      <c r="K44" s="51"/>
      <c r="L44" s="50"/>
      <c r="M44" s="51"/>
      <c r="N44" s="50"/>
      <c r="O44" s="51"/>
      <c r="P44" s="50"/>
      <c r="Q44" s="51"/>
      <c r="R44" s="50"/>
      <c r="S44" s="51"/>
      <c r="V44" s="44"/>
      <c r="X44" s="44"/>
      <c r="Z44" s="44"/>
      <c r="AB44" s="44"/>
      <c r="AD44" s="44"/>
      <c r="AF44" s="44"/>
      <c r="AH44" s="44"/>
      <c r="AJ44" s="44"/>
      <c r="AL44" s="44"/>
    </row>
    <row r="45" spans="1:38" s="25" customFormat="1" x14ac:dyDescent="0.2">
      <c r="A45" s="50"/>
      <c r="I45" s="44"/>
      <c r="K45" s="44"/>
      <c r="M45" s="44"/>
      <c r="O45" s="44"/>
      <c r="Q45" s="44"/>
      <c r="S45" s="44"/>
      <c r="V45" s="44"/>
      <c r="X45" s="44"/>
      <c r="Z45" s="44"/>
      <c r="AB45" s="44"/>
      <c r="AD45" s="44"/>
      <c r="AF45" s="44"/>
      <c r="AH45" s="44"/>
      <c r="AJ45" s="44"/>
      <c r="AL45" s="44"/>
    </row>
    <row r="46" spans="1:38" s="25" customFormat="1" x14ac:dyDescent="0.2">
      <c r="A46" s="48" t="s">
        <v>12</v>
      </c>
      <c r="B46" s="92"/>
      <c r="C46" s="92"/>
      <c r="D46" s="92"/>
      <c r="E46" s="92"/>
      <c r="F46" s="92"/>
      <c r="G46" s="92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  <c r="S46" s="75"/>
      <c r="V46" s="44"/>
      <c r="X46" s="44"/>
      <c r="Z46" s="44"/>
      <c r="AB46" s="44"/>
      <c r="AD46" s="44"/>
      <c r="AF46" s="44"/>
      <c r="AH46" s="44"/>
      <c r="AJ46" s="44"/>
      <c r="AL46" s="44"/>
    </row>
    <row r="47" spans="1:38" s="25" customFormat="1" x14ac:dyDescent="0.2">
      <c r="A47" s="54" t="s">
        <v>38</v>
      </c>
      <c r="B47" s="306">
        <f>[4]Sheet1!C121</f>
        <v>2849.2059635831147</v>
      </c>
      <c r="C47" s="306">
        <f>[4]Sheet1!E121</f>
        <v>2926.0270416975477</v>
      </c>
      <c r="D47" s="306">
        <f>[4]Sheet1!G121</f>
        <v>0</v>
      </c>
      <c r="E47" s="306">
        <f>[4]Sheet1!I121</f>
        <v>2926.0270416975477</v>
      </c>
      <c r="F47" s="306">
        <f>[4]Sheet1!K121</f>
        <v>0</v>
      </c>
      <c r="G47" s="306">
        <f>[4]Sheet1!M121</f>
        <v>2786.3470305685955</v>
      </c>
      <c r="H47" s="50"/>
      <c r="I47" s="51"/>
      <c r="J47" s="50"/>
      <c r="K47" s="51"/>
      <c r="L47" s="50"/>
      <c r="M47" s="51"/>
      <c r="N47" s="50"/>
      <c r="O47" s="51"/>
      <c r="P47" s="50"/>
      <c r="Q47" s="51"/>
      <c r="R47" s="50"/>
      <c r="S47" s="51"/>
      <c r="V47" s="44"/>
      <c r="X47" s="44"/>
      <c r="Z47" s="44"/>
      <c r="AB47" s="44"/>
      <c r="AD47" s="44"/>
      <c r="AF47" s="44"/>
      <c r="AH47" s="44"/>
      <c r="AJ47" s="44"/>
      <c r="AL47" s="44"/>
    </row>
    <row r="48" spans="1:38" s="25" customFormat="1" x14ac:dyDescent="0.2">
      <c r="A48" s="54" t="s">
        <v>39</v>
      </c>
      <c r="B48" s="306">
        <f>[4]Sheet1!C122</f>
        <v>7593.1340469094903</v>
      </c>
      <c r="C48" s="306">
        <f>[4]Sheet1!E122</f>
        <v>8331.6248847288862</v>
      </c>
      <c r="D48" s="306">
        <f>[4]Sheet1!G122</f>
        <v>0</v>
      </c>
      <c r="E48" s="306">
        <f>[4]Sheet1!I122</f>
        <v>8331.6248847288862</v>
      </c>
      <c r="F48" s="306">
        <f>[4]Sheet1!K122</f>
        <v>0</v>
      </c>
      <c r="G48" s="306">
        <f>[4]Sheet1!M122</f>
        <v>5294.3190179257035</v>
      </c>
      <c r="H48" s="50"/>
      <c r="I48" s="51"/>
      <c r="J48" s="50"/>
      <c r="K48" s="51"/>
      <c r="L48" s="50"/>
      <c r="M48" s="51"/>
      <c r="N48" s="50"/>
      <c r="O48" s="51"/>
      <c r="P48" s="50"/>
      <c r="Q48" s="51"/>
      <c r="R48" s="50"/>
      <c r="S48" s="51"/>
      <c r="V48" s="44"/>
      <c r="X48" s="44"/>
      <c r="Z48" s="44"/>
      <c r="AB48" s="44"/>
      <c r="AD48" s="44"/>
      <c r="AF48" s="44"/>
      <c r="AH48" s="44"/>
      <c r="AJ48" s="44"/>
      <c r="AL48" s="44"/>
    </row>
    <row r="49" spans="1:38" s="25" customFormat="1" x14ac:dyDescent="0.2">
      <c r="A49" s="54" t="s">
        <v>50</v>
      </c>
      <c r="B49" s="306">
        <f>[4]Sheet1!C123</f>
        <v>8046.3456720170616</v>
      </c>
      <c r="C49" s="306">
        <f>[4]Sheet1!E123</f>
        <v>8369.9325858015109</v>
      </c>
      <c r="D49" s="306">
        <f>[4]Sheet1!G123</f>
        <v>14992.549800673201</v>
      </c>
      <c r="E49" s="306">
        <f>[4]Sheet1!I123</f>
        <v>7381.2212192885909</v>
      </c>
      <c r="F49" s="306">
        <f>[4]Sheet1!K123</f>
        <v>4492.7734592263196</v>
      </c>
      <c r="G49" s="306">
        <f>[4]Sheet1!M123</f>
        <v>7440.208960654003</v>
      </c>
      <c r="H49" s="50"/>
      <c r="I49" s="51"/>
      <c r="J49" s="50"/>
      <c r="K49" s="51"/>
      <c r="L49" s="50"/>
      <c r="M49" s="51"/>
      <c r="N49" s="50"/>
      <c r="O49" s="51"/>
      <c r="P49" s="50"/>
      <c r="Q49" s="51"/>
      <c r="R49" s="50"/>
      <c r="S49" s="51"/>
      <c r="V49" s="44"/>
      <c r="X49" s="44"/>
      <c r="Z49" s="44"/>
      <c r="AB49" s="44"/>
      <c r="AD49" s="44"/>
      <c r="AF49" s="44"/>
      <c r="AH49" s="44"/>
      <c r="AJ49" s="44"/>
      <c r="AL49" s="44"/>
    </row>
    <row r="50" spans="1:38" s="25" customFormat="1" x14ac:dyDescent="0.2">
      <c r="A50" s="54" t="s">
        <v>46</v>
      </c>
      <c r="B50" s="306">
        <f>[4]Sheet1!C124</f>
        <v>0</v>
      </c>
      <c r="C50" s="306">
        <f>[4]Sheet1!E124</f>
        <v>0</v>
      </c>
      <c r="D50" s="306">
        <f>[4]Sheet1!G124</f>
        <v>0</v>
      </c>
      <c r="E50" s="306">
        <f>[4]Sheet1!I124</f>
        <v>0</v>
      </c>
      <c r="F50" s="306">
        <f>[4]Sheet1!K124</f>
        <v>0</v>
      </c>
      <c r="G50" s="306">
        <f>[4]Sheet1!M124</f>
        <v>0</v>
      </c>
      <c r="H50" s="50"/>
      <c r="I50" s="51"/>
      <c r="J50" s="50"/>
      <c r="K50" s="51"/>
      <c r="L50" s="50"/>
      <c r="M50" s="51"/>
      <c r="N50" s="50"/>
      <c r="O50" s="51"/>
      <c r="P50" s="50"/>
      <c r="Q50" s="51"/>
      <c r="R50" s="50"/>
      <c r="S50" s="51"/>
      <c r="V50" s="44"/>
      <c r="X50" s="44"/>
      <c r="Z50" s="44"/>
      <c r="AB50" s="44"/>
      <c r="AD50" s="44"/>
      <c r="AF50" s="44"/>
      <c r="AH50" s="44"/>
      <c r="AJ50" s="44"/>
      <c r="AL50" s="44"/>
    </row>
    <row r="51" spans="1:38" x14ac:dyDescent="0.2">
      <c r="A51" s="269"/>
      <c r="B51" s="269"/>
      <c r="C51" s="269"/>
      <c r="D51" s="269"/>
      <c r="E51" s="311"/>
      <c r="F51" s="311"/>
      <c r="G51" s="311"/>
    </row>
    <row r="52" spans="1:38" x14ac:dyDescent="0.2">
      <c r="A52" s="15" t="str">
        <f>'C01'!A42</f>
        <v>Fuente: Instituto Nacional de Estadística (INE). LVIII Encuesta Permanente de Hogares de Propósitos Múltiples, Junio 2017.</v>
      </c>
    </row>
    <row r="53" spans="1:38" x14ac:dyDescent="0.2">
      <c r="A53" s="15" t="str">
        <f>'C01'!$A$43</f>
        <v>(Promedio de salarios mínimos por rama)</v>
      </c>
    </row>
    <row r="54" spans="1:38" x14ac:dyDescent="0.2">
      <c r="A54" s="15" t="s">
        <v>83</v>
      </c>
      <c r="M54" s="13"/>
    </row>
    <row r="55" spans="1:38" x14ac:dyDescent="0.2">
      <c r="A55" s="15"/>
      <c r="M55" s="13"/>
    </row>
    <row r="56" spans="1:38" x14ac:dyDescent="0.2">
      <c r="A56" s="341" t="s">
        <v>98</v>
      </c>
      <c r="B56" s="341"/>
      <c r="C56" s="341"/>
      <c r="D56" s="341"/>
      <c r="E56" s="341"/>
      <c r="F56" s="341"/>
      <c r="G56" s="341"/>
    </row>
    <row r="57" spans="1:38" x14ac:dyDescent="0.2">
      <c r="A57" s="341" t="s">
        <v>99</v>
      </c>
      <c r="B57" s="341"/>
      <c r="C57" s="341"/>
      <c r="D57" s="341"/>
      <c r="E57" s="341"/>
      <c r="F57" s="341"/>
      <c r="G57" s="341"/>
    </row>
    <row r="58" spans="1:38" x14ac:dyDescent="0.2">
      <c r="A58" s="341" t="s">
        <v>65</v>
      </c>
      <c r="B58" s="341"/>
      <c r="C58" s="341"/>
      <c r="D58" s="341"/>
      <c r="E58" s="341"/>
      <c r="F58" s="341"/>
      <c r="G58" s="341"/>
    </row>
    <row r="59" spans="1:38" customFormat="1" ht="23.25" x14ac:dyDescent="0.35">
      <c r="A59" s="324" t="s">
        <v>89</v>
      </c>
      <c r="B59" s="324"/>
      <c r="C59" s="324"/>
      <c r="D59" s="324"/>
      <c r="E59" s="324"/>
      <c r="F59" s="324"/>
      <c r="G59" s="324"/>
      <c r="H59" s="244"/>
      <c r="I59" s="244"/>
      <c r="J59" s="244"/>
      <c r="K59" s="244"/>
      <c r="L59" s="244"/>
      <c r="M59" s="244"/>
      <c r="N59" s="244"/>
      <c r="O59" s="244"/>
    </row>
    <row r="60" spans="1:38" x14ac:dyDescent="0.2">
      <c r="A60" s="342" t="s">
        <v>31</v>
      </c>
      <c r="B60" s="344" t="s">
        <v>26</v>
      </c>
      <c r="C60" s="344"/>
      <c r="D60" s="344"/>
      <c r="E60" s="344"/>
      <c r="F60" s="344"/>
      <c r="G60" s="344"/>
    </row>
    <row r="61" spans="1:38" x14ac:dyDescent="0.2">
      <c r="A61" s="343"/>
      <c r="B61" s="343" t="s">
        <v>26</v>
      </c>
      <c r="C61" s="344" t="s">
        <v>6</v>
      </c>
      <c r="D61" s="344"/>
      <c r="E61" s="344"/>
      <c r="F61" s="344"/>
      <c r="G61" s="343" t="s">
        <v>1</v>
      </c>
    </row>
    <row r="62" spans="1:38" x14ac:dyDescent="0.2">
      <c r="A62" s="346"/>
      <c r="B62" s="346"/>
      <c r="C62" s="28" t="s">
        <v>8</v>
      </c>
      <c r="D62" s="28" t="s">
        <v>87</v>
      </c>
      <c r="E62" s="28" t="s">
        <v>9</v>
      </c>
      <c r="F62" s="28" t="s">
        <v>88</v>
      </c>
      <c r="G62" s="346"/>
    </row>
    <row r="63" spans="1:38" x14ac:dyDescent="0.2">
      <c r="A63" s="124"/>
      <c r="B63" s="124"/>
      <c r="C63" s="124"/>
      <c r="D63" s="124"/>
      <c r="E63" s="122"/>
      <c r="F63" s="122"/>
      <c r="G63" s="122"/>
    </row>
    <row r="64" spans="1:38" x14ac:dyDescent="0.2">
      <c r="A64" s="31" t="s">
        <v>58</v>
      </c>
      <c r="B64" s="85">
        <f t="shared" ref="B64:G64" si="0">B9</f>
        <v>5838.0285231804028</v>
      </c>
      <c r="C64" s="85">
        <f t="shared" si="0"/>
        <v>6610.6190187375178</v>
      </c>
      <c r="D64" s="85">
        <f t="shared" si="0"/>
        <v>14992.549800673201</v>
      </c>
      <c r="E64" s="85">
        <f t="shared" si="0"/>
        <v>5960.9408020577521</v>
      </c>
      <c r="F64" s="85">
        <f t="shared" si="0"/>
        <v>4492.7734592263196</v>
      </c>
      <c r="G64" s="85">
        <f t="shared" si="0"/>
        <v>4771.5194783653023</v>
      </c>
    </row>
    <row r="65" spans="1:8" x14ac:dyDescent="0.2">
      <c r="A65" s="4"/>
      <c r="B65" s="85"/>
      <c r="C65" s="85"/>
      <c r="D65" s="85"/>
      <c r="E65" s="86"/>
      <c r="F65" s="86"/>
      <c r="G65" s="86"/>
    </row>
    <row r="66" spans="1:8" x14ac:dyDescent="0.2">
      <c r="A66" s="18" t="s">
        <v>18</v>
      </c>
      <c r="B66" s="293"/>
      <c r="C66" s="293"/>
      <c r="D66" s="293"/>
      <c r="E66" s="293"/>
      <c r="F66" s="293"/>
      <c r="G66" s="293"/>
      <c r="H66" s="107"/>
    </row>
    <row r="67" spans="1:8" x14ac:dyDescent="0.2">
      <c r="A67" s="96" t="s">
        <v>108</v>
      </c>
      <c r="B67" s="306">
        <f>[4]Sheet1!C125</f>
        <v>2677.7098143586045</v>
      </c>
      <c r="C67" s="306">
        <f>[4]Sheet1!E125</f>
        <v>2871.3525910136086</v>
      </c>
      <c r="D67" s="306">
        <f>[4]Sheet1!G125</f>
        <v>0</v>
      </c>
      <c r="E67" s="306">
        <f>[4]Sheet1!I125</f>
        <v>2871.3525910136086</v>
      </c>
      <c r="F67" s="306">
        <f>[4]Sheet1!K125</f>
        <v>0</v>
      </c>
      <c r="G67" s="306">
        <f>[4]Sheet1!M125</f>
        <v>2519.841805233355</v>
      </c>
      <c r="H67" s="107"/>
    </row>
    <row r="68" spans="1:8" x14ac:dyDescent="0.2">
      <c r="A68" s="96" t="s">
        <v>109</v>
      </c>
      <c r="B68" s="306">
        <f>[4]Sheet1!C126</f>
        <v>16045.966881051316</v>
      </c>
      <c r="C68" s="306">
        <f>[4]Sheet1!E126</f>
        <v>6560.4210208028144</v>
      </c>
      <c r="D68" s="306">
        <f>[4]Sheet1!G126</f>
        <v>0</v>
      </c>
      <c r="E68" s="306">
        <f>[4]Sheet1!I126</f>
        <v>6560.4210208028144</v>
      </c>
      <c r="F68" s="306">
        <f>[4]Sheet1!K126</f>
        <v>0</v>
      </c>
      <c r="G68" s="306">
        <f>[4]Sheet1!M126</f>
        <v>26317.910941824513</v>
      </c>
      <c r="H68" s="107"/>
    </row>
    <row r="69" spans="1:8" x14ac:dyDescent="0.2">
      <c r="A69" s="96" t="s">
        <v>54</v>
      </c>
      <c r="B69" s="306">
        <f>[4]Sheet1!C127</f>
        <v>7593.1340469094903</v>
      </c>
      <c r="C69" s="306">
        <f>[4]Sheet1!E127</f>
        <v>8331.6248847288862</v>
      </c>
      <c r="D69" s="306">
        <f>[4]Sheet1!G127</f>
        <v>0</v>
      </c>
      <c r="E69" s="306">
        <f>[4]Sheet1!I127</f>
        <v>8331.6248847288862</v>
      </c>
      <c r="F69" s="306">
        <f>[4]Sheet1!K127</f>
        <v>0</v>
      </c>
      <c r="G69" s="306">
        <f>[4]Sheet1!M127</f>
        <v>5294.3190179257035</v>
      </c>
      <c r="H69" s="107"/>
    </row>
    <row r="70" spans="1:8" x14ac:dyDescent="0.2">
      <c r="A70" s="96" t="s">
        <v>110</v>
      </c>
      <c r="B70" s="306">
        <f>[4]Sheet1!C128</f>
        <v>16960.126057726156</v>
      </c>
      <c r="C70" s="306">
        <f>[4]Sheet1!E128</f>
        <v>16960.126057726156</v>
      </c>
      <c r="D70" s="306">
        <f>[4]Sheet1!G128</f>
        <v>34129.089875626058</v>
      </c>
      <c r="E70" s="306">
        <f>[4]Sheet1!I128</f>
        <v>12453.750127263567</v>
      </c>
      <c r="F70" s="306">
        <f>[4]Sheet1!K128</f>
        <v>0</v>
      </c>
      <c r="G70" s="306">
        <f>[4]Sheet1!M128</f>
        <v>0</v>
      </c>
      <c r="H70" s="107"/>
    </row>
    <row r="71" spans="1:8" x14ac:dyDescent="0.2">
      <c r="A71" s="96" t="s">
        <v>111</v>
      </c>
      <c r="B71" s="306">
        <f>[4]Sheet1!C129</f>
        <v>5964.3401857574054</v>
      </c>
      <c r="C71" s="306">
        <f>[4]Sheet1!E129</f>
        <v>7083.6523380251911</v>
      </c>
      <c r="D71" s="306">
        <f>[4]Sheet1!G129</f>
        <v>14477.708161631061</v>
      </c>
      <c r="E71" s="306">
        <f>[4]Sheet1!I129</f>
        <v>4542.1575095812605</v>
      </c>
      <c r="F71" s="306">
        <f>[4]Sheet1!K129</f>
        <v>0</v>
      </c>
      <c r="G71" s="306">
        <f>[4]Sheet1!M129</f>
        <v>1867.1113396524468</v>
      </c>
      <c r="H71" s="107"/>
    </row>
    <row r="72" spans="1:8" x14ac:dyDescent="0.2">
      <c r="A72" s="96" t="s">
        <v>112</v>
      </c>
      <c r="B72" s="306">
        <f>[4]Sheet1!C130</f>
        <v>5751.7858522541119</v>
      </c>
      <c r="C72" s="306">
        <f>[4]Sheet1!E130</f>
        <v>5293.9649229889192</v>
      </c>
      <c r="D72" s="306">
        <f>[4]Sheet1!G130</f>
        <v>0</v>
      </c>
      <c r="E72" s="306">
        <f>[4]Sheet1!I130</f>
        <v>5293.9649229889192</v>
      </c>
      <c r="F72" s="306">
        <f>[4]Sheet1!K130</f>
        <v>0</v>
      </c>
      <c r="G72" s="306">
        <f>[4]Sheet1!M130</f>
        <v>7145.070002293578</v>
      </c>
      <c r="H72" s="107"/>
    </row>
    <row r="73" spans="1:8" x14ac:dyDescent="0.2">
      <c r="A73" s="96" t="s">
        <v>113</v>
      </c>
      <c r="B73" s="306">
        <f>[4]Sheet1!C131</f>
        <v>7676.3208405499672</v>
      </c>
      <c r="C73" s="306">
        <f>[4]Sheet1!E131</f>
        <v>7503.9096967336382</v>
      </c>
      <c r="D73" s="306">
        <f>[4]Sheet1!G131</f>
        <v>6000</v>
      </c>
      <c r="E73" s="306">
        <f>[4]Sheet1!I131</f>
        <v>7506.2177451022089</v>
      </c>
      <c r="F73" s="306">
        <f>[4]Sheet1!K131</f>
        <v>0</v>
      </c>
      <c r="G73" s="306">
        <f>[4]Sheet1!M131</f>
        <v>7878.4039568871658</v>
      </c>
      <c r="H73" s="107"/>
    </row>
    <row r="74" spans="1:8" x14ac:dyDescent="0.2">
      <c r="A74" s="96" t="s">
        <v>114</v>
      </c>
      <c r="B74" s="306">
        <f>[4]Sheet1!C132</f>
        <v>7109.1476713308548</v>
      </c>
      <c r="C74" s="306">
        <f>[4]Sheet1!E132</f>
        <v>7753.8546638477292</v>
      </c>
      <c r="D74" s="306">
        <f>[4]Sheet1!G132</f>
        <v>42866.666666666664</v>
      </c>
      <c r="E74" s="306">
        <f>[4]Sheet1!I132</f>
        <v>7214.9201075274104</v>
      </c>
      <c r="F74" s="306">
        <f>[4]Sheet1!K132</f>
        <v>0</v>
      </c>
      <c r="G74" s="306">
        <f>[4]Sheet1!M132</f>
        <v>6694.7334140304893</v>
      </c>
      <c r="H74" s="107"/>
    </row>
    <row r="75" spans="1:8" x14ac:dyDescent="0.2">
      <c r="A75" s="96" t="s">
        <v>115</v>
      </c>
      <c r="B75" s="306">
        <f>[4]Sheet1!C133</f>
        <v>8557.946182217629</v>
      </c>
      <c r="C75" s="306">
        <f>[4]Sheet1!E133</f>
        <v>8890.8907869888026</v>
      </c>
      <c r="D75" s="306">
        <f>[4]Sheet1!G133</f>
        <v>0</v>
      </c>
      <c r="E75" s="306">
        <f>[4]Sheet1!I133</f>
        <v>8890.8907869888026</v>
      </c>
      <c r="F75" s="306">
        <f>[4]Sheet1!K133</f>
        <v>0</v>
      </c>
      <c r="G75" s="306">
        <f>[4]Sheet1!M133</f>
        <v>7923.8673097711589</v>
      </c>
      <c r="H75" s="107"/>
    </row>
    <row r="76" spans="1:8" x14ac:dyDescent="0.2">
      <c r="A76" s="96" t="s">
        <v>116</v>
      </c>
      <c r="B76" s="306">
        <f>[4]Sheet1!C134</f>
        <v>11406.960239407095</v>
      </c>
      <c r="C76" s="306">
        <f>[4]Sheet1!E134</f>
        <v>10959.287201522378</v>
      </c>
      <c r="D76" s="306">
        <f>[4]Sheet1!G134</f>
        <v>27407.185322566726</v>
      </c>
      <c r="E76" s="306">
        <f>[4]Sheet1!I134</f>
        <v>9961.789660119528</v>
      </c>
      <c r="F76" s="306">
        <f>[4]Sheet1!K134</f>
        <v>0</v>
      </c>
      <c r="G76" s="306">
        <f>[4]Sheet1!M134</f>
        <v>14471.021107078768</v>
      </c>
      <c r="H76" s="107"/>
    </row>
    <row r="77" spans="1:8" x14ac:dyDescent="0.2">
      <c r="A77" s="96" t="s">
        <v>117</v>
      </c>
      <c r="B77" s="306">
        <f>[4]Sheet1!C135</f>
        <v>18028.41117824008</v>
      </c>
      <c r="C77" s="306">
        <f>[4]Sheet1!E135</f>
        <v>17169.783539153839</v>
      </c>
      <c r="D77" s="306">
        <f>[4]Sheet1!G135</f>
        <v>30000</v>
      </c>
      <c r="E77" s="306">
        <f>[4]Sheet1!I135</f>
        <v>16898.573683703151</v>
      </c>
      <c r="F77" s="306">
        <f>[4]Sheet1!K135</f>
        <v>0</v>
      </c>
      <c r="G77" s="306">
        <f>[4]Sheet1!M135</f>
        <v>26428.571428571428</v>
      </c>
      <c r="H77" s="107"/>
    </row>
    <row r="78" spans="1:8" x14ac:dyDescent="0.2">
      <c r="A78" s="96" t="s">
        <v>118</v>
      </c>
      <c r="B78" s="306">
        <f>[4]Sheet1!C136</f>
        <v>9059.8741177437023</v>
      </c>
      <c r="C78" s="306">
        <f>[4]Sheet1!E136</f>
        <v>8487.403998633341</v>
      </c>
      <c r="D78" s="306">
        <f>[4]Sheet1!G136</f>
        <v>0</v>
      </c>
      <c r="E78" s="306">
        <f>[4]Sheet1!I136</f>
        <v>8487.403998633341</v>
      </c>
      <c r="F78" s="306">
        <f>[4]Sheet1!K136</f>
        <v>0</v>
      </c>
      <c r="G78" s="306">
        <f>[4]Sheet1!M136</f>
        <v>12000</v>
      </c>
      <c r="H78" s="107"/>
    </row>
    <row r="79" spans="1:8" x14ac:dyDescent="0.2">
      <c r="A79" s="96" t="s">
        <v>119</v>
      </c>
      <c r="B79" s="306">
        <f>[4]Sheet1!C137</f>
        <v>13138.536213979023</v>
      </c>
      <c r="C79" s="306">
        <f>[4]Sheet1!E137</f>
        <v>13316.494927995445</v>
      </c>
      <c r="D79" s="306">
        <f>[4]Sheet1!G137</f>
        <v>0</v>
      </c>
      <c r="E79" s="306">
        <f>[4]Sheet1!I137</f>
        <v>13316.494927995445</v>
      </c>
      <c r="F79" s="306">
        <f>[4]Sheet1!K137</f>
        <v>0</v>
      </c>
      <c r="G79" s="306">
        <f>[4]Sheet1!M137</f>
        <v>12982.728093434973</v>
      </c>
      <c r="H79" s="107"/>
    </row>
    <row r="80" spans="1:8" x14ac:dyDescent="0.2">
      <c r="A80" s="96" t="s">
        <v>120</v>
      </c>
      <c r="B80" s="306">
        <f>[4]Sheet1!C138</f>
        <v>9852.4537602782329</v>
      </c>
      <c r="C80" s="306">
        <f>[4]Sheet1!E138</f>
        <v>8296.5532507786666</v>
      </c>
      <c r="D80" s="306">
        <f>[4]Sheet1!G138</f>
        <v>11157.489942316231</v>
      </c>
      <c r="E80" s="306">
        <f>[4]Sheet1!I138</f>
        <v>8245.3099310448706</v>
      </c>
      <c r="F80" s="306">
        <f>[4]Sheet1!K138</f>
        <v>0</v>
      </c>
      <c r="G80" s="306">
        <f>[4]Sheet1!M138</f>
        <v>24910.60368936144</v>
      </c>
      <c r="H80" s="107"/>
    </row>
    <row r="81" spans="1:8" x14ac:dyDescent="0.2">
      <c r="A81" s="96" t="s">
        <v>121</v>
      </c>
      <c r="B81" s="306">
        <f>[4]Sheet1!C139</f>
        <v>12772.924473308949</v>
      </c>
      <c r="C81" s="306">
        <f>[4]Sheet1!E139</f>
        <v>12772.924473308949</v>
      </c>
      <c r="D81" s="306">
        <f>[4]Sheet1!G139</f>
        <v>12772.924473308949</v>
      </c>
      <c r="E81" s="306">
        <f>[4]Sheet1!I139</f>
        <v>0</v>
      </c>
      <c r="F81" s="306">
        <f>[4]Sheet1!K139</f>
        <v>0</v>
      </c>
      <c r="G81" s="306">
        <f>[4]Sheet1!M139</f>
        <v>0</v>
      </c>
      <c r="H81" s="107"/>
    </row>
    <row r="82" spans="1:8" x14ac:dyDescent="0.2">
      <c r="A82" s="96" t="s">
        <v>122</v>
      </c>
      <c r="B82" s="306">
        <f>[4]Sheet1!C140</f>
        <v>13496.506285352698</v>
      </c>
      <c r="C82" s="306">
        <f>[4]Sheet1!E140</f>
        <v>13574.660923224017</v>
      </c>
      <c r="D82" s="306">
        <f>[4]Sheet1!G140</f>
        <v>14784.393510655766</v>
      </c>
      <c r="E82" s="306">
        <f>[4]Sheet1!I140</f>
        <v>10654.549629517969</v>
      </c>
      <c r="F82" s="306">
        <f>[4]Sheet1!K140</f>
        <v>0</v>
      </c>
      <c r="G82" s="306">
        <f>[4]Sheet1!M140</f>
        <v>9428.72014559524</v>
      </c>
      <c r="H82" s="107"/>
    </row>
    <row r="83" spans="1:8" x14ac:dyDescent="0.2">
      <c r="A83" s="96" t="s">
        <v>123</v>
      </c>
      <c r="B83" s="306">
        <f>[4]Sheet1!C141</f>
        <v>17264.254850308433</v>
      </c>
      <c r="C83" s="306">
        <f>[4]Sheet1!E141</f>
        <v>16945.52462230892</v>
      </c>
      <c r="D83" s="306">
        <f>[4]Sheet1!G141</f>
        <v>21389.95267459274</v>
      </c>
      <c r="E83" s="306">
        <f>[4]Sheet1!I141</f>
        <v>8487.25293888325</v>
      </c>
      <c r="F83" s="306">
        <f>[4]Sheet1!K141</f>
        <v>0</v>
      </c>
      <c r="G83" s="306">
        <f>[4]Sheet1!M141</f>
        <v>18411.714971910911</v>
      </c>
      <c r="H83" s="107"/>
    </row>
    <row r="84" spans="1:8" x14ac:dyDescent="0.2">
      <c r="A84" s="96" t="s">
        <v>124</v>
      </c>
      <c r="B84" s="306">
        <f>[4]Sheet1!C142</f>
        <v>6910.9572669379859</v>
      </c>
      <c r="C84" s="306">
        <f>[4]Sheet1!E142</f>
        <v>8591.1298058165157</v>
      </c>
      <c r="D84" s="306">
        <f>[4]Sheet1!G142</f>
        <v>0</v>
      </c>
      <c r="E84" s="306">
        <f>[4]Sheet1!I142</f>
        <v>8591.1298058165157</v>
      </c>
      <c r="F84" s="306">
        <f>[4]Sheet1!K142</f>
        <v>0</v>
      </c>
      <c r="G84" s="306">
        <f>[4]Sheet1!M142</f>
        <v>5358.1007634717753</v>
      </c>
      <c r="H84" s="107"/>
    </row>
    <row r="85" spans="1:8" x14ac:dyDescent="0.2">
      <c r="A85" s="96" t="s">
        <v>125</v>
      </c>
      <c r="B85" s="306">
        <f>[4]Sheet1!C143</f>
        <v>4098.3340454360268</v>
      </c>
      <c r="C85" s="306">
        <f>[4]Sheet1!E143</f>
        <v>6064.334648978589</v>
      </c>
      <c r="D85" s="306">
        <f>[4]Sheet1!G143</f>
        <v>0</v>
      </c>
      <c r="E85" s="306">
        <f>[4]Sheet1!I143</f>
        <v>6064.334648978589</v>
      </c>
      <c r="F85" s="306">
        <f>[4]Sheet1!K143</f>
        <v>0</v>
      </c>
      <c r="G85" s="306">
        <f>[4]Sheet1!M143</f>
        <v>3304.7773097902154</v>
      </c>
      <c r="H85" s="107"/>
    </row>
    <row r="86" spans="1:8" x14ac:dyDescent="0.2">
      <c r="A86" s="96" t="s">
        <v>126</v>
      </c>
      <c r="B86" s="306">
        <f>[4]Sheet1!C144</f>
        <v>4607.6040057870905</v>
      </c>
      <c r="C86" s="306">
        <f>[4]Sheet1!E144</f>
        <v>4607.6040057870905</v>
      </c>
      <c r="D86" s="306">
        <f>[4]Sheet1!G144</f>
        <v>0</v>
      </c>
      <c r="E86" s="306">
        <f>[4]Sheet1!I144</f>
        <v>5422.5432516103638</v>
      </c>
      <c r="F86" s="306">
        <f>[4]Sheet1!K144</f>
        <v>4492.7734592263196</v>
      </c>
      <c r="G86" s="306">
        <f>[4]Sheet1!M144</f>
        <v>0</v>
      </c>
      <c r="H86" s="107"/>
    </row>
    <row r="87" spans="1:8" x14ac:dyDescent="0.2">
      <c r="A87" s="96" t="s">
        <v>127</v>
      </c>
      <c r="B87" s="306">
        <f>[4]Sheet1!C145</f>
        <v>18650</v>
      </c>
      <c r="C87" s="306">
        <f>[4]Sheet1!E145</f>
        <v>18650</v>
      </c>
      <c r="D87" s="306">
        <f>[4]Sheet1!G145</f>
        <v>0</v>
      </c>
      <c r="E87" s="306">
        <f>[4]Sheet1!I145</f>
        <v>18650</v>
      </c>
      <c r="F87" s="306">
        <f>[4]Sheet1!K145</f>
        <v>0</v>
      </c>
      <c r="G87" s="306">
        <f>[4]Sheet1!M145</f>
        <v>0</v>
      </c>
      <c r="H87" s="107"/>
    </row>
    <row r="88" spans="1:8" x14ac:dyDescent="0.2">
      <c r="A88" s="96" t="s">
        <v>141</v>
      </c>
      <c r="B88" s="306">
        <f>[4]Sheet1!C146</f>
        <v>9491.3818301587726</v>
      </c>
      <c r="C88" s="306">
        <f>[4]Sheet1!E146</f>
        <v>9491.3818301587726</v>
      </c>
      <c r="D88" s="306">
        <f>[4]Sheet1!G146</f>
        <v>0</v>
      </c>
      <c r="E88" s="306">
        <f>[4]Sheet1!I146</f>
        <v>9491.3818301587726</v>
      </c>
      <c r="F88" s="306">
        <f>[4]Sheet1!K146</f>
        <v>0</v>
      </c>
      <c r="G88" s="306">
        <f>[4]Sheet1!M146</f>
        <v>0</v>
      </c>
      <c r="H88" s="107"/>
    </row>
    <row r="89" spans="1:8" x14ac:dyDescent="0.2">
      <c r="A89" s="96" t="s">
        <v>129</v>
      </c>
      <c r="B89" s="306">
        <f>[4]Sheet1!C147</f>
        <v>0</v>
      </c>
      <c r="C89" s="306">
        <f>[4]Sheet1!E147</f>
        <v>0</v>
      </c>
      <c r="D89" s="306">
        <f>[4]Sheet1!G147</f>
        <v>0</v>
      </c>
      <c r="E89" s="306">
        <f>[4]Sheet1!I147</f>
        <v>0</v>
      </c>
      <c r="F89" s="306">
        <f>[4]Sheet1!K147</f>
        <v>0</v>
      </c>
      <c r="G89" s="306">
        <f>[4]Sheet1!M147</f>
        <v>0</v>
      </c>
      <c r="H89" s="107"/>
    </row>
    <row r="90" spans="1:8" x14ac:dyDescent="0.2">
      <c r="A90" s="10"/>
      <c r="H90" s="107"/>
    </row>
    <row r="91" spans="1:8" x14ac:dyDescent="0.2">
      <c r="A91" s="19" t="s">
        <v>15</v>
      </c>
      <c r="H91" s="107"/>
    </row>
    <row r="92" spans="1:8" x14ac:dyDescent="0.2">
      <c r="A92" s="96" t="s">
        <v>131</v>
      </c>
      <c r="B92" s="306">
        <f>[4]Sheet1!C148</f>
        <v>19959.747956452891</v>
      </c>
      <c r="C92" s="306">
        <f>[4]Sheet1!E148</f>
        <v>21702.206855595876</v>
      </c>
      <c r="D92" s="306">
        <f>[4]Sheet1!G148</f>
        <v>26996.653514603735</v>
      </c>
      <c r="E92" s="306">
        <f>[4]Sheet1!I148</f>
        <v>19809.655563934495</v>
      </c>
      <c r="F92" s="306">
        <f>[4]Sheet1!K148</f>
        <v>0</v>
      </c>
      <c r="G92" s="306">
        <f>[4]Sheet1!M148</f>
        <v>18004.822514334752</v>
      </c>
      <c r="H92" s="107"/>
    </row>
    <row r="93" spans="1:8" x14ac:dyDescent="0.2">
      <c r="A93" s="96" t="s">
        <v>132</v>
      </c>
      <c r="B93" s="306">
        <f>[4]Sheet1!C149</f>
        <v>17337.761752677812</v>
      </c>
      <c r="C93" s="306">
        <f>[4]Sheet1!E149</f>
        <v>16951.53143730362</v>
      </c>
      <c r="D93" s="306">
        <f>[4]Sheet1!G149</f>
        <v>19207.4140217612</v>
      </c>
      <c r="E93" s="306">
        <f>[4]Sheet1!I149</f>
        <v>14809.207090044736</v>
      </c>
      <c r="F93" s="306">
        <f>[4]Sheet1!K149</f>
        <v>0</v>
      </c>
      <c r="G93" s="306">
        <f>[4]Sheet1!M149</f>
        <v>18956.436198448275</v>
      </c>
      <c r="H93" s="107"/>
    </row>
    <row r="94" spans="1:8" x14ac:dyDescent="0.2">
      <c r="A94" s="96" t="s">
        <v>133</v>
      </c>
      <c r="B94" s="306">
        <f>[4]Sheet1!C150</f>
        <v>11820.336086678646</v>
      </c>
      <c r="C94" s="306">
        <f>[4]Sheet1!E150</f>
        <v>11524.989910982311</v>
      </c>
      <c r="D94" s="306">
        <f>[4]Sheet1!G150</f>
        <v>12476.833808148445</v>
      </c>
      <c r="E94" s="306">
        <f>[4]Sheet1!I150</f>
        <v>11197.384221334836</v>
      </c>
      <c r="F94" s="306">
        <f>[4]Sheet1!K150</f>
        <v>0</v>
      </c>
      <c r="G94" s="306">
        <f>[4]Sheet1!M150</f>
        <v>13175.695489400969</v>
      </c>
      <c r="H94" s="107"/>
    </row>
    <row r="95" spans="1:8" x14ac:dyDescent="0.2">
      <c r="A95" s="96" t="s">
        <v>134</v>
      </c>
      <c r="B95" s="306">
        <f>[4]Sheet1!C151</f>
        <v>10516.213152847822</v>
      </c>
      <c r="C95" s="306">
        <f>[4]Sheet1!E151</f>
        <v>10597.012316326432</v>
      </c>
      <c r="D95" s="306">
        <f>[4]Sheet1!G151</f>
        <v>11384.474707741823</v>
      </c>
      <c r="E95" s="306">
        <f>[4]Sheet1!I151</f>
        <v>10513.069276566663</v>
      </c>
      <c r="F95" s="306">
        <f>[4]Sheet1!K151</f>
        <v>0</v>
      </c>
      <c r="G95" s="306">
        <f>[4]Sheet1!M151</f>
        <v>9681.4419395373898</v>
      </c>
    </row>
    <row r="96" spans="1:8" x14ac:dyDescent="0.2">
      <c r="A96" s="96" t="s">
        <v>135</v>
      </c>
      <c r="B96" s="306">
        <f>[4]Sheet1!C152</f>
        <v>7024.7146845522939</v>
      </c>
      <c r="C96" s="306">
        <f>[4]Sheet1!E152</f>
        <v>7245.9042240737908</v>
      </c>
      <c r="D96" s="306">
        <f>[4]Sheet1!G152</f>
        <v>10244.380548007737</v>
      </c>
      <c r="E96" s="306">
        <f>[4]Sheet1!I152</f>
        <v>7108.3079183747868</v>
      </c>
      <c r="F96" s="306">
        <f>[4]Sheet1!K152</f>
        <v>4975.3435227026157</v>
      </c>
      <c r="G96" s="306">
        <f>[4]Sheet1!M152</f>
        <v>6653.1255752507832</v>
      </c>
    </row>
    <row r="97" spans="1:7" x14ac:dyDescent="0.2">
      <c r="A97" s="96" t="s">
        <v>136</v>
      </c>
      <c r="B97" s="306">
        <f>[4]Sheet1!C153</f>
        <v>2675.6269062304673</v>
      </c>
      <c r="C97" s="306">
        <f>[4]Sheet1!E153</f>
        <v>3906.7523351891423</v>
      </c>
      <c r="D97" s="306">
        <f>[4]Sheet1!G153</f>
        <v>0</v>
      </c>
      <c r="E97" s="306">
        <f>[4]Sheet1!I153</f>
        <v>3906.7523351891423</v>
      </c>
      <c r="F97" s="306">
        <f>[4]Sheet1!K153</f>
        <v>0</v>
      </c>
      <c r="G97" s="306">
        <f>[4]Sheet1!M153</f>
        <v>2564.9512041731168</v>
      </c>
    </row>
    <row r="98" spans="1:7" x14ac:dyDescent="0.2">
      <c r="A98" s="96" t="s">
        <v>137</v>
      </c>
      <c r="B98" s="306">
        <f>[4]Sheet1!C154</f>
        <v>6008.8654978995346</v>
      </c>
      <c r="C98" s="306">
        <f>[4]Sheet1!E154</f>
        <v>6495.2593142606411</v>
      </c>
      <c r="D98" s="306">
        <f>[4]Sheet1!G154</f>
        <v>11948.703023817206</v>
      </c>
      <c r="E98" s="306">
        <f>[4]Sheet1!I154</f>
        <v>6372.3946658350042</v>
      </c>
      <c r="F98" s="306">
        <f>[4]Sheet1!K154</f>
        <v>0</v>
      </c>
      <c r="G98" s="306">
        <f>[4]Sheet1!M154</f>
        <v>5383.8835743703139</v>
      </c>
    </row>
    <row r="99" spans="1:7" x14ac:dyDescent="0.2">
      <c r="A99" s="96" t="s">
        <v>138</v>
      </c>
      <c r="B99" s="306">
        <f>[4]Sheet1!C155</f>
        <v>7282.3271015090113</v>
      </c>
      <c r="C99" s="306">
        <f>[4]Sheet1!E155</f>
        <v>7622.3382986794531</v>
      </c>
      <c r="D99" s="306">
        <f>[4]Sheet1!G155</f>
        <v>10624.533494911549</v>
      </c>
      <c r="E99" s="306">
        <f>[4]Sheet1!I155</f>
        <v>7528.0829998429381</v>
      </c>
      <c r="F99" s="306">
        <f>[4]Sheet1!K155</f>
        <v>0</v>
      </c>
      <c r="G99" s="306">
        <f>[4]Sheet1!M155</f>
        <v>6835.6182823804511</v>
      </c>
    </row>
    <row r="100" spans="1:7" x14ac:dyDescent="0.2">
      <c r="A100" s="96" t="s">
        <v>139</v>
      </c>
      <c r="B100" s="306">
        <f>[4]Sheet1!C156</f>
        <v>3054.2818945844192</v>
      </c>
      <c r="C100" s="306">
        <f>[4]Sheet1!E156</f>
        <v>3128.7981359401238</v>
      </c>
      <c r="D100" s="306">
        <f>[4]Sheet1!G156</f>
        <v>7156.0688904276194</v>
      </c>
      <c r="E100" s="306">
        <f>[4]Sheet1!I156</f>
        <v>3095.9993194453232</v>
      </c>
      <c r="F100" s="306">
        <f>[4]Sheet1!K156</f>
        <v>3489.6879365603827</v>
      </c>
      <c r="G100" s="306">
        <f>[4]Sheet1!M156</f>
        <v>2488.9749530750018</v>
      </c>
    </row>
    <row r="101" spans="1:7" x14ac:dyDescent="0.2">
      <c r="A101" s="96" t="s">
        <v>140</v>
      </c>
      <c r="B101" s="306">
        <f>[4]Sheet1!C157</f>
        <v>24298.849138279034</v>
      </c>
      <c r="C101" s="306">
        <f>[4]Sheet1!E157</f>
        <v>24298.849138279034</v>
      </c>
      <c r="D101" s="306">
        <f>[4]Sheet1!G157</f>
        <v>24298.849138279034</v>
      </c>
      <c r="E101" s="306">
        <f>[4]Sheet1!I157</f>
        <v>0</v>
      </c>
      <c r="F101" s="306">
        <f>[4]Sheet1!K157</f>
        <v>0</v>
      </c>
      <c r="G101" s="306">
        <f>[4]Sheet1!M157</f>
        <v>0</v>
      </c>
    </row>
    <row r="102" spans="1:7" x14ac:dyDescent="0.2">
      <c r="A102" s="96" t="s">
        <v>128</v>
      </c>
      <c r="B102" s="306">
        <f>[4]Sheet1!C158</f>
        <v>2046.178477602856</v>
      </c>
      <c r="C102" s="306">
        <f>[4]Sheet1!E158</f>
        <v>2080</v>
      </c>
      <c r="D102" s="306">
        <f>[4]Sheet1!G158</f>
        <v>0</v>
      </c>
      <c r="E102" s="306">
        <f>[4]Sheet1!I158</f>
        <v>2080</v>
      </c>
      <c r="F102" s="306">
        <f>[4]Sheet1!K158</f>
        <v>0</v>
      </c>
      <c r="G102" s="306">
        <f>[4]Sheet1!M158</f>
        <v>2000</v>
      </c>
    </row>
    <row r="103" spans="1:7" x14ac:dyDescent="0.2">
      <c r="A103" s="96" t="s">
        <v>129</v>
      </c>
      <c r="B103" s="306">
        <f>[4]Sheet1!C160</f>
        <v>0</v>
      </c>
      <c r="C103" s="306">
        <f>[4]Sheet1!E160</f>
        <v>0</v>
      </c>
      <c r="D103" s="306">
        <f>[4]Sheet1!G160</f>
        <v>0</v>
      </c>
      <c r="E103" s="306">
        <f>[4]Sheet1!I160</f>
        <v>0</v>
      </c>
      <c r="F103" s="306">
        <f>[4]Sheet1!K160</f>
        <v>0</v>
      </c>
      <c r="G103" s="306">
        <f>[4]Sheet1!M160</f>
        <v>0</v>
      </c>
    </row>
    <row r="104" spans="1:7" x14ac:dyDescent="0.2">
      <c r="A104" s="254"/>
      <c r="B104" s="270"/>
      <c r="C104" s="270"/>
      <c r="D104" s="270"/>
      <c r="E104" s="270"/>
      <c r="F104" s="270"/>
      <c r="G104" s="270"/>
    </row>
    <row r="105" spans="1:7" x14ac:dyDescent="0.2">
      <c r="A105" s="15" t="str">
        <f>A52</f>
        <v>Fuente: Instituto Nacional de Estadística (INE). LVIII Encuesta Permanente de Hogares de Propósitos Múltiples, Junio 2017.</v>
      </c>
      <c r="E105" s="120"/>
      <c r="F105" s="120"/>
      <c r="G105" s="120"/>
    </row>
    <row r="106" spans="1:7" x14ac:dyDescent="0.2">
      <c r="A106" s="15" t="str">
        <f>'C01'!$A$43</f>
        <v>(Promedio de salarios mínimos por rama)</v>
      </c>
      <c r="E106" s="120"/>
      <c r="F106" s="120"/>
      <c r="G106" s="120"/>
    </row>
  </sheetData>
  <mergeCells count="18">
    <mergeCell ref="A56:G56"/>
    <mergeCell ref="A57:G57"/>
    <mergeCell ref="B61:B62"/>
    <mergeCell ref="C61:F61"/>
    <mergeCell ref="A60:A62"/>
    <mergeCell ref="G61:G62"/>
    <mergeCell ref="A58:G58"/>
    <mergeCell ref="A59:G59"/>
    <mergeCell ref="B60:G60"/>
    <mergeCell ref="A1:G1"/>
    <mergeCell ref="A2:G2"/>
    <mergeCell ref="A3:G3"/>
    <mergeCell ref="A5:A7"/>
    <mergeCell ref="B5:G5"/>
    <mergeCell ref="A4:G4"/>
    <mergeCell ref="G6:G7"/>
    <mergeCell ref="B6:B7"/>
    <mergeCell ref="C6:F6"/>
  </mergeCells>
  <phoneticPr fontId="1" type="noConversion"/>
  <printOptions horizontalCentered="1"/>
  <pageMargins left="0.9237007874015748" right="0.39370078740157483" top="0.39370078740157483" bottom="0.39370078740157483" header="0" footer="0.19685039370078741"/>
  <pageSetup paperSize="9" scale="85" firstPageNumber="20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O135"/>
  <sheetViews>
    <sheetView topLeftCell="A91" workbookViewId="0">
      <selection activeCell="F85" sqref="F85"/>
    </sheetView>
  </sheetViews>
  <sheetFormatPr baseColWidth="10" defaultColWidth="11.83203125" defaultRowHeight="11.25" x14ac:dyDescent="0.2"/>
  <cols>
    <col min="1" max="1" width="45.83203125" style="120" customWidth="1"/>
    <col min="2" max="7" width="10.33203125" style="120" customWidth="1"/>
    <col min="8" max="8" width="10.33203125" style="120" hidden="1" customWidth="1"/>
    <col min="9" max="9" width="13.83203125" style="120" hidden="1" customWidth="1"/>
    <col min="10" max="16384" width="11.83203125" style="120"/>
  </cols>
  <sheetData>
    <row r="1" spans="1:15" x14ac:dyDescent="0.2">
      <c r="A1" s="289" t="s">
        <v>100</v>
      </c>
      <c r="B1" s="289"/>
      <c r="C1" s="289"/>
      <c r="D1" s="289"/>
      <c r="E1" s="289"/>
      <c r="F1" s="289"/>
      <c r="G1" s="289"/>
      <c r="H1" s="289"/>
      <c r="I1" s="289"/>
    </row>
    <row r="2" spans="1:15" x14ac:dyDescent="0.2">
      <c r="A2" s="341" t="s">
        <v>101</v>
      </c>
      <c r="B2" s="341"/>
      <c r="C2" s="341"/>
      <c r="D2" s="341"/>
      <c r="E2" s="341"/>
      <c r="F2" s="341"/>
      <c r="G2" s="341"/>
      <c r="H2" s="341"/>
      <c r="I2" s="341"/>
    </row>
    <row r="3" spans="1:15" x14ac:dyDescent="0.2">
      <c r="A3" s="347" t="s">
        <v>33</v>
      </c>
      <c r="B3" s="347"/>
      <c r="C3" s="347"/>
      <c r="D3" s="347"/>
      <c r="E3" s="347"/>
      <c r="F3" s="347"/>
      <c r="G3" s="347"/>
      <c r="H3" s="347"/>
      <c r="I3" s="347"/>
    </row>
    <row r="4" spans="1:15" customFormat="1" ht="23.25" x14ac:dyDescent="0.35">
      <c r="A4" s="324" t="s">
        <v>89</v>
      </c>
      <c r="B4" s="324"/>
      <c r="C4" s="324"/>
      <c r="D4" s="324"/>
      <c r="E4" s="324"/>
      <c r="F4" s="324"/>
      <c r="G4" s="324"/>
      <c r="H4" s="324"/>
      <c r="I4" s="324"/>
      <c r="J4" s="244"/>
      <c r="K4" s="244"/>
      <c r="L4" s="244"/>
      <c r="M4" s="244"/>
      <c r="N4" s="244"/>
      <c r="O4" s="244"/>
    </row>
    <row r="5" spans="1:15" ht="12" customHeight="1" x14ac:dyDescent="0.2">
      <c r="A5" s="348" t="s">
        <v>31</v>
      </c>
      <c r="B5" s="348" t="s">
        <v>27</v>
      </c>
      <c r="C5" s="350" t="s">
        <v>6</v>
      </c>
      <c r="D5" s="350"/>
      <c r="E5" s="350"/>
      <c r="F5" s="350"/>
      <c r="G5" s="348" t="s">
        <v>28</v>
      </c>
      <c r="H5" s="348" t="s">
        <v>36</v>
      </c>
      <c r="I5" s="348" t="s">
        <v>29</v>
      </c>
    </row>
    <row r="6" spans="1:15" ht="20.25" customHeight="1" x14ac:dyDescent="0.2">
      <c r="A6" s="349"/>
      <c r="B6" s="349"/>
      <c r="C6" s="40" t="s">
        <v>0</v>
      </c>
      <c r="D6" s="40" t="s">
        <v>87</v>
      </c>
      <c r="E6" s="40" t="s">
        <v>9</v>
      </c>
      <c r="F6" s="40" t="s">
        <v>88</v>
      </c>
      <c r="G6" s="349"/>
      <c r="H6" s="349"/>
      <c r="I6" s="349"/>
    </row>
    <row r="7" spans="1:15" x14ac:dyDescent="0.2">
      <c r="A7" s="125"/>
      <c r="B7" s="16"/>
      <c r="C7" s="16"/>
      <c r="D7" s="16"/>
      <c r="E7" s="16"/>
      <c r="F7" s="16"/>
      <c r="G7" s="16"/>
      <c r="H7" s="16"/>
      <c r="I7" s="16"/>
    </row>
    <row r="8" spans="1:15" x14ac:dyDescent="0.2">
      <c r="A8" s="33" t="s">
        <v>58</v>
      </c>
      <c r="B8" s="88">
        <f>[4]Sheet1!D88</f>
        <v>7.1544180130122879</v>
      </c>
      <c r="C8" s="88">
        <f>[4]Sheet1!F88</f>
        <v>7.7501123513095793</v>
      </c>
      <c r="D8" s="88">
        <f>[4]Sheet1!H88</f>
        <v>12.682878141265087</v>
      </c>
      <c r="E8" s="88">
        <f>[4]Sheet1!J88</f>
        <v>7.3470563505955866</v>
      </c>
      <c r="F8" s="88">
        <f>[4]Sheet1!L88</f>
        <v>5.4106695018981146</v>
      </c>
      <c r="G8" s="88">
        <f>[4]Sheet1!N88</f>
        <v>6.2799414990324971</v>
      </c>
      <c r="H8" s="88">
        <f>[1]MercLab!O335</f>
        <v>0</v>
      </c>
      <c r="I8" s="88">
        <f>[1]MercLab!P335</f>
        <v>0</v>
      </c>
      <c r="J8" s="17"/>
      <c r="K8" s="17"/>
    </row>
    <row r="9" spans="1:15" ht="12.75" customHeight="1" x14ac:dyDescent="0.2">
      <c r="A9" s="126"/>
      <c r="H9" s="127"/>
      <c r="I9" s="127"/>
    </row>
    <row r="10" spans="1:15" ht="12.75" customHeight="1" x14ac:dyDescent="0.2">
      <c r="A10" s="97" t="s">
        <v>10</v>
      </c>
      <c r="B10" s="296"/>
      <c r="C10" s="296"/>
      <c r="D10" s="296"/>
      <c r="E10" s="296"/>
      <c r="F10" s="296"/>
      <c r="G10" s="296"/>
      <c r="H10" s="103">
        <f>[1]MercLab!O336</f>
        <v>0</v>
      </c>
      <c r="I10" s="103">
        <f>[1]MercLab!P336</f>
        <v>0</v>
      </c>
    </row>
    <row r="11" spans="1:15" x14ac:dyDescent="0.2">
      <c r="A11" s="128" t="s">
        <v>55</v>
      </c>
      <c r="B11" s="303">
        <f>[4]Sheet1!D89</f>
        <v>8.5198771618359519</v>
      </c>
      <c r="C11" s="303">
        <f>[4]Sheet1!F89</f>
        <v>8.8493860114794956</v>
      </c>
      <c r="D11" s="303">
        <f>[4]Sheet1!H89</f>
        <v>13.066337636250839</v>
      </c>
      <c r="E11" s="303">
        <f>[4]Sheet1!J89</f>
        <v>8.4087458963094104</v>
      </c>
      <c r="F11" s="303">
        <f>[4]Sheet1!L89</f>
        <v>5.3352727712489463</v>
      </c>
      <c r="G11" s="303">
        <f>[4]Sheet1!N89</f>
        <v>7.8784416827013883</v>
      </c>
      <c r="H11" s="89">
        <f>AVERAGE(H12:H14)</f>
        <v>0</v>
      </c>
      <c r="I11" s="89">
        <f>AVERAGE(I12:I14)</f>
        <v>0</v>
      </c>
    </row>
    <row r="12" spans="1:15" x14ac:dyDescent="0.2">
      <c r="A12" s="129" t="s">
        <v>51</v>
      </c>
      <c r="B12" s="303">
        <f>[4]Sheet1!D91</f>
        <v>9.759637387783842</v>
      </c>
      <c r="C12" s="303">
        <f>[4]Sheet1!F91</f>
        <v>10.044433029407987</v>
      </c>
      <c r="D12" s="303">
        <f>[4]Sheet1!H91</f>
        <v>13.909489051094891</v>
      </c>
      <c r="E12" s="303">
        <f>[4]Sheet1!J91</f>
        <v>9.2549882168106734</v>
      </c>
      <c r="F12" s="303">
        <f>[4]Sheet1!L91</f>
        <v>4.8461538461538467</v>
      </c>
      <c r="G12" s="303">
        <f>[4]Sheet1!N91</f>
        <v>9.1393006993007013</v>
      </c>
      <c r="H12" s="89">
        <f>[1]MercLab!O337</f>
        <v>0</v>
      </c>
      <c r="I12" s="89">
        <f>[1]MercLab!P337</f>
        <v>0</v>
      </c>
    </row>
    <row r="13" spans="1:15" x14ac:dyDescent="0.2">
      <c r="A13" s="129" t="s">
        <v>52</v>
      </c>
      <c r="B13" s="303">
        <f>[4]Sheet1!D92</f>
        <v>9.2276422764227686</v>
      </c>
      <c r="C13" s="303">
        <f>[4]Sheet1!F92</f>
        <v>9.5626356283290477</v>
      </c>
      <c r="D13" s="303">
        <f>[4]Sheet1!H92</f>
        <v>13.460122699386503</v>
      </c>
      <c r="E13" s="303">
        <f>[4]Sheet1!J92</f>
        <v>9.3101037915695883</v>
      </c>
      <c r="F13" s="303">
        <f>[4]Sheet1!L92</f>
        <v>6</v>
      </c>
      <c r="G13" s="303">
        <f>[4]Sheet1!N92</f>
        <v>8.6218337495540442</v>
      </c>
      <c r="H13" s="89">
        <f>[1]MercLab!O338</f>
        <v>0</v>
      </c>
      <c r="I13" s="89">
        <f>[1]MercLab!P338</f>
        <v>0</v>
      </c>
    </row>
    <row r="14" spans="1:15" x14ac:dyDescent="0.2">
      <c r="A14" s="129" t="s">
        <v>71</v>
      </c>
      <c r="B14" s="303">
        <f>[4]Sheet1!D93</f>
        <v>7.7513033026947138</v>
      </c>
      <c r="C14" s="303">
        <f>[4]Sheet1!F93</f>
        <v>8.0774790254024325</v>
      </c>
      <c r="D14" s="303">
        <f>[4]Sheet1!H93</f>
        <v>12.11445022303865</v>
      </c>
      <c r="E14" s="303">
        <f>[4]Sheet1!J93</f>
        <v>7.7720036619196664</v>
      </c>
      <c r="F14" s="303">
        <f>[4]Sheet1!L93</f>
        <v>5.3705153160267729</v>
      </c>
      <c r="G14" s="303">
        <f>[4]Sheet1!N93</f>
        <v>7.1332536923592551</v>
      </c>
      <c r="H14" s="89">
        <f>[1]MercLab!O339</f>
        <v>0</v>
      </c>
      <c r="I14" s="89">
        <f>[1]MercLab!P339</f>
        <v>0</v>
      </c>
    </row>
    <row r="15" spans="1:15" x14ac:dyDescent="0.2">
      <c r="A15" s="128" t="s">
        <v>53</v>
      </c>
      <c r="B15" s="303">
        <f>[4]Sheet1!D94</f>
        <v>5.4888538024886202</v>
      </c>
      <c r="C15" s="303">
        <f>[4]Sheet1!F94</f>
        <v>6.0284941915686394</v>
      </c>
      <c r="D15" s="303">
        <f>[4]Sheet1!H94</f>
        <v>11.203478260869568</v>
      </c>
      <c r="E15" s="303">
        <f>[4]Sheet1!J94</f>
        <v>5.8028277239895587</v>
      </c>
      <c r="F15" s="303">
        <f>[4]Sheet1!L94</f>
        <v>5.6326530612244898</v>
      </c>
      <c r="G15" s="303">
        <f>[4]Sheet1!N94</f>
        <v>4.916911878581379</v>
      </c>
      <c r="H15" s="89">
        <f>[1]MercLab!O340</f>
        <v>0</v>
      </c>
      <c r="I15" s="89">
        <f>[1]MercLab!P340</f>
        <v>0</v>
      </c>
    </row>
    <row r="16" spans="1:15" x14ac:dyDescent="0.2">
      <c r="A16" s="130"/>
      <c r="H16" s="99"/>
      <c r="I16" s="99"/>
    </row>
    <row r="17" spans="1:9" x14ac:dyDescent="0.2">
      <c r="A17" s="97" t="s">
        <v>11</v>
      </c>
      <c r="H17" s="103"/>
      <c r="I17" s="103"/>
    </row>
    <row r="18" spans="1:9" x14ac:dyDescent="0.2">
      <c r="A18" s="128" t="s">
        <v>37</v>
      </c>
      <c r="B18" s="303">
        <f>[4]Sheet1!D96</f>
        <v>0</v>
      </c>
      <c r="C18" s="303">
        <f>[4]Sheet1!F96</f>
        <v>0</v>
      </c>
      <c r="D18" s="303">
        <f>[4]Sheet1!H96</f>
        <v>0</v>
      </c>
      <c r="E18" s="303">
        <f>[4]Sheet1!J96</f>
        <v>0</v>
      </c>
      <c r="F18" s="303">
        <f>[4]Sheet1!L96</f>
        <v>0</v>
      </c>
      <c r="G18" s="303">
        <f>[4]Sheet1!N96</f>
        <v>0</v>
      </c>
      <c r="H18" s="89">
        <f>[1]MercLab!O342</f>
        <v>0</v>
      </c>
      <c r="I18" s="89">
        <f>[1]MercLab!P342</f>
        <v>0</v>
      </c>
    </row>
    <row r="19" spans="1:9" ht="12.75" customHeight="1" x14ac:dyDescent="0.2">
      <c r="A19" s="128" t="s">
        <v>38</v>
      </c>
      <c r="B19" s="303">
        <f>[4]Sheet1!D97</f>
        <v>4.6936657682587652</v>
      </c>
      <c r="C19" s="303">
        <f>[4]Sheet1!F97</f>
        <v>4.9852931236595799</v>
      </c>
      <c r="D19" s="303">
        <f>[4]Sheet1!H97</f>
        <v>5.3115242202464472</v>
      </c>
      <c r="E19" s="303">
        <f>[4]Sheet1!J97</f>
        <v>4.9825646019069314</v>
      </c>
      <c r="F19" s="303">
        <f>[4]Sheet1!L97</f>
        <v>4.6791713368271468</v>
      </c>
      <c r="G19" s="303">
        <f>[4]Sheet1!N97</f>
        <v>4.3515461901380776</v>
      </c>
      <c r="H19" s="89">
        <f>[1]MercLab!O343</f>
        <v>0</v>
      </c>
      <c r="I19" s="89">
        <f>[1]MercLab!P343</f>
        <v>0</v>
      </c>
    </row>
    <row r="20" spans="1:9" x14ac:dyDescent="0.2">
      <c r="A20" s="128" t="s">
        <v>39</v>
      </c>
      <c r="B20" s="303">
        <f>[4]Sheet1!D98</f>
        <v>10.035641140577088</v>
      </c>
      <c r="C20" s="303">
        <f>[4]Sheet1!F98</f>
        <v>10.02438190932779</v>
      </c>
      <c r="D20" s="303">
        <f>[4]Sheet1!H98</f>
        <v>11.084931515110977</v>
      </c>
      <c r="E20" s="303">
        <f>[4]Sheet1!J98</f>
        <v>9.9240474758807409</v>
      </c>
      <c r="F20" s="303">
        <f>[4]Sheet1!L98</f>
        <v>8.819563932063998</v>
      </c>
      <c r="G20" s="303">
        <f>[4]Sheet1!N98</f>
        <v>10.058249297873736</v>
      </c>
      <c r="H20" s="89">
        <f>[1]MercLab!O344</f>
        <v>0</v>
      </c>
      <c r="I20" s="89">
        <f>[1]MercLab!P344</f>
        <v>0</v>
      </c>
    </row>
    <row r="21" spans="1:9" ht="12.75" customHeight="1" x14ac:dyDescent="0.2">
      <c r="A21" s="128" t="s">
        <v>40</v>
      </c>
      <c r="B21" s="303">
        <f>[4]Sheet1!D99</f>
        <v>15.490795651446982</v>
      </c>
      <c r="C21" s="303">
        <f>[4]Sheet1!F99</f>
        <v>15.404203183199451</v>
      </c>
      <c r="D21" s="303">
        <f>[4]Sheet1!H99</f>
        <v>16.514505417080141</v>
      </c>
      <c r="E21" s="303">
        <f>[4]Sheet1!J99</f>
        <v>14.862497744063754</v>
      </c>
      <c r="F21" s="303">
        <f>[4]Sheet1!L99</f>
        <v>0</v>
      </c>
      <c r="G21" s="303">
        <f>[4]Sheet1!N99</f>
        <v>15.756326163178977</v>
      </c>
      <c r="H21" s="89">
        <f>[1]MercLab!O345</f>
        <v>0</v>
      </c>
      <c r="I21" s="89">
        <f>[1]MercLab!P345</f>
        <v>0</v>
      </c>
    </row>
    <row r="22" spans="1:9" x14ac:dyDescent="0.2">
      <c r="A22" s="128" t="s">
        <v>46</v>
      </c>
      <c r="B22" s="303">
        <f>[4]Sheet1!D100</f>
        <v>16</v>
      </c>
      <c r="C22" s="303">
        <f>[4]Sheet1!F100</f>
        <v>16</v>
      </c>
      <c r="D22" s="303">
        <f>[4]Sheet1!H100</f>
        <v>16</v>
      </c>
      <c r="E22" s="303">
        <f>[4]Sheet1!J100</f>
        <v>0</v>
      </c>
      <c r="F22" s="303">
        <f>[4]Sheet1!L100</f>
        <v>0</v>
      </c>
      <c r="G22" s="303">
        <f>[4]Sheet1!N100</f>
        <v>0</v>
      </c>
      <c r="H22" s="89">
        <f>[1]MercLab!O346</f>
        <v>0</v>
      </c>
      <c r="I22" s="89">
        <f>[1]MercLab!P346</f>
        <v>0</v>
      </c>
    </row>
    <row r="23" spans="1:9" ht="12.75" customHeight="1" x14ac:dyDescent="0.2">
      <c r="A23" s="128"/>
      <c r="H23" s="99"/>
      <c r="I23" s="99"/>
    </row>
    <row r="24" spans="1:9" x14ac:dyDescent="0.2">
      <c r="A24" s="97" t="s">
        <v>16</v>
      </c>
      <c r="B24" s="296"/>
      <c r="C24" s="296"/>
      <c r="D24" s="296"/>
      <c r="E24" s="296"/>
      <c r="F24" s="296"/>
      <c r="G24" s="296"/>
      <c r="H24" s="103"/>
      <c r="I24" s="103"/>
    </row>
    <row r="25" spans="1:9" x14ac:dyDescent="0.2">
      <c r="A25" s="128" t="s">
        <v>41</v>
      </c>
      <c r="B25" s="303">
        <f>[4]Sheet1!D101</f>
        <v>4.4768267227777621</v>
      </c>
      <c r="C25" s="303">
        <f>[4]Sheet1!F101</f>
        <v>5.666666666666667</v>
      </c>
      <c r="D25" s="303">
        <f>[4]Sheet1!H101</f>
        <v>0</v>
      </c>
      <c r="E25" s="303">
        <f>[4]Sheet1!J101</f>
        <v>5.666666666666667</v>
      </c>
      <c r="F25" s="303">
        <f>[4]Sheet1!L101</f>
        <v>0</v>
      </c>
      <c r="G25" s="303">
        <f>[4]Sheet1!N101</f>
        <v>3.392391592438297</v>
      </c>
      <c r="H25" s="89">
        <f>[1]MercLab!O348</f>
        <v>0</v>
      </c>
      <c r="I25" s="89">
        <f>[1]MercLab!P348</f>
        <v>0</v>
      </c>
    </row>
    <row r="26" spans="1:9" x14ac:dyDescent="0.2">
      <c r="A26" s="128" t="s">
        <v>42</v>
      </c>
      <c r="B26" s="303">
        <f>[4]Sheet1!D102</f>
        <v>5.5264941972101429</v>
      </c>
      <c r="C26" s="303">
        <f>[4]Sheet1!F102</f>
        <v>5.4384131928250374</v>
      </c>
      <c r="D26" s="303">
        <f>[4]Sheet1!H102</f>
        <v>0</v>
      </c>
      <c r="E26" s="303">
        <f>[4]Sheet1!J102</f>
        <v>5.4384131928250374</v>
      </c>
      <c r="F26" s="303">
        <f>[4]Sheet1!L102</f>
        <v>0</v>
      </c>
      <c r="G26" s="303">
        <f>[4]Sheet1!N102</f>
        <v>5.8777938791936712</v>
      </c>
      <c r="H26" s="89">
        <f>[1]MercLab!O349</f>
        <v>0</v>
      </c>
      <c r="I26" s="89">
        <f>[1]MercLab!P349</f>
        <v>0</v>
      </c>
    </row>
    <row r="27" spans="1:9" x14ac:dyDescent="0.2">
      <c r="A27" s="128" t="s">
        <v>43</v>
      </c>
      <c r="B27" s="303">
        <f>[4]Sheet1!D103</f>
        <v>6.4699101295566805</v>
      </c>
      <c r="C27" s="303">
        <f>[4]Sheet1!F103</f>
        <v>6.4747835649349312</v>
      </c>
      <c r="D27" s="303">
        <f>[4]Sheet1!H103</f>
        <v>11.454545454545455</v>
      </c>
      <c r="E27" s="303">
        <f>[4]Sheet1!J103</f>
        <v>6.4407050612523724</v>
      </c>
      <c r="F27" s="303">
        <f>[4]Sheet1!L103</f>
        <v>7.118404640738885</v>
      </c>
      <c r="G27" s="303">
        <f>[4]Sheet1!N103</f>
        <v>6.4452778224454068</v>
      </c>
      <c r="H27" s="89">
        <f>[1]MercLab!O350</f>
        <v>0</v>
      </c>
      <c r="I27" s="89">
        <f>[1]MercLab!P350</f>
        <v>0</v>
      </c>
    </row>
    <row r="28" spans="1:9" x14ac:dyDescent="0.2">
      <c r="A28" s="128" t="s">
        <v>44</v>
      </c>
      <c r="B28" s="303">
        <f>[4]Sheet1!D104</f>
        <v>7.9287281901257822</v>
      </c>
      <c r="C28" s="303">
        <f>[4]Sheet1!F104</f>
        <v>8.0526736466583131</v>
      </c>
      <c r="D28" s="303">
        <f>[4]Sheet1!H104</f>
        <v>11.701774033273615</v>
      </c>
      <c r="E28" s="303">
        <f>[4]Sheet1!J104</f>
        <v>7.9053400110606864</v>
      </c>
      <c r="F28" s="303">
        <f>[4]Sheet1!L104</f>
        <v>4.9358686639331024</v>
      </c>
      <c r="G28" s="303">
        <f>[4]Sheet1!N104</f>
        <v>7.4542780060065938</v>
      </c>
      <c r="H28" s="89">
        <f>[1]MercLab!O351</f>
        <v>0</v>
      </c>
      <c r="I28" s="89">
        <f>[1]MercLab!P351</f>
        <v>0</v>
      </c>
    </row>
    <row r="29" spans="1:9" x14ac:dyDescent="0.2">
      <c r="A29" s="128" t="s">
        <v>45</v>
      </c>
      <c r="B29" s="303">
        <f>[4]Sheet1!D105</f>
        <v>8.3143389035820476</v>
      </c>
      <c r="C29" s="303">
        <f>[4]Sheet1!F105</f>
        <v>8.7477646466296637</v>
      </c>
      <c r="D29" s="303">
        <f>[4]Sheet1!H105</f>
        <v>13.084594694346514</v>
      </c>
      <c r="E29" s="303">
        <f>[4]Sheet1!J105</f>
        <v>8.3597524651900184</v>
      </c>
      <c r="F29" s="303">
        <f>[4]Sheet1!L105</f>
        <v>6</v>
      </c>
      <c r="G29" s="303">
        <f>[4]Sheet1!N105</f>
        <v>7.2895761978712219</v>
      </c>
      <c r="H29" s="89">
        <f>[1]MercLab!O352</f>
        <v>0</v>
      </c>
      <c r="I29" s="89">
        <f>[1]MercLab!P352</f>
        <v>0</v>
      </c>
    </row>
    <row r="30" spans="1:9" x14ac:dyDescent="0.2">
      <c r="A30" s="128" t="s">
        <v>47</v>
      </c>
      <c r="B30" s="303">
        <f>[4]Sheet1!D106</f>
        <v>7.9185064226649784</v>
      </c>
      <c r="C30" s="303">
        <f>[4]Sheet1!F106</f>
        <v>8.5341614847490099</v>
      </c>
      <c r="D30" s="303">
        <f>[4]Sheet1!H106</f>
        <v>13.416885776299996</v>
      </c>
      <c r="E30" s="303">
        <f>[4]Sheet1!J106</f>
        <v>8.1441778307262922</v>
      </c>
      <c r="F30" s="303">
        <f>[4]Sheet1!L106</f>
        <v>5.9065756041432005</v>
      </c>
      <c r="G30" s="303">
        <f>[4]Sheet1!N106</f>
        <v>6.8231952164465923</v>
      </c>
      <c r="H30" s="89">
        <f>[1]MercLab!O353</f>
        <v>0</v>
      </c>
      <c r="I30" s="89">
        <f>[1]MercLab!P353</f>
        <v>0</v>
      </c>
    </row>
    <row r="31" spans="1:9" ht="12.75" customHeight="1" x14ac:dyDescent="0.2">
      <c r="A31" s="128" t="s">
        <v>48</v>
      </c>
      <c r="B31" s="303">
        <f>[4]Sheet1!D107</f>
        <v>6.6270659041345779</v>
      </c>
      <c r="C31" s="303">
        <f>[4]Sheet1!F107</f>
        <v>7.3341217992559278</v>
      </c>
      <c r="D31" s="303">
        <f>[4]Sheet1!H107</f>
        <v>12.314999578896272</v>
      </c>
      <c r="E31" s="303">
        <f>[4]Sheet1!J107</f>
        <v>6.8842117454737357</v>
      </c>
      <c r="F31" s="303">
        <f>[4]Sheet1!L107</f>
        <v>5.9057563672118736</v>
      </c>
      <c r="G31" s="303">
        <f>[4]Sheet1!N107</f>
        <v>5.8568830950315629</v>
      </c>
      <c r="H31" s="89">
        <f>[1]MercLab!O354</f>
        <v>0</v>
      </c>
      <c r="I31" s="89">
        <f>[1]MercLab!P354</f>
        <v>0</v>
      </c>
    </row>
    <row r="32" spans="1:9" x14ac:dyDescent="0.2">
      <c r="A32" s="128" t="s">
        <v>49</v>
      </c>
      <c r="B32" s="303">
        <f>[4]Sheet1!D108</f>
        <v>6.8815565183103802</v>
      </c>
      <c r="C32" s="303">
        <f>[4]Sheet1!F108</f>
        <v>7.2805118803194011</v>
      </c>
      <c r="D32" s="303">
        <f>[4]Sheet1!H108</f>
        <v>12.738453379507247</v>
      </c>
      <c r="E32" s="303">
        <f>[4]Sheet1!J108</f>
        <v>6.1985268414388157</v>
      </c>
      <c r="F32" s="303">
        <f>[4]Sheet1!L108</f>
        <v>5.9732287420704182</v>
      </c>
      <c r="G32" s="303">
        <f>[4]Sheet1!N108</f>
        <v>6.5758273644938647</v>
      </c>
      <c r="H32" s="89">
        <f>[1]MercLab!O355</f>
        <v>0</v>
      </c>
      <c r="I32" s="89">
        <f>[1]MercLab!P355</f>
        <v>0</v>
      </c>
    </row>
    <row r="33" spans="1:9" ht="12.75" customHeight="1" x14ac:dyDescent="0.2">
      <c r="A33" s="128" t="s">
        <v>72</v>
      </c>
      <c r="B33" s="303">
        <f>[4]Sheet1!D109</f>
        <v>5.1695231741506547</v>
      </c>
      <c r="C33" s="303">
        <f>[4]Sheet1!F109</f>
        <v>6.5087649982302516</v>
      </c>
      <c r="D33" s="303">
        <f>[4]Sheet1!H109</f>
        <v>12.696225565141065</v>
      </c>
      <c r="E33" s="303">
        <f>[4]Sheet1!J109</f>
        <v>5.3019221769623908</v>
      </c>
      <c r="F33" s="303">
        <f>[4]Sheet1!L109</f>
        <v>3.3508049045103832</v>
      </c>
      <c r="G33" s="303">
        <f>[4]Sheet1!N109</f>
        <v>4.709276173595021</v>
      </c>
      <c r="H33" s="89">
        <f>[1]MercLab!O356</f>
        <v>0</v>
      </c>
      <c r="I33" s="89">
        <f>[1]MercLab!P356</f>
        <v>0</v>
      </c>
    </row>
    <row r="34" spans="1:9" x14ac:dyDescent="0.2">
      <c r="A34" s="128"/>
      <c r="B34" s="303"/>
      <c r="C34" s="303"/>
      <c r="D34" s="303"/>
      <c r="E34" s="303"/>
      <c r="F34" s="303"/>
      <c r="G34" s="303"/>
      <c r="H34" s="99"/>
      <c r="I34" s="99"/>
    </row>
    <row r="35" spans="1:9" x14ac:dyDescent="0.2">
      <c r="A35" s="34" t="s">
        <v>82</v>
      </c>
      <c r="H35" s="102"/>
      <c r="I35" s="102"/>
    </row>
    <row r="36" spans="1:9" x14ac:dyDescent="0.2">
      <c r="A36" s="35" t="s">
        <v>75</v>
      </c>
      <c r="B36" s="303">
        <f>[4]Sheet1!D113</f>
        <v>6.2574591029694409</v>
      </c>
      <c r="C36" s="303">
        <f>[4]Sheet1!F113</f>
        <v>6.7137389005316415</v>
      </c>
      <c r="D36" s="303">
        <f>[4]Sheet1!H113</f>
        <v>11.295197106074744</v>
      </c>
      <c r="E36" s="303">
        <f>[4]Sheet1!J113</f>
        <v>6.5299678828964156</v>
      </c>
      <c r="F36" s="303">
        <f>[4]Sheet1!L113</f>
        <v>5.1643346303615036</v>
      </c>
      <c r="G36" s="303">
        <f>[4]Sheet1!N113</f>
        <v>5.6469788099629028</v>
      </c>
      <c r="H36" s="89">
        <f>AVERAGE(H37:H39)</f>
        <v>0</v>
      </c>
      <c r="I36" s="89">
        <f>AVERAGE(I37:I39)</f>
        <v>0</v>
      </c>
    </row>
    <row r="37" spans="1:9" x14ac:dyDescent="0.2">
      <c r="A37" s="36" t="s">
        <v>84</v>
      </c>
      <c r="B37" s="303">
        <f>[4]Sheet1!D114</f>
        <v>5.9339081266390714</v>
      </c>
      <c r="C37" s="303">
        <f>[4]Sheet1!F114</f>
        <v>6.3878927293888133</v>
      </c>
      <c r="D37" s="303">
        <f>[4]Sheet1!H114</f>
        <v>12.41783911272532</v>
      </c>
      <c r="E37" s="303">
        <f>[4]Sheet1!J114</f>
        <v>6.1749224598196371</v>
      </c>
      <c r="F37" s="303">
        <f>[4]Sheet1!L114</f>
        <v>4.6444302424594008</v>
      </c>
      <c r="G37" s="303">
        <f>[4]Sheet1!N114</f>
        <v>5.5896491174205751</v>
      </c>
      <c r="H37" s="89">
        <f>[1]MercLab!O361</f>
        <v>0</v>
      </c>
      <c r="I37" s="89">
        <f>[1]MercLab!P361</f>
        <v>0</v>
      </c>
    </row>
    <row r="38" spans="1:9" x14ac:dyDescent="0.2">
      <c r="A38" s="36" t="s">
        <v>85</v>
      </c>
      <c r="B38" s="303">
        <f>[4]Sheet1!D115</f>
        <v>6.3601025885572025</v>
      </c>
      <c r="C38" s="303">
        <f>[4]Sheet1!F115</f>
        <v>6.7890026686778873</v>
      </c>
      <c r="D38" s="303">
        <f>[4]Sheet1!H115</f>
        <v>11.027180597637392</v>
      </c>
      <c r="E38" s="303">
        <f>[4]Sheet1!J115</f>
        <v>6.6149886829061435</v>
      </c>
      <c r="F38" s="303">
        <f>[4]Sheet1!L115</f>
        <v>5.3238522786827263</v>
      </c>
      <c r="G38" s="303">
        <f>[4]Sheet1!N115</f>
        <v>5.6312425579692684</v>
      </c>
      <c r="H38" s="89">
        <f>[1]MercLab!O362</f>
        <v>0</v>
      </c>
      <c r="I38" s="89">
        <f>[1]MercLab!P362</f>
        <v>0</v>
      </c>
    </row>
    <row r="39" spans="1:9" x14ac:dyDescent="0.2">
      <c r="A39" s="36" t="s">
        <v>86</v>
      </c>
      <c r="B39" s="303">
        <f>[4]Sheet1!D116</f>
        <v>6.5002061371162574</v>
      </c>
      <c r="C39" s="303">
        <f>[4]Sheet1!F116</f>
        <v>6.7864699628033627</v>
      </c>
      <c r="D39" s="303">
        <f>[4]Sheet1!H116</f>
        <v>13</v>
      </c>
      <c r="E39" s="303">
        <f>[4]Sheet1!J116</f>
        <v>6.4308211619993942</v>
      </c>
      <c r="F39" s="303">
        <f>[4]Sheet1!L116</f>
        <v>0</v>
      </c>
      <c r="G39" s="303">
        <f>[4]Sheet1!N116</f>
        <v>6.3741910369505641</v>
      </c>
      <c r="H39" s="89">
        <f>[1]MercLab!O363</f>
        <v>0</v>
      </c>
      <c r="I39" s="89">
        <f>[1]MercLab!P363</f>
        <v>0</v>
      </c>
    </row>
    <row r="40" spans="1:9" x14ac:dyDescent="0.2">
      <c r="A40" s="35" t="s">
        <v>76</v>
      </c>
      <c r="B40" s="303">
        <f>[4]Sheet1!D117</f>
        <v>9.4396298918129471</v>
      </c>
      <c r="C40" s="303">
        <f>[4]Sheet1!F117</f>
        <v>9.8190010310181144</v>
      </c>
      <c r="D40" s="303">
        <f>[4]Sheet1!H117</f>
        <v>11.845715291222454</v>
      </c>
      <c r="E40" s="303">
        <f>[4]Sheet1!J117</f>
        <v>9.4661087254849026</v>
      </c>
      <c r="F40" s="303">
        <f>[4]Sheet1!L117</f>
        <v>7.5320073732957793</v>
      </c>
      <c r="G40" s="303">
        <f>[4]Sheet1!N117</f>
        <v>8.5440685100866816</v>
      </c>
      <c r="H40" s="89">
        <f>[1]MercLab!O364</f>
        <v>0</v>
      </c>
      <c r="I40" s="89">
        <f>[1]MercLab!P364</f>
        <v>0</v>
      </c>
    </row>
    <row r="41" spans="1:9" x14ac:dyDescent="0.2">
      <c r="A41" s="35" t="s">
        <v>77</v>
      </c>
      <c r="B41" s="303">
        <f>[4]Sheet1!D118</f>
        <v>12.321355312396701</v>
      </c>
      <c r="C41" s="303">
        <f>[4]Sheet1!F118</f>
        <v>13.71725304756592</v>
      </c>
      <c r="D41" s="303">
        <f>[4]Sheet1!H118</f>
        <v>15.363248229937732</v>
      </c>
      <c r="E41" s="303">
        <f>[4]Sheet1!J118</f>
        <v>13.168634449604737</v>
      </c>
      <c r="F41" s="303">
        <f>[4]Sheet1!L118</f>
        <v>0</v>
      </c>
      <c r="G41" s="303">
        <f>[4]Sheet1!N118</f>
        <v>9.7112657698832905</v>
      </c>
      <c r="H41" s="89">
        <f>[1]MercLab!O365</f>
        <v>0</v>
      </c>
      <c r="I41" s="89">
        <f>[1]MercLab!P365</f>
        <v>0</v>
      </c>
    </row>
    <row r="42" spans="1:9" x14ac:dyDescent="0.2">
      <c r="A42" s="35" t="s">
        <v>78</v>
      </c>
      <c r="B42" s="303">
        <f>[4]Sheet1!D119</f>
        <v>12.841141867657184</v>
      </c>
      <c r="C42" s="303">
        <f>[4]Sheet1!F119</f>
        <v>15.064409317900981</v>
      </c>
      <c r="D42" s="303">
        <f>[4]Sheet1!H119</f>
        <v>17.946506480645464</v>
      </c>
      <c r="E42" s="303">
        <f>[4]Sheet1!J119</f>
        <v>13.319426002667793</v>
      </c>
      <c r="F42" s="303">
        <f>[4]Sheet1!L119</f>
        <v>0</v>
      </c>
      <c r="G42" s="303">
        <f>[4]Sheet1!N119</f>
        <v>11.149799423604756</v>
      </c>
      <c r="H42" s="89">
        <f>[1]MercLab!O366</f>
        <v>0</v>
      </c>
      <c r="I42" s="89">
        <f>[1]MercLab!P366</f>
        <v>0</v>
      </c>
    </row>
    <row r="43" spans="1:9" x14ac:dyDescent="0.2">
      <c r="A43" s="35" t="s">
        <v>79</v>
      </c>
      <c r="B43" s="303">
        <f>[4]Sheet1!D120</f>
        <v>14.448175392018385</v>
      </c>
      <c r="C43" s="303">
        <f>[4]Sheet1!F120</f>
        <v>18.708445769391243</v>
      </c>
      <c r="D43" s="303">
        <f>[4]Sheet1!H120</f>
        <v>18.708111131509561</v>
      </c>
      <c r="E43" s="303">
        <f>[4]Sheet1!J120</f>
        <v>18.709005157885908</v>
      </c>
      <c r="F43" s="303">
        <f>[4]Sheet1!L120</f>
        <v>0</v>
      </c>
      <c r="G43" s="303">
        <f>[4]Sheet1!N120</f>
        <v>10.605623070475319</v>
      </c>
      <c r="H43" s="89">
        <f>[1]MercLab!O367</f>
        <v>0</v>
      </c>
      <c r="I43" s="89">
        <f>[1]MercLab!P367</f>
        <v>0</v>
      </c>
    </row>
    <row r="44" spans="1:9" x14ac:dyDescent="0.2">
      <c r="A44" s="130"/>
      <c r="H44" s="99"/>
      <c r="I44" s="99"/>
    </row>
    <row r="45" spans="1:9" x14ac:dyDescent="0.2">
      <c r="A45" s="97" t="s">
        <v>12</v>
      </c>
      <c r="B45" s="296"/>
      <c r="C45" s="296"/>
      <c r="D45" s="296"/>
      <c r="E45" s="296"/>
      <c r="F45" s="296"/>
      <c r="G45" s="296"/>
      <c r="H45" s="103"/>
      <c r="I45" s="103"/>
    </row>
    <row r="46" spans="1:9" x14ac:dyDescent="0.2">
      <c r="A46" s="128" t="s">
        <v>38</v>
      </c>
      <c r="B46" s="303">
        <f>[4]Sheet1!D121</f>
        <v>5.1933991668888977</v>
      </c>
      <c r="C46" s="303">
        <f>[4]Sheet1!F121</f>
        <v>5.5910607882993935</v>
      </c>
      <c r="D46" s="303">
        <f>[4]Sheet1!H121</f>
        <v>0</v>
      </c>
      <c r="E46" s="303">
        <f>[4]Sheet1!J121</f>
        <v>5.5910607882993935</v>
      </c>
      <c r="F46" s="303">
        <f>[4]Sheet1!L121</f>
        <v>0</v>
      </c>
      <c r="G46" s="303">
        <f>[4]Sheet1!N121</f>
        <v>4.8467361943564642</v>
      </c>
      <c r="H46" s="89">
        <f>[1]MercLab!O369</f>
        <v>0</v>
      </c>
      <c r="I46" s="89">
        <f>[1]MercLab!P369</f>
        <v>0</v>
      </c>
    </row>
    <row r="47" spans="1:9" x14ac:dyDescent="0.2">
      <c r="A47" s="128" t="s">
        <v>39</v>
      </c>
      <c r="B47" s="303">
        <f>[4]Sheet1!D122</f>
        <v>8.1173051697591116</v>
      </c>
      <c r="C47" s="303">
        <f>[4]Sheet1!F122</f>
        <v>8.330387354050476</v>
      </c>
      <c r="D47" s="303">
        <f>[4]Sheet1!H122</f>
        <v>0</v>
      </c>
      <c r="E47" s="303">
        <f>[4]Sheet1!J122</f>
        <v>8.330387354050476</v>
      </c>
      <c r="F47" s="303">
        <f>[4]Sheet1!L122</f>
        <v>0</v>
      </c>
      <c r="G47" s="303">
        <f>[4]Sheet1!N122</f>
        <v>7.4152700579148485</v>
      </c>
      <c r="H47" s="89">
        <f>[1]MercLab!O370</f>
        <v>0</v>
      </c>
      <c r="I47" s="89">
        <f>[1]MercLab!P370</f>
        <v>0</v>
      </c>
    </row>
    <row r="48" spans="1:9" x14ac:dyDescent="0.2">
      <c r="A48" s="128" t="s">
        <v>50</v>
      </c>
      <c r="B48" s="303">
        <f>[4]Sheet1!D123</f>
        <v>8.3944135118592413</v>
      </c>
      <c r="C48" s="303">
        <f>[4]Sheet1!F123</f>
        <v>8.7455051563452493</v>
      </c>
      <c r="D48" s="303">
        <f>[4]Sheet1!H123</f>
        <v>12.682878141265087</v>
      </c>
      <c r="E48" s="303">
        <f>[4]Sheet1!J123</f>
        <v>8.1438668548715683</v>
      </c>
      <c r="F48" s="303">
        <f>[4]Sheet1!L123</f>
        <v>5.4106695018981146</v>
      </c>
      <c r="G48" s="303">
        <f>[4]Sheet1!N123</f>
        <v>7.741160059353537</v>
      </c>
      <c r="H48" s="89">
        <f>[1]MercLab!O371</f>
        <v>0</v>
      </c>
      <c r="I48" s="89">
        <f>[1]MercLab!P371</f>
        <v>0</v>
      </c>
    </row>
    <row r="49" spans="1:15" x14ac:dyDescent="0.2">
      <c r="A49" s="128" t="s">
        <v>46</v>
      </c>
      <c r="B49" s="303">
        <f>[4]Sheet1!D124</f>
        <v>0</v>
      </c>
      <c r="C49" s="303">
        <f>[4]Sheet1!F124</f>
        <v>0</v>
      </c>
      <c r="D49" s="303">
        <f>[4]Sheet1!H124</f>
        <v>0</v>
      </c>
      <c r="E49" s="303">
        <f>[4]Sheet1!J124</f>
        <v>0</v>
      </c>
      <c r="F49" s="303">
        <f>[4]Sheet1!L124</f>
        <v>0</v>
      </c>
      <c r="G49" s="303">
        <f>[4]Sheet1!N124</f>
        <v>0</v>
      </c>
      <c r="H49" s="89">
        <f>[1]MercLab!O372</f>
        <v>0</v>
      </c>
      <c r="I49" s="89">
        <f>[1]MercLab!P372</f>
        <v>0</v>
      </c>
    </row>
    <row r="50" spans="1:15" x14ac:dyDescent="0.2">
      <c r="A50" s="128"/>
      <c r="H50" s="89"/>
      <c r="I50" s="89"/>
    </row>
    <row r="51" spans="1:15" x14ac:dyDescent="0.2">
      <c r="A51" s="271"/>
      <c r="B51" s="272"/>
      <c r="C51" s="272"/>
      <c r="D51" s="272"/>
      <c r="E51" s="272"/>
      <c r="F51" s="272"/>
      <c r="G51" s="272"/>
      <c r="H51" s="272"/>
      <c r="I51" s="272"/>
    </row>
    <row r="52" spans="1:15" x14ac:dyDescent="0.2">
      <c r="A52" s="37" t="str">
        <f>'C01'!A42</f>
        <v>Fuente: Instituto Nacional de Estadística (INE). LVIII Encuesta Permanente de Hogares de Propósitos Múltiples, Junio 2017.</v>
      </c>
      <c r="B52" s="131"/>
      <c r="C52" s="131"/>
      <c r="D52" s="131"/>
      <c r="E52" s="131"/>
      <c r="F52" s="131"/>
      <c r="G52" s="131"/>
      <c r="H52" s="131"/>
      <c r="I52" s="131"/>
    </row>
    <row r="53" spans="1:15" x14ac:dyDescent="0.2">
      <c r="A53" s="37" t="str">
        <f>'C01'!A43</f>
        <v>(Promedio de salarios mínimos por rama)</v>
      </c>
      <c r="B53" s="131"/>
      <c r="C53" s="131"/>
      <c r="D53" s="131"/>
      <c r="E53" s="131"/>
      <c r="F53" s="131"/>
      <c r="G53" s="131"/>
      <c r="H53" s="131"/>
      <c r="I53" s="131"/>
    </row>
    <row r="54" spans="1:15" x14ac:dyDescent="0.2">
      <c r="A54" s="37" t="s">
        <v>83</v>
      </c>
      <c r="B54" s="131"/>
      <c r="C54" s="131"/>
      <c r="D54" s="131"/>
      <c r="E54" s="131"/>
      <c r="F54" s="131"/>
      <c r="G54" s="131"/>
      <c r="H54" s="131"/>
      <c r="I54" s="131"/>
    </row>
    <row r="55" spans="1:15" x14ac:dyDescent="0.2">
      <c r="A55" s="131"/>
      <c r="B55" s="131"/>
      <c r="C55" s="131"/>
      <c r="D55" s="38"/>
      <c r="E55" s="131"/>
      <c r="F55" s="131"/>
      <c r="G55" s="131"/>
      <c r="H55" s="131"/>
      <c r="I55" s="131"/>
    </row>
    <row r="56" spans="1:15" x14ac:dyDescent="0.2">
      <c r="A56" s="290" t="s">
        <v>100</v>
      </c>
      <c r="B56" s="290"/>
      <c r="C56" s="290"/>
      <c r="D56" s="290"/>
      <c r="E56" s="290"/>
      <c r="F56" s="290"/>
      <c r="G56" s="290"/>
      <c r="H56" s="290"/>
      <c r="I56" s="290"/>
    </row>
    <row r="57" spans="1:15" x14ac:dyDescent="0.2">
      <c r="A57" s="347" t="s">
        <v>101</v>
      </c>
      <c r="B57" s="347"/>
      <c r="C57" s="347"/>
      <c r="D57" s="347"/>
      <c r="E57" s="347"/>
      <c r="F57" s="347"/>
      <c r="G57" s="347"/>
      <c r="H57" s="347"/>
      <c r="I57" s="347"/>
    </row>
    <row r="58" spans="1:15" x14ac:dyDescent="0.2">
      <c r="A58" s="347" t="s">
        <v>33</v>
      </c>
      <c r="B58" s="347"/>
      <c r="C58" s="347"/>
      <c r="D58" s="347"/>
      <c r="E58" s="347"/>
      <c r="F58" s="347"/>
      <c r="G58" s="347"/>
      <c r="H58" s="347"/>
      <c r="I58" s="347"/>
    </row>
    <row r="59" spans="1:15" customFormat="1" ht="23.25" x14ac:dyDescent="0.35">
      <c r="A59" s="324" t="s">
        <v>89</v>
      </c>
      <c r="B59" s="324"/>
      <c r="C59" s="324"/>
      <c r="D59" s="324"/>
      <c r="E59" s="324"/>
      <c r="F59" s="324"/>
      <c r="G59" s="324"/>
      <c r="H59" s="324"/>
      <c r="I59" s="324"/>
      <c r="J59" s="244"/>
      <c r="K59" s="244"/>
      <c r="L59" s="244"/>
      <c r="M59" s="244"/>
      <c r="N59" s="244"/>
      <c r="O59" s="244"/>
    </row>
    <row r="60" spans="1:15" x14ac:dyDescent="0.2">
      <c r="A60" s="348" t="s">
        <v>31</v>
      </c>
      <c r="B60" s="348" t="s">
        <v>27</v>
      </c>
      <c r="C60" s="350" t="s">
        <v>6</v>
      </c>
      <c r="D60" s="350"/>
      <c r="E60" s="350"/>
      <c r="F60" s="350"/>
      <c r="G60" s="348" t="s">
        <v>28</v>
      </c>
      <c r="H60" s="348" t="s">
        <v>36</v>
      </c>
      <c r="I60" s="348" t="s">
        <v>29</v>
      </c>
    </row>
    <row r="61" spans="1:15" ht="24" customHeight="1" x14ac:dyDescent="0.2">
      <c r="A61" s="349"/>
      <c r="B61" s="349"/>
      <c r="C61" s="40" t="s">
        <v>0</v>
      </c>
      <c r="D61" s="40" t="s">
        <v>87</v>
      </c>
      <c r="E61" s="40" t="s">
        <v>9</v>
      </c>
      <c r="F61" s="40" t="s">
        <v>88</v>
      </c>
      <c r="G61" s="349"/>
      <c r="H61" s="349"/>
      <c r="I61" s="349" t="s">
        <v>30</v>
      </c>
    </row>
    <row r="62" spans="1:15" x14ac:dyDescent="0.2">
      <c r="A62" s="39"/>
      <c r="B62" s="39"/>
      <c r="C62" s="41"/>
      <c r="D62" s="39"/>
      <c r="E62" s="39"/>
      <c r="F62" s="39"/>
      <c r="G62" s="39"/>
      <c r="H62" s="39"/>
      <c r="I62" s="39"/>
    </row>
    <row r="63" spans="1:15" x14ac:dyDescent="0.2">
      <c r="A63" s="98" t="s">
        <v>58</v>
      </c>
      <c r="B63" s="80">
        <f>B8</f>
        <v>7.1544180130122879</v>
      </c>
      <c r="C63" s="80">
        <f t="shared" ref="C63:I63" si="0">C8</f>
        <v>7.7501123513095793</v>
      </c>
      <c r="D63" s="80">
        <f t="shared" si="0"/>
        <v>12.682878141265087</v>
      </c>
      <c r="E63" s="80">
        <f t="shared" si="0"/>
        <v>7.3470563505955866</v>
      </c>
      <c r="F63" s="80">
        <f t="shared" si="0"/>
        <v>5.4106695018981146</v>
      </c>
      <c r="G63" s="80">
        <f t="shared" si="0"/>
        <v>6.2799414990324971</v>
      </c>
      <c r="H63" s="80">
        <f t="shared" si="0"/>
        <v>0</v>
      </c>
      <c r="I63" s="80">
        <f t="shared" si="0"/>
        <v>0</v>
      </c>
      <c r="J63" s="294"/>
    </row>
    <row r="64" spans="1:15" x14ac:dyDescent="0.2">
      <c r="A64" s="42"/>
      <c r="B64" s="295"/>
      <c r="C64" s="295"/>
      <c r="D64" s="295"/>
      <c r="E64" s="295"/>
      <c r="F64" s="295"/>
      <c r="G64" s="295"/>
      <c r="H64" s="295"/>
      <c r="I64" s="295"/>
      <c r="J64" s="294"/>
    </row>
    <row r="65" spans="1:10" x14ac:dyDescent="0.2">
      <c r="A65" s="18" t="s">
        <v>18</v>
      </c>
      <c r="B65" s="80"/>
      <c r="C65" s="80"/>
      <c r="D65" s="80"/>
      <c r="E65" s="80"/>
      <c r="F65" s="80"/>
      <c r="G65" s="80"/>
      <c r="H65" s="80"/>
      <c r="I65" s="80"/>
      <c r="J65" s="294"/>
    </row>
    <row r="66" spans="1:10" x14ac:dyDescent="0.2">
      <c r="A66" s="96" t="s">
        <v>108</v>
      </c>
      <c r="B66" s="303">
        <f>[4]Sheet1!D125</f>
        <v>5.1787847973491949</v>
      </c>
      <c r="C66" s="303">
        <f>[4]Sheet1!F125</f>
        <v>5.5786690756809891</v>
      </c>
      <c r="D66" s="303">
        <f>[4]Sheet1!H125</f>
        <v>0</v>
      </c>
      <c r="E66" s="303">
        <f>[4]Sheet1!J125</f>
        <v>5.5786690756809891</v>
      </c>
      <c r="F66" s="303">
        <f>[4]Sheet1!L125</f>
        <v>0</v>
      </c>
      <c r="G66" s="303">
        <f>[4]Sheet1!N125</f>
        <v>4.8324582926068196</v>
      </c>
      <c r="H66" s="83">
        <f>[1]MercLab!O375</f>
        <v>0</v>
      </c>
      <c r="I66" s="83">
        <f>[1]MercLab!P375</f>
        <v>0</v>
      </c>
      <c r="J66" s="294"/>
    </row>
    <row r="67" spans="1:10" x14ac:dyDescent="0.2">
      <c r="A67" s="96" t="s">
        <v>109</v>
      </c>
      <c r="B67" s="303">
        <f>[4]Sheet1!D126</f>
        <v>6.1991177178911316</v>
      </c>
      <c r="C67" s="303">
        <f>[4]Sheet1!F126</f>
        <v>6.2760514123824631</v>
      </c>
      <c r="D67" s="303">
        <f>[4]Sheet1!H126</f>
        <v>0</v>
      </c>
      <c r="E67" s="303">
        <f>[4]Sheet1!J126</f>
        <v>6.2760514123824631</v>
      </c>
      <c r="F67" s="303">
        <f>[4]Sheet1!L126</f>
        <v>0</v>
      </c>
      <c r="G67" s="303">
        <f>[4]Sheet1!N126</f>
        <v>6.0938363232521997</v>
      </c>
      <c r="H67" s="83">
        <f>[1]MercLab!O376</f>
        <v>0</v>
      </c>
      <c r="I67" s="83">
        <f>[1]MercLab!P376</f>
        <v>0</v>
      </c>
      <c r="J67" s="294"/>
    </row>
    <row r="68" spans="1:10" x14ac:dyDescent="0.2">
      <c r="A68" s="96" t="s">
        <v>54</v>
      </c>
      <c r="B68" s="303">
        <f>[4]Sheet1!D127</f>
        <v>8.1173051697591116</v>
      </c>
      <c r="C68" s="303">
        <f>[4]Sheet1!F127</f>
        <v>8.330387354050476</v>
      </c>
      <c r="D68" s="303">
        <f>[4]Sheet1!H127</f>
        <v>0</v>
      </c>
      <c r="E68" s="303">
        <f>[4]Sheet1!J127</f>
        <v>8.330387354050476</v>
      </c>
      <c r="F68" s="303">
        <f>[4]Sheet1!L127</f>
        <v>0</v>
      </c>
      <c r="G68" s="303">
        <f>[4]Sheet1!N127</f>
        <v>7.4152700579148485</v>
      </c>
      <c r="H68" s="83">
        <f>[1]MercLab!O377</f>
        <v>0</v>
      </c>
      <c r="I68" s="83">
        <f>[1]MercLab!P377</f>
        <v>0</v>
      </c>
      <c r="J68" s="294"/>
    </row>
    <row r="69" spans="1:10" x14ac:dyDescent="0.2">
      <c r="A69" s="96" t="s">
        <v>110</v>
      </c>
      <c r="B69" s="303">
        <f>[4]Sheet1!D128</f>
        <v>10.874133245403794</v>
      </c>
      <c r="C69" s="303">
        <f>[4]Sheet1!F128</f>
        <v>10.874133245403794</v>
      </c>
      <c r="D69" s="303">
        <f>[4]Sheet1!H128</f>
        <v>13.990608922378723</v>
      </c>
      <c r="E69" s="303">
        <f>[4]Sheet1!J128</f>
        <v>10.056144977297015</v>
      </c>
      <c r="F69" s="303">
        <f>[4]Sheet1!L128</f>
        <v>0</v>
      </c>
      <c r="G69" s="303">
        <f>[4]Sheet1!N128</f>
        <v>0</v>
      </c>
      <c r="H69" s="83">
        <f>[1]MercLab!O378</f>
        <v>0</v>
      </c>
      <c r="I69" s="83">
        <f>[1]MercLab!P378</f>
        <v>0</v>
      </c>
      <c r="J69" s="294"/>
    </row>
    <row r="70" spans="1:10" x14ac:dyDescent="0.2">
      <c r="A70" s="96" t="s">
        <v>111</v>
      </c>
      <c r="B70" s="303">
        <f>[4]Sheet1!D129</f>
        <v>7.6141849763271328</v>
      </c>
      <c r="C70" s="303">
        <f>[4]Sheet1!F129</f>
        <v>7.6704558160544138</v>
      </c>
      <c r="D70" s="303">
        <f>[4]Sheet1!H129</f>
        <v>12.727047710259741</v>
      </c>
      <c r="E70" s="303">
        <f>[4]Sheet1!J129</f>
        <v>6.487391093481393</v>
      </c>
      <c r="F70" s="303">
        <f>[4]Sheet1!L129</f>
        <v>0</v>
      </c>
      <c r="G70" s="303">
        <f>[4]Sheet1!N129</f>
        <v>7.2914375414355437</v>
      </c>
      <c r="H70" s="83">
        <f>[1]MercLab!O379</f>
        <v>0</v>
      </c>
      <c r="I70" s="83">
        <f>[1]MercLab!P379</f>
        <v>0</v>
      </c>
      <c r="J70" s="294"/>
    </row>
    <row r="71" spans="1:10" x14ac:dyDescent="0.2">
      <c r="A71" s="96" t="s">
        <v>112</v>
      </c>
      <c r="B71" s="303">
        <f>[4]Sheet1!D130</f>
        <v>6.6897952823628204</v>
      </c>
      <c r="C71" s="303">
        <f>[4]Sheet1!F130</f>
        <v>6.3770060476463524</v>
      </c>
      <c r="D71" s="303">
        <f>[4]Sheet1!H130</f>
        <v>0</v>
      </c>
      <c r="E71" s="303">
        <f>[4]Sheet1!J130</f>
        <v>6.3770060476463524</v>
      </c>
      <c r="F71" s="303">
        <f>[4]Sheet1!L130</f>
        <v>0</v>
      </c>
      <c r="G71" s="303">
        <f>[4]Sheet1!N130</f>
        <v>7.5896006755977039</v>
      </c>
      <c r="H71" s="83">
        <f>[1]MercLab!O380</f>
        <v>0</v>
      </c>
      <c r="I71" s="83">
        <f>[1]MercLab!P380</f>
        <v>0</v>
      </c>
      <c r="J71" s="294"/>
    </row>
    <row r="72" spans="1:10" x14ac:dyDescent="0.2">
      <c r="A72" s="96" t="s">
        <v>113</v>
      </c>
      <c r="B72" s="303">
        <f>[4]Sheet1!D131</f>
        <v>8.340567603727461</v>
      </c>
      <c r="C72" s="303">
        <f>[4]Sheet1!F131</f>
        <v>8.9602549320129548</v>
      </c>
      <c r="D72" s="303">
        <f>[4]Sheet1!H131</f>
        <v>9</v>
      </c>
      <c r="E72" s="303">
        <f>[4]Sheet1!J131</f>
        <v>8.9601912003452036</v>
      </c>
      <c r="F72" s="303">
        <f>[4]Sheet1!L131</f>
        <v>0</v>
      </c>
      <c r="G72" s="303">
        <f>[4]Sheet1!N131</f>
        <v>7.612195313830119</v>
      </c>
      <c r="H72" s="83">
        <f>[1]MercLab!O381</f>
        <v>0</v>
      </c>
      <c r="I72" s="83">
        <f>[1]MercLab!P381</f>
        <v>0</v>
      </c>
      <c r="J72" s="294"/>
    </row>
    <row r="73" spans="1:10" x14ac:dyDescent="0.2">
      <c r="A73" s="96" t="s">
        <v>114</v>
      </c>
      <c r="B73" s="303">
        <f>[4]Sheet1!D132</f>
        <v>7.1795891332310893</v>
      </c>
      <c r="C73" s="303">
        <f>[4]Sheet1!F132</f>
        <v>7.4798453320059597</v>
      </c>
      <c r="D73" s="303">
        <f>[4]Sheet1!H132</f>
        <v>15.333333333333334</v>
      </c>
      <c r="E73" s="303">
        <f>[4]Sheet1!J132</f>
        <v>7.3585853892577724</v>
      </c>
      <c r="F73" s="303">
        <f>[4]Sheet1!L132</f>
        <v>0</v>
      </c>
      <c r="G73" s="303">
        <f>[4]Sheet1!N132</f>
        <v>6.9785618928122668</v>
      </c>
      <c r="H73" s="83">
        <f>[1]MercLab!O382</f>
        <v>0</v>
      </c>
      <c r="I73" s="83">
        <f>[1]MercLab!P382</f>
        <v>0</v>
      </c>
      <c r="J73" s="294"/>
    </row>
    <row r="74" spans="1:10" x14ac:dyDescent="0.2">
      <c r="A74" s="96" t="s">
        <v>115</v>
      </c>
      <c r="B74" s="303">
        <f>[4]Sheet1!D133</f>
        <v>7.9690069773899683</v>
      </c>
      <c r="C74" s="303">
        <f>[4]Sheet1!F133</f>
        <v>8.2054320300448911</v>
      </c>
      <c r="D74" s="303">
        <f>[4]Sheet1!H133</f>
        <v>0</v>
      </c>
      <c r="E74" s="303">
        <f>[4]Sheet1!J133</f>
        <v>8.2054320300448911</v>
      </c>
      <c r="F74" s="303">
        <f>[4]Sheet1!L133</f>
        <v>0</v>
      </c>
      <c r="G74" s="303">
        <f>[4]Sheet1!N133</f>
        <v>7.5291761395775065</v>
      </c>
      <c r="H74" s="83">
        <f>[1]MercLab!O383</f>
        <v>0</v>
      </c>
      <c r="I74" s="83">
        <f>[1]MercLab!P383</f>
        <v>0</v>
      </c>
      <c r="J74" s="294"/>
    </row>
    <row r="75" spans="1:10" x14ac:dyDescent="0.2">
      <c r="A75" s="96" t="s">
        <v>116</v>
      </c>
      <c r="B75" s="303">
        <f>[4]Sheet1!D134</f>
        <v>12.218190113395858</v>
      </c>
      <c r="C75" s="303">
        <f>[4]Sheet1!F134</f>
        <v>11.995454812831463</v>
      </c>
      <c r="D75" s="303">
        <f>[4]Sheet1!H134</f>
        <v>13.638541006838402</v>
      </c>
      <c r="E75" s="303">
        <f>[4]Sheet1!J134</f>
        <v>11.895808376139476</v>
      </c>
      <c r="F75" s="303">
        <f>[4]Sheet1!L134</f>
        <v>0</v>
      </c>
      <c r="G75" s="303">
        <f>[4]Sheet1!N134</f>
        <v>13.742683349649738</v>
      </c>
      <c r="H75" s="83">
        <f>[1]MercLab!O384</f>
        <v>0</v>
      </c>
      <c r="I75" s="83">
        <f>[1]MercLab!P384</f>
        <v>0</v>
      </c>
      <c r="J75" s="294"/>
    </row>
    <row r="76" spans="1:10" x14ac:dyDescent="0.2">
      <c r="A76" s="96" t="s">
        <v>117</v>
      </c>
      <c r="B76" s="303">
        <f>[4]Sheet1!D135</f>
        <v>12.848388889257608</v>
      </c>
      <c r="C76" s="303">
        <f>[4]Sheet1!F135</f>
        <v>12.689295465672553</v>
      </c>
      <c r="D76" s="303">
        <f>[4]Sheet1!H135</f>
        <v>19</v>
      </c>
      <c r="E76" s="303">
        <f>[4]Sheet1!J135</f>
        <v>12.544588084696244</v>
      </c>
      <c r="F76" s="303">
        <f>[4]Sheet1!L135</f>
        <v>0</v>
      </c>
      <c r="G76" s="303">
        <f>[4]Sheet1!N135</f>
        <v>14.285714285714286</v>
      </c>
      <c r="H76" s="83"/>
      <c r="I76" s="83"/>
      <c r="J76" s="294"/>
    </row>
    <row r="77" spans="1:10" x14ac:dyDescent="0.2">
      <c r="A77" s="96" t="s">
        <v>118</v>
      </c>
      <c r="B77" s="303">
        <f>[4]Sheet1!D136</f>
        <v>9.2266444017424494</v>
      </c>
      <c r="C77" s="303">
        <f>[4]Sheet1!F136</f>
        <v>8.8813554137143402</v>
      </c>
      <c r="D77" s="303">
        <f>[4]Sheet1!H136</f>
        <v>0</v>
      </c>
      <c r="E77" s="303">
        <f>[4]Sheet1!J136</f>
        <v>8.8813554137143402</v>
      </c>
      <c r="F77" s="303">
        <f>[4]Sheet1!L136</f>
        <v>0</v>
      </c>
      <c r="G77" s="303">
        <f>[4]Sheet1!N136</f>
        <v>11</v>
      </c>
      <c r="H77" s="83"/>
      <c r="I77" s="83"/>
      <c r="J77" s="294"/>
    </row>
    <row r="78" spans="1:10" x14ac:dyDescent="0.2">
      <c r="A78" s="96" t="s">
        <v>119</v>
      </c>
      <c r="B78" s="303">
        <f>[4]Sheet1!D137</f>
        <v>13.659835389076491</v>
      </c>
      <c r="C78" s="303">
        <f>[4]Sheet1!F137</f>
        <v>11.97962225348089</v>
      </c>
      <c r="D78" s="303">
        <f>[4]Sheet1!H137</f>
        <v>0</v>
      </c>
      <c r="E78" s="303">
        <f>[4]Sheet1!J137</f>
        <v>11.97962225348089</v>
      </c>
      <c r="F78" s="303">
        <f>[4]Sheet1!L137</f>
        <v>0</v>
      </c>
      <c r="G78" s="303">
        <f>[4]Sheet1!N137</f>
        <v>15.068831920178548</v>
      </c>
      <c r="H78" s="83"/>
      <c r="I78" s="83"/>
      <c r="J78" s="294"/>
    </row>
    <row r="79" spans="1:10" x14ac:dyDescent="0.2">
      <c r="A79" s="96" t="s">
        <v>120</v>
      </c>
      <c r="B79" s="303">
        <f>[4]Sheet1!D138</f>
        <v>8.2154110543817751</v>
      </c>
      <c r="C79" s="303">
        <f>[4]Sheet1!F138</f>
        <v>7.9296585256589696</v>
      </c>
      <c r="D79" s="303">
        <f>[4]Sheet1!H138</f>
        <v>9.9573706900301779</v>
      </c>
      <c r="E79" s="303">
        <f>[4]Sheet1!J138</f>
        <v>7.891725215302265</v>
      </c>
      <c r="F79" s="303">
        <f>[4]Sheet1!L138</f>
        <v>0</v>
      </c>
      <c r="G79" s="303">
        <f>[4]Sheet1!N138</f>
        <v>11.126963122352016</v>
      </c>
      <c r="H79" s="83"/>
      <c r="I79" s="83"/>
      <c r="J79" s="294"/>
    </row>
    <row r="80" spans="1:10" x14ac:dyDescent="0.2">
      <c r="A80" s="96" t="s">
        <v>121</v>
      </c>
      <c r="B80" s="303">
        <f>[4]Sheet1!D139</f>
        <v>11.134142596794593</v>
      </c>
      <c r="C80" s="303">
        <f>[4]Sheet1!F139</f>
        <v>11.134142596794593</v>
      </c>
      <c r="D80" s="303">
        <f>[4]Sheet1!H139</f>
        <v>11.134142596794593</v>
      </c>
      <c r="E80" s="303">
        <f>[4]Sheet1!J139</f>
        <v>0</v>
      </c>
      <c r="F80" s="303">
        <f>[4]Sheet1!L139</f>
        <v>0</v>
      </c>
      <c r="G80" s="303">
        <f>[4]Sheet1!N139</f>
        <v>0</v>
      </c>
      <c r="H80" s="83"/>
      <c r="I80" s="83"/>
      <c r="J80" s="294"/>
    </row>
    <row r="81" spans="1:10" x14ac:dyDescent="0.2">
      <c r="A81" s="96" t="s">
        <v>122</v>
      </c>
      <c r="B81" s="303">
        <f>[4]Sheet1!D140</f>
        <v>13.665141587119763</v>
      </c>
      <c r="C81" s="303">
        <f>[4]Sheet1!F140</f>
        <v>13.702852829256976</v>
      </c>
      <c r="D81" s="303">
        <f>[4]Sheet1!H140</f>
        <v>14.377681872264914</v>
      </c>
      <c r="E81" s="303">
        <f>[4]Sheet1!J140</f>
        <v>12.073917699062767</v>
      </c>
      <c r="F81" s="303">
        <f>[4]Sheet1!L140</f>
        <v>0</v>
      </c>
      <c r="G81" s="303">
        <f>[4]Sheet1!N140</f>
        <v>11.702349969667658</v>
      </c>
      <c r="H81" s="83"/>
      <c r="I81" s="83"/>
      <c r="J81" s="294"/>
    </row>
    <row r="82" spans="1:10" x14ac:dyDescent="0.2">
      <c r="A82" s="96" t="s">
        <v>123</v>
      </c>
      <c r="B82" s="303">
        <f>[4]Sheet1!D141</f>
        <v>13.415453662766394</v>
      </c>
      <c r="C82" s="303">
        <f>[4]Sheet1!F141</f>
        <v>12.963588591398597</v>
      </c>
      <c r="D82" s="303">
        <f>[4]Sheet1!H141</f>
        <v>14.588506430354013</v>
      </c>
      <c r="E82" s="303">
        <f>[4]Sheet1!J141</f>
        <v>9.5431137054368218</v>
      </c>
      <c r="F82" s="303">
        <f>[4]Sheet1!L141</f>
        <v>0</v>
      </c>
      <c r="G82" s="303">
        <f>[4]Sheet1!N141</f>
        <v>15.1648538246633</v>
      </c>
      <c r="H82" s="83"/>
      <c r="I82" s="83"/>
      <c r="J82" s="294"/>
    </row>
    <row r="83" spans="1:10" x14ac:dyDescent="0.2">
      <c r="A83" s="96" t="s">
        <v>124</v>
      </c>
      <c r="B83" s="303">
        <f>[4]Sheet1!D142</f>
        <v>8.3770621583392231</v>
      </c>
      <c r="C83" s="303">
        <f>[4]Sheet1!F142</f>
        <v>7.9600023314841533</v>
      </c>
      <c r="D83" s="303">
        <f>[4]Sheet1!H142</f>
        <v>0</v>
      </c>
      <c r="E83" s="303">
        <f>[4]Sheet1!J142</f>
        <v>7.9600023314841533</v>
      </c>
      <c r="F83" s="303">
        <f>[4]Sheet1!L142</f>
        <v>0</v>
      </c>
      <c r="G83" s="303">
        <f>[4]Sheet1!N142</f>
        <v>8.8088350309279182</v>
      </c>
      <c r="H83" s="83"/>
      <c r="I83" s="83"/>
      <c r="J83" s="294"/>
    </row>
    <row r="84" spans="1:10" x14ac:dyDescent="0.2">
      <c r="A84" s="96" t="s">
        <v>125</v>
      </c>
      <c r="B84" s="303">
        <f>[4]Sheet1!D143</f>
        <v>6.9408641614687552</v>
      </c>
      <c r="C84" s="303">
        <f>[4]Sheet1!F143</f>
        <v>8.0154763655878476</v>
      </c>
      <c r="D84" s="303">
        <f>[4]Sheet1!H143</f>
        <v>0</v>
      </c>
      <c r="E84" s="303">
        <f>[4]Sheet1!J143</f>
        <v>8.0154763655878476</v>
      </c>
      <c r="F84" s="303">
        <f>[4]Sheet1!L143</f>
        <v>0</v>
      </c>
      <c r="G84" s="303">
        <f>[4]Sheet1!N143</f>
        <v>6.5009849411214402</v>
      </c>
      <c r="H84" s="83"/>
      <c r="I84" s="83"/>
      <c r="J84" s="294"/>
    </row>
    <row r="85" spans="1:10" x14ac:dyDescent="0.2">
      <c r="A85" s="96" t="s">
        <v>126</v>
      </c>
      <c r="B85" s="303">
        <f>[4]Sheet1!D144</f>
        <v>5.2825653937572534</v>
      </c>
      <c r="C85" s="303">
        <f>[4]Sheet1!F144</f>
        <v>5.2825653937572534</v>
      </c>
      <c r="D85" s="303">
        <f>[4]Sheet1!H144</f>
        <v>0</v>
      </c>
      <c r="E85" s="303">
        <f>[4]Sheet1!J144</f>
        <v>4.6054908432020181</v>
      </c>
      <c r="F85" s="303">
        <f>[4]Sheet1!L144</f>
        <v>5.4106695018981146</v>
      </c>
      <c r="G85" s="303">
        <f>[4]Sheet1!N144</f>
        <v>0</v>
      </c>
      <c r="H85" s="83"/>
      <c r="I85" s="83"/>
      <c r="J85" s="294"/>
    </row>
    <row r="86" spans="1:10" x14ac:dyDescent="0.2">
      <c r="A86" s="96" t="s">
        <v>127</v>
      </c>
      <c r="B86" s="303">
        <f>[4]Sheet1!D145</f>
        <v>16</v>
      </c>
      <c r="C86" s="303">
        <f>[4]Sheet1!F145</f>
        <v>16</v>
      </c>
      <c r="D86" s="303">
        <f>[4]Sheet1!H145</f>
        <v>0</v>
      </c>
      <c r="E86" s="303">
        <f>[4]Sheet1!J145</f>
        <v>16</v>
      </c>
      <c r="F86" s="303">
        <f>[4]Sheet1!L145</f>
        <v>0</v>
      </c>
      <c r="G86" s="303">
        <f>[4]Sheet1!N145</f>
        <v>0</v>
      </c>
      <c r="H86" s="83"/>
      <c r="I86" s="83"/>
      <c r="J86" s="294"/>
    </row>
    <row r="87" spans="1:10" x14ac:dyDescent="0.2">
      <c r="A87" s="96" t="s">
        <v>141</v>
      </c>
      <c r="B87" s="303">
        <f>[4]Sheet1!D146</f>
        <v>4.789658196190528</v>
      </c>
      <c r="C87" s="303">
        <f>[4]Sheet1!F146</f>
        <v>4.789658196190528</v>
      </c>
      <c r="D87" s="303">
        <f>[4]Sheet1!H146</f>
        <v>0</v>
      </c>
      <c r="E87" s="303">
        <f>[4]Sheet1!J146</f>
        <v>4.789658196190528</v>
      </c>
      <c r="F87" s="303">
        <f>[4]Sheet1!L146</f>
        <v>0</v>
      </c>
      <c r="G87" s="303">
        <f>[4]Sheet1!N146</f>
        <v>0</v>
      </c>
      <c r="H87" s="83"/>
      <c r="I87" s="83"/>
      <c r="J87" s="294"/>
    </row>
    <row r="88" spans="1:10" x14ac:dyDescent="0.2">
      <c r="A88" s="96" t="s">
        <v>129</v>
      </c>
      <c r="B88" s="303">
        <f>[4]Sheet1!D147</f>
        <v>0</v>
      </c>
      <c r="C88" s="303">
        <f>[4]Sheet1!F147</f>
        <v>0</v>
      </c>
      <c r="D88" s="303">
        <f>[4]Sheet1!H147</f>
        <v>0</v>
      </c>
      <c r="E88" s="303">
        <f>[4]Sheet1!J147</f>
        <v>0</v>
      </c>
      <c r="F88" s="303">
        <f>[4]Sheet1!L147</f>
        <v>0</v>
      </c>
      <c r="G88" s="303">
        <f>[4]Sheet1!N147</f>
        <v>0</v>
      </c>
      <c r="H88" s="83"/>
      <c r="I88" s="83"/>
      <c r="J88" s="294"/>
    </row>
    <row r="89" spans="1:10" x14ac:dyDescent="0.2">
      <c r="A89" s="10"/>
      <c r="H89" s="95"/>
      <c r="I89" s="95"/>
      <c r="J89" s="294"/>
    </row>
    <row r="90" spans="1:10" x14ac:dyDescent="0.2">
      <c r="A90" s="43" t="s">
        <v>14</v>
      </c>
      <c r="H90" s="296"/>
      <c r="I90" s="296"/>
      <c r="J90" s="294"/>
    </row>
    <row r="91" spans="1:10" x14ac:dyDescent="0.2">
      <c r="A91" s="96" t="s">
        <v>131</v>
      </c>
      <c r="B91" s="303">
        <f>[4]Sheet1!D148</f>
        <v>13.5265696638601</v>
      </c>
      <c r="C91" s="303">
        <f>[4]Sheet1!F148</f>
        <v>14.842565871082902</v>
      </c>
      <c r="D91" s="303">
        <f>[4]Sheet1!H148</f>
        <v>16.645577966225574</v>
      </c>
      <c r="E91" s="303">
        <f>[4]Sheet1!J148</f>
        <v>14.198061716198689</v>
      </c>
      <c r="F91" s="303">
        <f>[4]Sheet1!L148</f>
        <v>0</v>
      </c>
      <c r="G91" s="303">
        <f>[4]Sheet1!N148</f>
        <v>12.028325458191826</v>
      </c>
      <c r="H91" s="83">
        <f>[1]MercLab!O387</f>
        <v>0</v>
      </c>
      <c r="I91" s="83">
        <f>[1]MercLab!P387</f>
        <v>0</v>
      </c>
      <c r="J91" s="294"/>
    </row>
    <row r="92" spans="1:10" x14ac:dyDescent="0.2">
      <c r="A92" s="96" t="s">
        <v>132</v>
      </c>
      <c r="B92" s="303">
        <f>[4]Sheet1!D149</f>
        <v>15.711474464354666</v>
      </c>
      <c r="C92" s="303">
        <f>[4]Sheet1!F149</f>
        <v>15.64581698081636</v>
      </c>
      <c r="D92" s="303">
        <f>[4]Sheet1!H149</f>
        <v>16.376717437666013</v>
      </c>
      <c r="E92" s="303">
        <f>[4]Sheet1!J149</f>
        <v>14.940068158362813</v>
      </c>
      <c r="F92" s="303">
        <f>[4]Sheet1!L149</f>
        <v>0</v>
      </c>
      <c r="G92" s="303">
        <f>[4]Sheet1!N149</f>
        <v>15.984314154231811</v>
      </c>
      <c r="H92" s="83">
        <f>[1]MercLab!O388</f>
        <v>0</v>
      </c>
      <c r="I92" s="83">
        <f>[1]MercLab!P388</f>
        <v>0</v>
      </c>
      <c r="J92" s="294"/>
    </row>
    <row r="93" spans="1:10" x14ac:dyDescent="0.2">
      <c r="A93" s="96" t="s">
        <v>133</v>
      </c>
      <c r="B93" s="303">
        <f>[4]Sheet1!D150</f>
        <v>10.450328387597109</v>
      </c>
      <c r="C93" s="303">
        <f>[4]Sheet1!F150</f>
        <v>10.955754002724383</v>
      </c>
      <c r="D93" s="303">
        <f>[4]Sheet1!H150</f>
        <v>12.462591555352867</v>
      </c>
      <c r="E93" s="303">
        <f>[4]Sheet1!J150</f>
        <v>10.427446268815714</v>
      </c>
      <c r="F93" s="303">
        <f>[4]Sheet1!L150</f>
        <v>0</v>
      </c>
      <c r="G93" s="303">
        <f>[4]Sheet1!N150</f>
        <v>7.9693342508168312</v>
      </c>
      <c r="H93" s="83">
        <f>[1]MercLab!O389</f>
        <v>0</v>
      </c>
      <c r="I93" s="83">
        <f>[1]MercLab!P389</f>
        <v>0</v>
      </c>
      <c r="J93" s="294"/>
    </row>
    <row r="94" spans="1:10" x14ac:dyDescent="0.2">
      <c r="A94" s="96" t="s">
        <v>134</v>
      </c>
      <c r="B94" s="303">
        <f>[4]Sheet1!D151</f>
        <v>10.727993626741807</v>
      </c>
      <c r="C94" s="303">
        <f>[4]Sheet1!F151</f>
        <v>10.866633845792776</v>
      </c>
      <c r="D94" s="303">
        <f>[4]Sheet1!H151</f>
        <v>13.03623789006563</v>
      </c>
      <c r="E94" s="303">
        <f>[4]Sheet1!J151</f>
        <v>10.632957694895252</v>
      </c>
      <c r="F94" s="303">
        <f>[4]Sheet1!L151</f>
        <v>0</v>
      </c>
      <c r="G94" s="303">
        <f>[4]Sheet1!N151</f>
        <v>9.3089221125761661</v>
      </c>
      <c r="H94" s="83">
        <f>[1]MercLab!O390</f>
        <v>0</v>
      </c>
      <c r="I94" s="83">
        <f>[1]MercLab!P390</f>
        <v>0</v>
      </c>
      <c r="J94" s="294"/>
    </row>
    <row r="95" spans="1:10" x14ac:dyDescent="0.2">
      <c r="A95" s="96" t="s">
        <v>135</v>
      </c>
      <c r="B95" s="303">
        <f>[4]Sheet1!D152</f>
        <v>7.3030487060541773</v>
      </c>
      <c r="C95" s="303">
        <f>[4]Sheet1!F152</f>
        <v>7.4612414276175327</v>
      </c>
      <c r="D95" s="303">
        <f>[4]Sheet1!H152</f>
        <v>7.5391014764691775</v>
      </c>
      <c r="E95" s="303">
        <f>[4]Sheet1!J152</f>
        <v>7.5363832708862866</v>
      </c>
      <c r="F95" s="303">
        <f>[4]Sheet1!L152</f>
        <v>5.8889303906490156</v>
      </c>
      <c r="G95" s="303">
        <f>[4]Sheet1!N152</f>
        <v>7.0401397985308547</v>
      </c>
      <c r="H95" s="83">
        <f>[1]MercLab!O391</f>
        <v>0</v>
      </c>
      <c r="I95" s="83">
        <f>[1]MercLab!P391</f>
        <v>0</v>
      </c>
      <c r="J95" s="294"/>
    </row>
    <row r="96" spans="1:10" x14ac:dyDescent="0.2">
      <c r="A96" s="96" t="s">
        <v>136</v>
      </c>
      <c r="B96" s="303">
        <f>[4]Sheet1!D153</f>
        <v>4.8991677202053285</v>
      </c>
      <c r="C96" s="303">
        <f>[4]Sheet1!F153</f>
        <v>6.0388592601513116</v>
      </c>
      <c r="D96" s="303">
        <f>[4]Sheet1!H153</f>
        <v>0</v>
      </c>
      <c r="E96" s="303">
        <f>[4]Sheet1!J153</f>
        <v>6.0388592601513116</v>
      </c>
      <c r="F96" s="303">
        <f>[4]Sheet1!L153</f>
        <v>0</v>
      </c>
      <c r="G96" s="303">
        <f>[4]Sheet1!N153</f>
        <v>4.7882346851391793</v>
      </c>
      <c r="H96" s="83">
        <f>[1]MercLab!O392</f>
        <v>0</v>
      </c>
      <c r="I96" s="83">
        <f>[1]MercLab!P392</f>
        <v>0</v>
      </c>
      <c r="J96" s="294"/>
    </row>
    <row r="97" spans="1:9" x14ac:dyDescent="0.2">
      <c r="A97" s="96" t="s">
        <v>137</v>
      </c>
      <c r="B97" s="303">
        <f>[4]Sheet1!D154</f>
        <v>7.2124334215533423</v>
      </c>
      <c r="C97" s="303">
        <f>[4]Sheet1!F154</f>
        <v>7.4016485486418508</v>
      </c>
      <c r="D97" s="303">
        <f>[4]Sheet1!H154</f>
        <v>8.8368201367841959</v>
      </c>
      <c r="E97" s="303">
        <f>[4]Sheet1!J154</f>
        <v>7.371525518912585</v>
      </c>
      <c r="F97" s="303">
        <f>[4]Sheet1!L154</f>
        <v>0</v>
      </c>
      <c r="G97" s="303">
        <f>[4]Sheet1!N154</f>
        <v>6.9707882993719616</v>
      </c>
      <c r="H97" s="89">
        <f>[1]MercLab!O393</f>
        <v>0</v>
      </c>
      <c r="I97" s="89">
        <f>[1]MercLab!P393</f>
        <v>0</v>
      </c>
    </row>
    <row r="98" spans="1:9" x14ac:dyDescent="0.2">
      <c r="A98" s="96" t="s">
        <v>138</v>
      </c>
      <c r="B98" s="303">
        <f>[4]Sheet1!D155</f>
        <v>7.2998457890340207</v>
      </c>
      <c r="C98" s="303">
        <f>[4]Sheet1!F155</f>
        <v>7.1726013477083477</v>
      </c>
      <c r="D98" s="303">
        <f>[4]Sheet1!H155</f>
        <v>6.7925190205014694</v>
      </c>
      <c r="E98" s="303">
        <f>[4]Sheet1!J155</f>
        <v>7.184973121871999</v>
      </c>
      <c r="F98" s="303">
        <f>[4]Sheet1!L155</f>
        <v>0</v>
      </c>
      <c r="G98" s="303">
        <f>[4]Sheet1!N155</f>
        <v>7.4679813844561798</v>
      </c>
      <c r="H98" s="89">
        <f>[1]MercLab!O394</f>
        <v>0</v>
      </c>
      <c r="I98" s="89">
        <f>[1]MercLab!P394</f>
        <v>0</v>
      </c>
    </row>
    <row r="99" spans="1:9" x14ac:dyDescent="0.2">
      <c r="A99" s="96" t="s">
        <v>139</v>
      </c>
      <c r="B99" s="303">
        <f>[4]Sheet1!D156</f>
        <v>5.7101163747449606</v>
      </c>
      <c r="C99" s="303">
        <f>[4]Sheet1!F156</f>
        <v>5.7238958089512018</v>
      </c>
      <c r="D99" s="303">
        <f>[4]Sheet1!H156</f>
        <v>8.6542473357715295</v>
      </c>
      <c r="E99" s="303">
        <f>[4]Sheet1!J156</f>
        <v>5.7113373860079371</v>
      </c>
      <c r="F99" s="303">
        <f>[4]Sheet1!L156</f>
        <v>4.6447831985958459</v>
      </c>
      <c r="G99" s="303">
        <f>[4]Sheet1!N156</f>
        <v>5.5943611338287225</v>
      </c>
      <c r="H99" s="89">
        <f>[1]MercLab!O395</f>
        <v>0</v>
      </c>
      <c r="I99" s="89">
        <f>[1]MercLab!P395</f>
        <v>0</v>
      </c>
    </row>
    <row r="100" spans="1:9" x14ac:dyDescent="0.2">
      <c r="A100" s="96" t="s">
        <v>140</v>
      </c>
      <c r="B100" s="303">
        <f>[4]Sheet1!D157</f>
        <v>12.337111770647109</v>
      </c>
      <c r="C100" s="303">
        <f>[4]Sheet1!F157</f>
        <v>12.337111770647109</v>
      </c>
      <c r="D100" s="303">
        <f>[4]Sheet1!H157</f>
        <v>12.337111770647109</v>
      </c>
      <c r="E100" s="303">
        <f>[4]Sheet1!J157</f>
        <v>0</v>
      </c>
      <c r="F100" s="303">
        <f>[4]Sheet1!L157</f>
        <v>0</v>
      </c>
      <c r="G100" s="303">
        <f>[4]Sheet1!N157</f>
        <v>0</v>
      </c>
      <c r="H100" s="89">
        <f>[1]MercLab!O396</f>
        <v>0</v>
      </c>
      <c r="I100" s="89">
        <f>[1]MercLab!P396</f>
        <v>0</v>
      </c>
    </row>
    <row r="101" spans="1:9" x14ac:dyDescent="0.2">
      <c r="A101" s="96" t="s">
        <v>128</v>
      </c>
      <c r="B101" s="303">
        <f>[4]Sheet1!D158</f>
        <v>4.8455380599286029</v>
      </c>
      <c r="C101" s="303">
        <f>[4]Sheet1!F158</f>
        <v>4</v>
      </c>
      <c r="D101" s="303">
        <f>[4]Sheet1!H158</f>
        <v>0</v>
      </c>
      <c r="E101" s="303">
        <f>[4]Sheet1!J158</f>
        <v>4</v>
      </c>
      <c r="F101" s="303">
        <f>[4]Sheet1!L158</f>
        <v>0</v>
      </c>
      <c r="G101" s="303">
        <f>[4]Sheet1!N158</f>
        <v>6</v>
      </c>
      <c r="H101" s="89">
        <f>[1]MercLab!O397</f>
        <v>0</v>
      </c>
      <c r="I101" s="89">
        <f>[1]MercLab!P397</f>
        <v>0</v>
      </c>
    </row>
    <row r="102" spans="1:9" x14ac:dyDescent="0.2">
      <c r="A102" s="96" t="s">
        <v>129</v>
      </c>
      <c r="B102" s="303">
        <f>[4]Sheet1!D160</f>
        <v>0</v>
      </c>
      <c r="C102" s="303">
        <f>[4]Sheet1!F160</f>
        <v>0</v>
      </c>
      <c r="D102" s="303">
        <f>[4]Sheet1!H160</f>
        <v>0</v>
      </c>
      <c r="E102" s="303">
        <f>[4]Sheet1!J160</f>
        <v>0</v>
      </c>
      <c r="F102" s="303">
        <f>[4]Sheet1!L160</f>
        <v>0</v>
      </c>
      <c r="G102" s="303">
        <f>[4]Sheet1!N160</f>
        <v>0</v>
      </c>
      <c r="H102" s="89"/>
      <c r="I102" s="89"/>
    </row>
    <row r="103" spans="1:9" x14ac:dyDescent="0.2">
      <c r="A103" s="254"/>
      <c r="B103" s="273"/>
      <c r="C103" s="273"/>
      <c r="D103" s="273"/>
      <c r="E103" s="273"/>
      <c r="F103" s="273"/>
      <c r="G103" s="273"/>
      <c r="H103" s="273"/>
      <c r="I103" s="273"/>
    </row>
    <row r="104" spans="1:9" x14ac:dyDescent="0.2">
      <c r="A104" s="37" t="str">
        <f>'C01'!A42</f>
        <v>Fuente: Instituto Nacional de Estadística (INE). LVIII Encuesta Permanente de Hogares de Propósitos Múltiples, Junio 2017.</v>
      </c>
      <c r="B104" s="131"/>
      <c r="C104" s="131"/>
      <c r="D104" s="131"/>
      <c r="E104" s="131"/>
      <c r="F104" s="131"/>
      <c r="G104" s="131"/>
      <c r="H104" s="131"/>
      <c r="I104" s="131"/>
    </row>
    <row r="105" spans="1:9" x14ac:dyDescent="0.2">
      <c r="A105" s="37" t="str">
        <f>'C01'!A43</f>
        <v>(Promedio de salarios mínimos por rama)</v>
      </c>
      <c r="B105" s="131"/>
      <c r="C105" s="131"/>
      <c r="D105" s="131"/>
      <c r="E105" s="131"/>
      <c r="F105" s="131"/>
      <c r="G105" s="131"/>
      <c r="H105" s="131"/>
      <c r="I105" s="131"/>
    </row>
    <row r="106" spans="1:9" x14ac:dyDescent="0.2">
      <c r="A106" s="37" t="str">
        <f>A54</f>
        <v>1/ No. de salarios mínimos (personas que declaran ingresos) y trabajan 36 Hrs. o mas</v>
      </c>
      <c r="B106" s="131"/>
      <c r="C106" s="131"/>
      <c r="D106" s="131"/>
      <c r="E106" s="131"/>
      <c r="F106" s="131"/>
      <c r="G106" s="131"/>
      <c r="H106" s="131"/>
      <c r="I106" s="131"/>
    </row>
    <row r="107" spans="1:9" x14ac:dyDescent="0.2">
      <c r="A107" s="131"/>
      <c r="B107" s="131"/>
      <c r="C107" s="131"/>
      <c r="D107" s="131"/>
      <c r="E107" s="131"/>
      <c r="F107" s="131"/>
      <c r="G107" s="131"/>
      <c r="H107" s="131"/>
      <c r="I107" s="131"/>
    </row>
    <row r="108" spans="1:9" x14ac:dyDescent="0.2">
      <c r="A108" s="131"/>
      <c r="B108" s="131"/>
      <c r="C108" s="131"/>
      <c r="D108" s="131"/>
      <c r="E108" s="131"/>
      <c r="F108" s="131"/>
      <c r="G108" s="131"/>
      <c r="H108" s="131"/>
      <c r="I108" s="131"/>
    </row>
    <row r="109" spans="1:9" x14ac:dyDescent="0.2">
      <c r="A109" s="131"/>
      <c r="B109" s="131"/>
      <c r="C109" s="131"/>
      <c r="D109" s="131"/>
      <c r="E109" s="131"/>
      <c r="F109" s="131"/>
      <c r="G109" s="131"/>
      <c r="H109" s="131"/>
      <c r="I109" s="131"/>
    </row>
    <row r="110" spans="1:9" x14ac:dyDescent="0.2">
      <c r="A110" s="131"/>
      <c r="B110" s="131"/>
      <c r="C110" s="131"/>
      <c r="D110" s="131"/>
      <c r="E110" s="131"/>
      <c r="F110" s="131"/>
      <c r="G110" s="131"/>
      <c r="H110" s="131"/>
      <c r="I110" s="131"/>
    </row>
    <row r="111" spans="1:9" x14ac:dyDescent="0.2">
      <c r="A111" s="131"/>
      <c r="B111" s="131"/>
      <c r="C111" s="131"/>
      <c r="D111" s="131"/>
      <c r="E111" s="131"/>
      <c r="F111" s="131"/>
      <c r="G111" s="131"/>
      <c r="H111" s="131"/>
      <c r="I111" s="131"/>
    </row>
    <row r="112" spans="1:9" x14ac:dyDescent="0.2">
      <c r="A112" s="131"/>
      <c r="B112" s="131"/>
      <c r="C112" s="131"/>
      <c r="D112" s="131"/>
      <c r="E112" s="131"/>
      <c r="F112" s="131"/>
      <c r="G112" s="131"/>
      <c r="H112" s="131"/>
      <c r="I112" s="131"/>
    </row>
    <row r="113" spans="1:9" x14ac:dyDescent="0.2">
      <c r="A113" s="131"/>
      <c r="B113" s="131"/>
      <c r="C113" s="131"/>
      <c r="D113" s="131"/>
      <c r="E113" s="131"/>
      <c r="F113" s="131"/>
      <c r="G113" s="131"/>
      <c r="H113" s="131"/>
      <c r="I113" s="131"/>
    </row>
    <row r="114" spans="1:9" x14ac:dyDescent="0.2">
      <c r="A114" s="131"/>
      <c r="B114" s="131"/>
      <c r="C114" s="131"/>
      <c r="D114" s="131"/>
      <c r="E114" s="131"/>
      <c r="F114" s="131"/>
      <c r="G114" s="131"/>
      <c r="H114" s="131"/>
      <c r="I114" s="131"/>
    </row>
    <row r="115" spans="1:9" x14ac:dyDescent="0.2">
      <c r="A115" s="131"/>
      <c r="B115" s="131"/>
      <c r="C115" s="131"/>
      <c r="D115" s="131"/>
      <c r="E115" s="131"/>
      <c r="F115" s="131"/>
      <c r="G115" s="131"/>
      <c r="H115" s="131"/>
      <c r="I115" s="131"/>
    </row>
    <row r="116" spans="1:9" x14ac:dyDescent="0.2">
      <c r="A116" s="131"/>
      <c r="B116" s="131"/>
      <c r="C116" s="131"/>
      <c r="D116" s="131"/>
      <c r="E116" s="131"/>
      <c r="F116" s="131"/>
      <c r="G116" s="131"/>
      <c r="H116" s="131"/>
      <c r="I116" s="131"/>
    </row>
    <row r="117" spans="1:9" x14ac:dyDescent="0.2">
      <c r="A117" s="131"/>
      <c r="B117" s="131"/>
      <c r="C117" s="131"/>
      <c r="D117" s="131"/>
      <c r="E117" s="131"/>
      <c r="F117" s="131"/>
      <c r="G117" s="131"/>
      <c r="H117" s="131"/>
      <c r="I117" s="131"/>
    </row>
    <row r="118" spans="1:9" x14ac:dyDescent="0.2">
      <c r="A118" s="131"/>
      <c r="B118" s="131"/>
      <c r="C118" s="131"/>
      <c r="D118" s="131"/>
      <c r="E118" s="131"/>
      <c r="F118" s="131"/>
      <c r="G118" s="131"/>
      <c r="H118" s="131"/>
      <c r="I118" s="131"/>
    </row>
    <row r="119" spans="1:9" x14ac:dyDescent="0.2">
      <c r="A119" s="131"/>
      <c r="B119" s="131"/>
      <c r="C119" s="131"/>
      <c r="D119" s="131"/>
      <c r="E119" s="131"/>
      <c r="F119" s="131"/>
      <c r="G119" s="131"/>
      <c r="H119" s="131"/>
      <c r="I119" s="131"/>
    </row>
    <row r="120" spans="1:9" x14ac:dyDescent="0.2">
      <c r="A120" s="131"/>
      <c r="B120" s="131"/>
      <c r="C120" s="131"/>
      <c r="D120" s="131"/>
      <c r="E120" s="131"/>
      <c r="F120" s="131"/>
      <c r="G120" s="131"/>
      <c r="H120" s="131"/>
      <c r="I120" s="131"/>
    </row>
    <row r="121" spans="1:9" x14ac:dyDescent="0.2">
      <c r="A121" s="131"/>
      <c r="B121" s="131"/>
      <c r="C121" s="131"/>
      <c r="D121" s="131"/>
      <c r="E121" s="131"/>
      <c r="F121" s="131"/>
      <c r="G121" s="131"/>
      <c r="H121" s="131"/>
      <c r="I121" s="131"/>
    </row>
    <row r="122" spans="1:9" x14ac:dyDescent="0.2">
      <c r="A122" s="131"/>
      <c r="B122" s="131"/>
      <c r="C122" s="131"/>
      <c r="D122" s="131"/>
      <c r="E122" s="131"/>
      <c r="F122" s="131"/>
      <c r="G122" s="131"/>
      <c r="H122" s="131"/>
      <c r="I122" s="131"/>
    </row>
    <row r="123" spans="1:9" x14ac:dyDescent="0.2">
      <c r="A123" s="131"/>
      <c r="B123" s="131"/>
      <c r="C123" s="131"/>
      <c r="D123" s="131"/>
      <c r="E123" s="131"/>
      <c r="F123" s="131"/>
      <c r="G123" s="131"/>
      <c r="H123" s="131"/>
      <c r="I123" s="131"/>
    </row>
    <row r="124" spans="1:9" x14ac:dyDescent="0.2">
      <c r="A124" s="131"/>
      <c r="B124" s="131"/>
      <c r="C124" s="131"/>
      <c r="D124" s="131"/>
      <c r="E124" s="131"/>
      <c r="F124" s="131"/>
      <c r="G124" s="131"/>
      <c r="H124" s="131"/>
      <c r="I124" s="131"/>
    </row>
    <row r="125" spans="1:9" x14ac:dyDescent="0.2">
      <c r="A125" s="131"/>
      <c r="B125" s="131"/>
      <c r="C125" s="131"/>
      <c r="D125" s="131"/>
      <c r="E125" s="131"/>
      <c r="F125" s="131"/>
      <c r="G125" s="131"/>
      <c r="H125" s="131"/>
      <c r="I125" s="131"/>
    </row>
    <row r="126" spans="1:9" x14ac:dyDescent="0.2">
      <c r="A126" s="131"/>
      <c r="B126" s="131"/>
      <c r="C126" s="131"/>
      <c r="D126" s="131"/>
      <c r="E126" s="131"/>
      <c r="F126" s="131"/>
      <c r="G126" s="131"/>
      <c r="H126" s="131"/>
      <c r="I126" s="131"/>
    </row>
    <row r="127" spans="1:9" x14ac:dyDescent="0.2">
      <c r="A127" s="131"/>
      <c r="B127" s="131"/>
      <c r="C127" s="131"/>
      <c r="D127" s="131"/>
      <c r="E127" s="131"/>
      <c r="F127" s="131"/>
      <c r="G127" s="131"/>
      <c r="H127" s="131"/>
      <c r="I127" s="131"/>
    </row>
    <row r="128" spans="1:9" x14ac:dyDescent="0.2">
      <c r="A128" s="131"/>
      <c r="B128" s="131"/>
      <c r="C128" s="131"/>
      <c r="D128" s="131"/>
      <c r="E128" s="131"/>
      <c r="F128" s="131"/>
      <c r="G128" s="131"/>
      <c r="H128" s="131"/>
      <c r="I128" s="131"/>
    </row>
    <row r="129" spans="1:9" x14ac:dyDescent="0.2">
      <c r="A129" s="131"/>
      <c r="B129" s="131"/>
      <c r="C129" s="131"/>
      <c r="D129" s="131"/>
      <c r="E129" s="131"/>
      <c r="F129" s="131"/>
      <c r="G129" s="131"/>
      <c r="H129" s="131"/>
      <c r="I129" s="131"/>
    </row>
    <row r="130" spans="1:9" x14ac:dyDescent="0.2">
      <c r="A130" s="131"/>
      <c r="B130" s="131"/>
      <c r="C130" s="131"/>
      <c r="D130" s="131"/>
      <c r="E130" s="131"/>
      <c r="F130" s="131"/>
      <c r="G130" s="131"/>
      <c r="H130" s="131"/>
      <c r="I130" s="131"/>
    </row>
    <row r="131" spans="1:9" x14ac:dyDescent="0.2">
      <c r="A131" s="131"/>
      <c r="B131" s="131"/>
      <c r="C131" s="131"/>
      <c r="D131" s="131"/>
      <c r="E131" s="131"/>
      <c r="F131" s="131"/>
      <c r="G131" s="131"/>
      <c r="H131" s="131"/>
      <c r="I131" s="131"/>
    </row>
    <row r="132" spans="1:9" x14ac:dyDescent="0.2">
      <c r="A132" s="131"/>
      <c r="B132" s="131"/>
      <c r="C132" s="131"/>
      <c r="D132" s="131"/>
      <c r="E132" s="131"/>
      <c r="F132" s="131"/>
      <c r="G132" s="131"/>
      <c r="H132" s="131"/>
      <c r="I132" s="131"/>
    </row>
    <row r="133" spans="1:9" x14ac:dyDescent="0.2">
      <c r="A133" s="131"/>
      <c r="B133" s="131"/>
      <c r="C133" s="131"/>
      <c r="D133" s="131"/>
      <c r="E133" s="131"/>
      <c r="F133" s="131"/>
      <c r="G133" s="131"/>
      <c r="H133" s="131"/>
      <c r="I133" s="131"/>
    </row>
    <row r="134" spans="1:9" x14ac:dyDescent="0.2">
      <c r="A134" s="131"/>
      <c r="B134" s="131"/>
      <c r="C134" s="131"/>
      <c r="D134" s="131"/>
      <c r="E134" s="131"/>
      <c r="F134" s="131"/>
      <c r="G134" s="131"/>
      <c r="H134" s="131"/>
      <c r="I134" s="131"/>
    </row>
    <row r="135" spans="1:9" x14ac:dyDescent="0.2">
      <c r="A135" s="131"/>
      <c r="B135" s="131"/>
      <c r="C135" s="131"/>
      <c r="D135" s="131"/>
      <c r="E135" s="131"/>
      <c r="F135" s="131"/>
      <c r="G135" s="131"/>
      <c r="H135" s="131"/>
      <c r="I135" s="131"/>
    </row>
  </sheetData>
  <mergeCells count="18">
    <mergeCell ref="A60:A61"/>
    <mergeCell ref="B60:B61"/>
    <mergeCell ref="C60:F60"/>
    <mergeCell ref="G60:G61"/>
    <mergeCell ref="B5:B6"/>
    <mergeCell ref="C5:F5"/>
    <mergeCell ref="G5:G6"/>
    <mergeCell ref="A58:I58"/>
    <mergeCell ref="H60:H61"/>
    <mergeCell ref="I60:I61"/>
    <mergeCell ref="A59:I59"/>
    <mergeCell ref="A4:I4"/>
    <mergeCell ref="A2:I2"/>
    <mergeCell ref="A57:I57"/>
    <mergeCell ref="A5:A6"/>
    <mergeCell ref="H5:H6"/>
    <mergeCell ref="I5:I6"/>
    <mergeCell ref="A3:I3"/>
  </mergeCells>
  <phoneticPr fontId="1" type="noConversion"/>
  <printOptions horizontalCentered="1"/>
  <pageMargins left="1.577992125984252" right="0.59055118110236227" top="0.27559055118110237" bottom="0.39370078740157483" header="0" footer="0.19685039370078741"/>
  <pageSetup paperSize="9" scale="86" firstPageNumber="22" orientation="landscape" useFirstPageNumber="1" r:id="rId1"/>
  <headerFooter alignWithMargins="0">
    <oddFooter>&amp;L&amp;Z&amp;F+&amp;F+&amp;A&amp;C&amp;P&amp;R&amp;D+&amp;T</oddFooter>
  </headerFooter>
  <rowBreaks count="1" manualBreakCount="1">
    <brk id="55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S58"/>
  <sheetViews>
    <sheetView topLeftCell="A22" workbookViewId="0">
      <selection activeCell="B11" sqref="B11"/>
    </sheetView>
  </sheetViews>
  <sheetFormatPr baseColWidth="10" defaultRowHeight="11.25" x14ac:dyDescent="0.2"/>
  <cols>
    <col min="1" max="1" width="28.6640625" customWidth="1"/>
    <col min="2" max="2" width="11.6640625" customWidth="1"/>
    <col min="3" max="3" width="7" style="20" customWidth="1"/>
    <col min="4" max="4" width="6.5" bestFit="1" customWidth="1"/>
    <col min="5" max="5" width="11.6640625" customWidth="1"/>
    <col min="6" max="6" width="7.33203125" style="20" customWidth="1"/>
    <col min="7" max="7" width="6.5" bestFit="1" customWidth="1"/>
    <col min="8" max="8" width="11" bestFit="1" customWidth="1"/>
    <col min="9" max="9" width="6.83203125" style="20" customWidth="1"/>
    <col min="10" max="10" width="6.5" bestFit="1" customWidth="1"/>
    <col min="11" max="11" width="11" bestFit="1" customWidth="1"/>
    <col min="12" max="12" width="8.83203125" style="20" bestFit="1" customWidth="1"/>
    <col min="13" max="13" width="6.5" bestFit="1" customWidth="1"/>
    <col min="14" max="14" width="9.83203125" bestFit="1" customWidth="1"/>
    <col min="15" max="15" width="7.33203125" style="20" customWidth="1"/>
    <col min="16" max="16" width="6.1640625" customWidth="1"/>
    <col min="17" max="17" width="7.1640625" bestFit="1" customWidth="1"/>
    <col min="18" max="18" width="6.6640625" bestFit="1" customWidth="1"/>
  </cols>
  <sheetData>
    <row r="1" spans="1:19" x14ac:dyDescent="0.2">
      <c r="A1" s="315" t="s">
        <v>102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  <c r="M1" s="315"/>
      <c r="N1" s="315"/>
      <c r="O1" s="315"/>
      <c r="P1" s="315"/>
      <c r="Q1" s="315"/>
      <c r="R1" s="315"/>
    </row>
    <row r="2" spans="1:19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  <c r="M2" s="315"/>
      <c r="N2" s="315"/>
      <c r="O2" s="315"/>
      <c r="P2" s="315"/>
      <c r="Q2" s="315"/>
      <c r="R2" s="315"/>
    </row>
    <row r="3" spans="1:19" ht="23.25" x14ac:dyDescent="0.35">
      <c r="A3" s="314" t="s">
        <v>90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14"/>
      <c r="R3" s="314"/>
    </row>
    <row r="4" spans="1:19" ht="13.5" customHeight="1" x14ac:dyDescent="0.2">
      <c r="A4" s="351" t="s">
        <v>31</v>
      </c>
      <c r="B4" s="354" t="s">
        <v>20</v>
      </c>
      <c r="C4" s="320"/>
      <c r="D4" s="320"/>
      <c r="E4" s="355" t="s">
        <v>19</v>
      </c>
      <c r="F4" s="320"/>
      <c r="G4" s="320"/>
      <c r="H4" s="356" t="s">
        <v>32</v>
      </c>
      <c r="I4" s="356"/>
      <c r="J4" s="356"/>
      <c r="K4" s="356"/>
      <c r="L4" s="356"/>
      <c r="M4" s="356"/>
      <c r="N4" s="356"/>
      <c r="O4" s="356"/>
      <c r="P4" s="356"/>
      <c r="Q4" s="351" t="s">
        <v>21</v>
      </c>
      <c r="R4" s="351" t="s">
        <v>22</v>
      </c>
    </row>
    <row r="5" spans="1:19" ht="15.75" customHeight="1" x14ac:dyDescent="0.35">
      <c r="A5" s="352"/>
      <c r="B5" s="321"/>
      <c r="C5" s="321"/>
      <c r="D5" s="321"/>
      <c r="E5" s="321"/>
      <c r="F5" s="321"/>
      <c r="G5" s="321"/>
      <c r="H5" s="354" t="s">
        <v>0</v>
      </c>
      <c r="I5" s="354"/>
      <c r="J5" s="354"/>
      <c r="K5" s="354" t="s">
        <v>23</v>
      </c>
      <c r="L5" s="354"/>
      <c r="M5" s="354"/>
      <c r="N5" s="354" t="s">
        <v>24</v>
      </c>
      <c r="O5" s="354"/>
      <c r="P5" s="354"/>
      <c r="Q5" s="352"/>
      <c r="R5" s="352"/>
    </row>
    <row r="6" spans="1:19" x14ac:dyDescent="0.2">
      <c r="A6" s="353"/>
      <c r="B6" s="132" t="s">
        <v>4</v>
      </c>
      <c r="C6" s="133" t="s">
        <v>66</v>
      </c>
      <c r="D6" s="132" t="s">
        <v>25</v>
      </c>
      <c r="E6" s="132" t="s">
        <v>4</v>
      </c>
      <c r="F6" s="133" t="s">
        <v>66</v>
      </c>
      <c r="G6" s="132" t="s">
        <v>25</v>
      </c>
      <c r="H6" s="132" t="s">
        <v>4</v>
      </c>
      <c r="I6" s="133" t="s">
        <v>66</v>
      </c>
      <c r="J6" s="132" t="s">
        <v>25</v>
      </c>
      <c r="K6" s="132" t="s">
        <v>4</v>
      </c>
      <c r="L6" s="133" t="s">
        <v>66</v>
      </c>
      <c r="M6" s="132" t="s">
        <v>25</v>
      </c>
      <c r="N6" s="132" t="s">
        <v>4</v>
      </c>
      <c r="O6" s="133" t="s">
        <v>66</v>
      </c>
      <c r="P6" s="132" t="s">
        <v>25</v>
      </c>
      <c r="Q6" s="353"/>
      <c r="R6" s="353"/>
    </row>
    <row r="7" spans="1:19" x14ac:dyDescent="0.2">
      <c r="A7" s="136"/>
      <c r="B7" s="136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</row>
    <row r="8" spans="1:19" ht="12" customHeight="1" x14ac:dyDescent="0.2">
      <c r="A8" s="139" t="s">
        <v>58</v>
      </c>
      <c r="B8" s="140">
        <f>[1]MercLab!Y48</f>
        <v>4630970.4761953056</v>
      </c>
      <c r="C8" s="141">
        <f>SUM(C11,C15)</f>
        <v>99.999999999994728</v>
      </c>
      <c r="D8" s="141">
        <f>[1]MercLab!Z48</f>
        <v>6.9334774884253916</v>
      </c>
      <c r="E8" s="140">
        <f>[1]MercLab!AA48</f>
        <v>3666903.6909955712</v>
      </c>
      <c r="F8" s="141">
        <f>SUM(F11,F15)</f>
        <v>99.999999999990564</v>
      </c>
      <c r="G8" s="141">
        <f>[1]MercLab!AB48</f>
        <v>7.5649144491144193</v>
      </c>
      <c r="H8" s="140">
        <f>[1]MercLab!AC48</f>
        <v>1607074.1382791854</v>
      </c>
      <c r="I8" s="141">
        <f>SUM(I11,I15)</f>
        <v>99.999999999993548</v>
      </c>
      <c r="J8" s="141">
        <f>[1]MercLab!AD48</f>
        <v>8.4174476240313414</v>
      </c>
      <c r="K8" s="140">
        <f>[1]MercLab!AE48</f>
        <v>1434034.6415689525</v>
      </c>
      <c r="L8" s="141">
        <f>SUM(L11,L15)</f>
        <v>99.99999999999639</v>
      </c>
      <c r="M8" s="141">
        <f>[1]MercLab!AF48</f>
        <v>8.3220779193294785</v>
      </c>
      <c r="N8" s="140">
        <f>[1]MercLab!AG48</f>
        <v>173039.49671018805</v>
      </c>
      <c r="O8" s="141">
        <f>SUM(O11,O15)</f>
        <v>99.999999999999702</v>
      </c>
      <c r="P8" s="141">
        <f>[1]MercLab!AH48</f>
        <v>9.1766021363004935</v>
      </c>
      <c r="Q8" s="141">
        <f>IF(ISNUMBER(N8/H8*100),N8/H8*100,0)</f>
        <v>10.767362412755544</v>
      </c>
      <c r="R8" s="141">
        <f>[1]MercLab!AI48</f>
        <v>2.9881741557168322</v>
      </c>
      <c r="S8" s="142"/>
    </row>
    <row r="9" spans="1:19" ht="12" customHeight="1" x14ac:dyDescent="0.2">
      <c r="A9" s="143"/>
      <c r="B9" s="144"/>
      <c r="C9" s="141"/>
      <c r="D9" s="141"/>
      <c r="E9" s="144"/>
      <c r="F9" s="141"/>
      <c r="G9" s="141"/>
      <c r="H9" s="144"/>
      <c r="I9" s="141"/>
      <c r="J9" s="141"/>
      <c r="K9" s="144"/>
      <c r="L9" s="141"/>
      <c r="M9" s="141"/>
      <c r="N9" s="144"/>
      <c r="O9" s="141"/>
      <c r="P9" s="141"/>
      <c r="Q9" s="141"/>
      <c r="R9" s="141"/>
      <c r="S9" s="25"/>
    </row>
    <row r="10" spans="1:19" x14ac:dyDescent="0.2">
      <c r="A10" s="139" t="s">
        <v>35</v>
      </c>
      <c r="B10" s="173"/>
      <c r="C10" s="141"/>
      <c r="D10" s="141"/>
      <c r="E10" s="173"/>
      <c r="F10" s="141"/>
      <c r="G10" s="141"/>
      <c r="H10" s="173"/>
      <c r="I10" s="141"/>
      <c r="J10" s="141"/>
      <c r="K10" s="173"/>
      <c r="L10" s="141"/>
      <c r="M10" s="141"/>
      <c r="N10" s="173"/>
      <c r="O10" s="141"/>
      <c r="P10" s="141"/>
      <c r="Q10" s="141"/>
      <c r="R10" s="141"/>
      <c r="S10" s="9"/>
    </row>
    <row r="11" spans="1:19" x14ac:dyDescent="0.2">
      <c r="A11" s="147" t="s">
        <v>55</v>
      </c>
      <c r="B11" s="148">
        <f>SUM(B12:B14)</f>
        <v>2594728.863331899</v>
      </c>
      <c r="C11" s="149">
        <f>IF(ISNUMBER(B11/B$8*100),B11/B$8*100,0)</f>
        <v>56.029915903581106</v>
      </c>
      <c r="D11" s="149">
        <f>[2]Sheet1!D8</f>
        <v>8.0118344105041874</v>
      </c>
      <c r="E11" s="148">
        <f>SUM(E12:E14)</f>
        <v>2113652.0830625854</v>
      </c>
      <c r="F11" s="149">
        <f>IF(ISNUMBER(E11/E$8*100),E11/E$8*100,0)</f>
        <v>57.641330702326819</v>
      </c>
      <c r="G11" s="149">
        <f>[2]Sheet1!E8</f>
        <v>8.6438135547290962</v>
      </c>
      <c r="H11" s="148">
        <f>SUM(H12:H14)</f>
        <v>1031582.055028938</v>
      </c>
      <c r="I11" s="149">
        <f>IF(ISNUMBER(H11/H$8*100),H11/H$8*100,0)</f>
        <v>64.190072533525438</v>
      </c>
      <c r="J11" s="149">
        <f>[2]Sheet1!F8</f>
        <v>9.4421221724791717</v>
      </c>
      <c r="K11" s="148">
        <f>SUM(K12:K14)</f>
        <v>930654.71504374035</v>
      </c>
      <c r="L11" s="149">
        <f>IF(ISNUMBER(K11/K$8*100),K11/K$8*100,0)</f>
        <v>64.897645291575884</v>
      </c>
      <c r="M11" s="149">
        <f>[2]Sheet1!G8</f>
        <v>9.3008195086735501</v>
      </c>
      <c r="N11" s="148">
        <f>SUM(N12:N14)</f>
        <v>100927.33998519646</v>
      </c>
      <c r="O11" s="149">
        <f>IF(ISNUMBER(N11/N$8*100),N11/N$8*100,0)</f>
        <v>58.326186740032384</v>
      </c>
      <c r="P11" s="149">
        <f>[2]Sheet1!H8</f>
        <v>10.503530676604855</v>
      </c>
      <c r="Q11" s="150">
        <f>IF(ISNUMBER(N11/H11*100),N11/H11*100,0)</f>
        <v>9.7837432798659183</v>
      </c>
      <c r="R11" s="149">
        <f>[2]Sheet1!H9</f>
        <v>2.697080633717559</v>
      </c>
      <c r="S11" s="9"/>
    </row>
    <row r="12" spans="1:19" x14ac:dyDescent="0.2">
      <c r="A12" s="154" t="s">
        <v>51</v>
      </c>
      <c r="B12" s="148">
        <f>[1]MercLab!Y49</f>
        <v>689930.84135091328</v>
      </c>
      <c r="C12" s="149">
        <f>IF(ISNUMBER(B12/B$8*100),B12/B$8*100,0)</f>
        <v>14.898191316428861</v>
      </c>
      <c r="D12" s="149">
        <f>[1]MercLab!Z49</f>
        <v>9.0952257586972411</v>
      </c>
      <c r="E12" s="148">
        <f>[1]MercLab!AA49</f>
        <v>577073.67630322708</v>
      </c>
      <c r="F12" s="149">
        <f>IF(ISNUMBER(E12/E$8*100),E12/E$8*100,0)</f>
        <v>15.737355680223782</v>
      </c>
      <c r="G12" s="149">
        <f>[1]MercLab!AB49</f>
        <v>9.7088030702806343</v>
      </c>
      <c r="H12" s="148">
        <f>[1]MercLab!AC49</f>
        <v>278529.90675332403</v>
      </c>
      <c r="I12" s="149">
        <f>IF(ISNUMBER(H12/H$8*100),H12/H$8*100,0)</f>
        <v>17.331490820427668</v>
      </c>
      <c r="J12" s="149">
        <f>[1]MercLab!AD49</f>
        <v>10.488628979857044</v>
      </c>
      <c r="K12" s="148">
        <f>[1]MercLab!AE49</f>
        <v>245969.05994969193</v>
      </c>
      <c r="L12" s="149">
        <f>IF(ISNUMBER(K12/K$8*100),K12/K$8*100,0)</f>
        <v>17.152239759046648</v>
      </c>
      <c r="M12" s="149">
        <f>[1]MercLab!AF49</f>
        <v>10.274245639937261</v>
      </c>
      <c r="N12" s="148">
        <f>[1]MercLab!AG49</f>
        <v>32560.846803631208</v>
      </c>
      <c r="O12" s="149">
        <f>IF(ISNUMBER(N12/N$8*100),N12/N$8*100,0)</f>
        <v>18.817002720578373</v>
      </c>
      <c r="P12" s="149">
        <f>[1]MercLab!AH49</f>
        <v>12.063728813559317</v>
      </c>
      <c r="Q12" s="150">
        <f>IF(ISNUMBER(N12/H12*100),N12/H12*100,0)</f>
        <v>11.690251572326934</v>
      </c>
      <c r="R12" s="149">
        <f>[1]MercLab!AI49</f>
        <v>2.8408551449833204</v>
      </c>
      <c r="S12" s="9"/>
    </row>
    <row r="13" spans="1:19" x14ac:dyDescent="0.2">
      <c r="A13" s="154" t="s">
        <v>52</v>
      </c>
      <c r="B13" s="148">
        <f>[1]MercLab!Y50</f>
        <v>399175.88019520062</v>
      </c>
      <c r="C13" s="149">
        <f>IF(ISNUMBER(B13/B$8*100),B13/B$8*100,0)</f>
        <v>8.6197025493272843</v>
      </c>
      <c r="D13" s="149">
        <f>[1]MercLab!Z50</f>
        <v>8.2216030056355471</v>
      </c>
      <c r="E13" s="148">
        <f>[1]MercLab!AA50</f>
        <v>330318.88729045138</v>
      </c>
      <c r="F13" s="149">
        <f>IF(ISNUMBER(E13/E$8*100),E13/E$8*100,0)</f>
        <v>9.0081146145610713</v>
      </c>
      <c r="G13" s="149">
        <f>[1]MercLab!AB50</f>
        <v>8.7062131762185473</v>
      </c>
      <c r="H13" s="148">
        <f>[1]MercLab!AC50</f>
        <v>172523.37527732528</v>
      </c>
      <c r="I13" s="149">
        <f>IF(ISNUMBER(H13/H$8*100),H13/H$8*100,0)</f>
        <v>10.735246817054685</v>
      </c>
      <c r="J13" s="149">
        <f>[1]MercLab!AD50</f>
        <v>9.5489247995928253</v>
      </c>
      <c r="K13" s="148">
        <f>[1]MercLab!AE50</f>
        <v>158684.26238251734</v>
      </c>
      <c r="L13" s="149">
        <f>IF(ISNUMBER(K13/K$8*100),K13/K$8*100,0)</f>
        <v>11.065580829268088</v>
      </c>
      <c r="M13" s="149">
        <f>[1]MercLab!AF50</f>
        <v>9.4542678695350428</v>
      </c>
      <c r="N13" s="148">
        <f>[1]MercLab!AG50</f>
        <v>13839.112894808186</v>
      </c>
      <c r="O13" s="149">
        <f>IF(ISNUMBER(N13/N$8*100),N13/N$8*100,0)</f>
        <v>7.9976613188989827</v>
      </c>
      <c r="P13" s="149">
        <f>[1]MercLab!AH50</f>
        <v>10.591743119266058</v>
      </c>
      <c r="Q13" s="150">
        <f>IF(ISNUMBER(N13/H13*100),N13/H13*100,0)</f>
        <v>8.0215871458359178</v>
      </c>
      <c r="R13" s="149">
        <f>[1]MercLab!AI50</f>
        <v>3.5414546646458818</v>
      </c>
      <c r="S13" s="9"/>
    </row>
    <row r="14" spans="1:19" x14ac:dyDescent="0.2">
      <c r="A14" s="154" t="s">
        <v>71</v>
      </c>
      <c r="B14" s="148">
        <f>[1]MercLab!Y51</f>
        <v>1505622.1417857853</v>
      </c>
      <c r="C14" s="149">
        <f>IF(ISNUMBER(B14/B$8*100),B14/B$8*100,0)</f>
        <v>32.512022037824963</v>
      </c>
      <c r="D14" s="149">
        <f>[1]MercLab!Z51</f>
        <v>7.4298060004184761</v>
      </c>
      <c r="E14" s="148">
        <f>[1]MercLab!AA51</f>
        <v>1206259.5194689068</v>
      </c>
      <c r="F14" s="149">
        <f>IF(ISNUMBER(E14/E$8*100),E14/E$8*100,0)</f>
        <v>32.89586040754196</v>
      </c>
      <c r="G14" s="149">
        <f>[1]MercLab!AB51</f>
        <v>8.0963960995985254</v>
      </c>
      <c r="H14" s="148">
        <f>[1]MercLab!AC51</f>
        <v>580528.77299828862</v>
      </c>
      <c r="I14" s="149">
        <f>IF(ISNUMBER(H14/H$8*100),H14/H$8*100,0)</f>
        <v>36.123334896043083</v>
      </c>
      <c r="J14" s="149">
        <f>[1]MercLab!AD51</f>
        <v>8.8574286311567061</v>
      </c>
      <c r="K14" s="148">
        <f>[1]MercLab!AE51</f>
        <v>526001.39271153102</v>
      </c>
      <c r="L14" s="149">
        <f>IF(ISNUMBER(K14/K$8*100),K14/K$8*100,0)</f>
        <v>36.679824703261147</v>
      </c>
      <c r="M14" s="149">
        <f>[1]MercLab!AF51</f>
        <v>8.7846738375550402</v>
      </c>
      <c r="N14" s="148">
        <f>[1]MercLab!AG51</f>
        <v>54527.38028675707</v>
      </c>
      <c r="O14" s="149">
        <f>IF(ISNUMBER(N14/N$8*100),N14/N$8*100,0)</f>
        <v>31.511522700555023</v>
      </c>
      <c r="P14" s="149">
        <f>[1]MercLab!AH51</f>
        <v>9.5322390696913004</v>
      </c>
      <c r="Q14" s="150">
        <f>IF(ISNUMBER(N14/H14*100),N14/H14*100,0)</f>
        <v>9.3927093406820354</v>
      </c>
      <c r="R14" s="149">
        <f>[1]MercLab!AI51</f>
        <v>3.108080102137321</v>
      </c>
      <c r="S14" s="9"/>
    </row>
    <row r="15" spans="1:19" x14ac:dyDescent="0.2">
      <c r="A15" s="147" t="s">
        <v>53</v>
      </c>
      <c r="B15" s="148">
        <f>[1]MercLab!Y52</f>
        <v>2036241.6128631621</v>
      </c>
      <c r="C15" s="149">
        <f>IF(ISNUMBER(B15/B$8*100),B15/B$8*100,0)</f>
        <v>43.970084096413622</v>
      </c>
      <c r="D15" s="149">
        <f>[1]MercLab!Z52</f>
        <v>5.3882343575863629</v>
      </c>
      <c r="E15" s="148">
        <f>[1]MercLab!AA52</f>
        <v>1553251.6079326395</v>
      </c>
      <c r="F15" s="149">
        <f>IF(ISNUMBER(E15/E$8*100),E15/E$8*100,0)</f>
        <v>42.358669297663745</v>
      </c>
      <c r="G15" s="149">
        <f>[1]MercLab!AB52</f>
        <v>5.9546847685426982</v>
      </c>
      <c r="H15" s="148">
        <f>[1]MercLab!AC52</f>
        <v>575492.0832501438</v>
      </c>
      <c r="I15" s="149">
        <f>IF(ISNUMBER(H15/H$8*100),H15/H$8*100,0)</f>
        <v>35.809927466468118</v>
      </c>
      <c r="J15" s="149">
        <f>[1]MercLab!AD52</f>
        <v>6.4414177093935203</v>
      </c>
      <c r="K15" s="148">
        <f>[1]MercLab!AE52</f>
        <v>503379.9265251602</v>
      </c>
      <c r="L15" s="149">
        <f>IF(ISNUMBER(K15/K$8*100),K15/K$8*100,0)</f>
        <v>35.102354708420499</v>
      </c>
      <c r="M15" s="149">
        <f>[1]MercLab!AF52</f>
        <v>6.3285497447219559</v>
      </c>
      <c r="N15" s="148">
        <f>[1]MercLab!AG52</f>
        <v>72112.156724991059</v>
      </c>
      <c r="O15" s="149">
        <f>IF(ISNUMBER(N15/N$8*100),N15/N$8*100,0)</f>
        <v>41.673813259967318</v>
      </c>
      <c r="P15" s="149">
        <f>[1]MercLab!AH52</f>
        <v>7.1819827976460004</v>
      </c>
      <c r="Q15" s="150">
        <f>IF(ISNUMBER(N15/H15*100),N15/H15*100,0)</f>
        <v>12.530521066029459</v>
      </c>
      <c r="R15" s="149">
        <f>[1]MercLab!AI52</f>
        <v>2.6041173110829674</v>
      </c>
      <c r="S15" s="9"/>
    </row>
    <row r="16" spans="1:19" x14ac:dyDescent="0.2">
      <c r="A16" s="53"/>
      <c r="B16" s="180"/>
      <c r="C16" s="149"/>
      <c r="D16" s="149"/>
      <c r="E16" s="180"/>
      <c r="F16" s="149"/>
      <c r="G16" s="149"/>
      <c r="H16" s="180"/>
      <c r="I16" s="149"/>
      <c r="J16" s="149"/>
      <c r="K16" s="180"/>
      <c r="L16" s="149"/>
      <c r="M16" s="149"/>
      <c r="N16" s="180"/>
      <c r="O16" s="149"/>
      <c r="P16" s="149"/>
      <c r="Q16" s="149"/>
      <c r="R16" s="149"/>
      <c r="S16" s="9"/>
    </row>
    <row r="17" spans="1:19" x14ac:dyDescent="0.2">
      <c r="A17" s="139" t="s">
        <v>57</v>
      </c>
      <c r="B17" s="173"/>
      <c r="C17" s="141"/>
      <c r="D17" s="141"/>
      <c r="E17" s="173"/>
      <c r="F17" s="141"/>
      <c r="G17" s="141"/>
      <c r="H17" s="173"/>
      <c r="I17" s="141"/>
      <c r="J17" s="141"/>
      <c r="K17" s="173"/>
      <c r="L17" s="141"/>
      <c r="M17" s="141"/>
      <c r="N17" s="173"/>
      <c r="O17" s="141"/>
      <c r="P17" s="141"/>
      <c r="Q17" s="141"/>
      <c r="R17" s="141"/>
      <c r="S17" s="9"/>
    </row>
    <row r="18" spans="1:19" x14ac:dyDescent="0.2">
      <c r="A18" s="147" t="s">
        <v>37</v>
      </c>
      <c r="B18" s="148">
        <f>[1]MercLab!Y54</f>
        <v>891309.13233433303</v>
      </c>
      <c r="C18" s="149">
        <f>IF(ISNUMBER(B18/B$8*100),B18/B$8*100,0)</f>
        <v>19.246702973295811</v>
      </c>
      <c r="D18" s="149">
        <f>[1]MercLab!Z54</f>
        <v>0</v>
      </c>
      <c r="E18" s="148">
        <f>[1]MercLab!AA54</f>
        <v>368097.82900044596</v>
      </c>
      <c r="F18" s="149">
        <f>IF(ISNUMBER(E18/E$8*100),E18/E$8*100,0)</f>
        <v>10.038382788845668</v>
      </c>
      <c r="G18" s="149">
        <f>[1]MercLab!AB54</f>
        <v>0</v>
      </c>
      <c r="H18" s="148">
        <f>[1]MercLab!AC54</f>
        <v>119512.10814880449</v>
      </c>
      <c r="I18" s="149">
        <f>IF(ISNUMBER(H18/H$8*100),H18/H$8*100,0)</f>
        <v>7.4366269297802932</v>
      </c>
      <c r="J18" s="149">
        <f>[1]MercLab!AD54</f>
        <v>0</v>
      </c>
      <c r="K18" s="148">
        <f>[1]MercLab!AE54</f>
        <v>112457.87701198042</v>
      </c>
      <c r="L18" s="149">
        <f>IF(ISNUMBER(K18/K$8*100),K18/K$8*100,0)</f>
        <v>7.8420613946216955</v>
      </c>
      <c r="M18" s="149">
        <f>[1]MercLab!AF54</f>
        <v>0</v>
      </c>
      <c r="N18" s="148">
        <f>[1]MercLab!AG54</f>
        <v>7054.2311368239589</v>
      </c>
      <c r="O18" s="149">
        <f>IF(ISNUMBER(N18/N$8*100),N18/N$8*100,0)</f>
        <v>4.0766595320365528</v>
      </c>
      <c r="P18" s="149">
        <f>[1]MercLab!AH54</f>
        <v>0</v>
      </c>
      <c r="Q18" s="150">
        <f>IF(ISNUMBER(N18/H18*100),N18/H18*100,0)</f>
        <v>5.9025242262823596</v>
      </c>
      <c r="R18" s="149">
        <f>[1]MercLab!AI54</f>
        <v>1.1040170983827411</v>
      </c>
    </row>
    <row r="19" spans="1:19" x14ac:dyDescent="0.2">
      <c r="A19" s="147" t="s">
        <v>38</v>
      </c>
      <c r="B19" s="148">
        <f>[1]MercLab!Y55</f>
        <v>2296937.5363400821</v>
      </c>
      <c r="C19" s="149">
        <f>IF(ISNUMBER(B19/B$8*100),B19/B$8*100,0)</f>
        <v>49.599485640150114</v>
      </c>
      <c r="D19" s="149">
        <f>[1]MercLab!Z55</f>
        <v>4.2409143486809144</v>
      </c>
      <c r="E19" s="148">
        <f>[1]MercLab!AA55</f>
        <v>1857536.5009343098</v>
      </c>
      <c r="F19" s="149">
        <f>IF(ISNUMBER(E19/E$8*100),E19/E$8*100,0)</f>
        <v>50.65681178089477</v>
      </c>
      <c r="G19" s="149">
        <f>[1]MercLab!AB55</f>
        <v>4.8183623538934111</v>
      </c>
      <c r="H19" s="148">
        <f>[1]MercLab!AC55</f>
        <v>730630.40395736985</v>
      </c>
      <c r="I19" s="149">
        <f>IF(ISNUMBER(H19/H$8*100),H19/H$8*100,0)</f>
        <v>45.46339129940268</v>
      </c>
      <c r="J19" s="149">
        <f>[1]MercLab!AD55</f>
        <v>4.8882632100349976</v>
      </c>
      <c r="K19" s="148">
        <f>[1]MercLab!AE55</f>
        <v>665375.68544291577</v>
      </c>
      <c r="L19" s="149">
        <f>IF(ISNUMBER(K19/K$8*100),K19/K$8*100,0)</f>
        <v>46.398857193222312</v>
      </c>
      <c r="M19" s="149">
        <f>[1]MercLab!AF55</f>
        <v>4.8587226700249859</v>
      </c>
      <c r="N19" s="148">
        <f>[1]MercLab!AG55</f>
        <v>65254.718514462431</v>
      </c>
      <c r="O19" s="149">
        <f>IF(ISNUMBER(N19/N$8*100),N19/N$8*100,0)</f>
        <v>37.710880900071658</v>
      </c>
      <c r="P19" s="149">
        <f>[1]MercLab!AH55</f>
        <v>5.1892053317526443</v>
      </c>
      <c r="Q19" s="150">
        <f>IF(ISNUMBER(N19/H19*100),N19/H19*100,0)</f>
        <v>8.9312897685366313</v>
      </c>
      <c r="R19" s="149">
        <f>[1]MercLab!AI55</f>
        <v>1.4681983309339626</v>
      </c>
    </row>
    <row r="20" spans="1:19" x14ac:dyDescent="0.2">
      <c r="A20" s="147" t="s">
        <v>39</v>
      </c>
      <c r="B20" s="148">
        <f>[1]MercLab!Y56</f>
        <v>1088868.1471030659</v>
      </c>
      <c r="C20" s="149">
        <f>IF(ISNUMBER(B20/B$8*100),B20/B$8*100,0)</f>
        <v>23.512742149840996</v>
      </c>
      <c r="D20" s="149">
        <f>[1]MercLab!Z56</f>
        <v>9.9509980327906149</v>
      </c>
      <c r="E20" s="148">
        <f>[1]MercLab!AA56</f>
        <v>1088569.1746456653</v>
      </c>
      <c r="F20" s="149">
        <f>IF(ISNUMBER(E20/E$8*100),E20/E$8*100,0)</f>
        <v>29.686331204136884</v>
      </c>
      <c r="G20" s="149">
        <f>[1]MercLab!AB56</f>
        <v>9.9509980327906149</v>
      </c>
      <c r="H20" s="148">
        <f>[1]MercLab!AC56</f>
        <v>528200.34417085873</v>
      </c>
      <c r="I20" s="149">
        <f>IF(ISNUMBER(H20/H$8*100),H20/H$8*100,0)</f>
        <v>32.867204542065643</v>
      </c>
      <c r="J20" s="149">
        <f>[1]MercLab!AD56</f>
        <v>10.466898120387052</v>
      </c>
      <c r="K20" s="148">
        <f>[1]MercLab!AE56</f>
        <v>458019.58118607482</v>
      </c>
      <c r="L20" s="149">
        <f>IF(ISNUMBER(K20/K$8*100),K20/K$8*100,0)</f>
        <v>31.939227122502672</v>
      </c>
      <c r="M20" s="149">
        <f>[1]MercLab!AF56</f>
        <v>10.437330091773518</v>
      </c>
      <c r="N20" s="148">
        <f>[1]MercLab!AG56</f>
        <v>70180.762984784247</v>
      </c>
      <c r="O20" s="149">
        <f>IF(ISNUMBER(N20/N$8*100),N20/N$8*100,0)</f>
        <v>40.557655517413565</v>
      </c>
      <c r="P20" s="149">
        <f>[1]MercLab!AH56</f>
        <v>10.659867468483309</v>
      </c>
      <c r="Q20" s="150">
        <f>IF(ISNUMBER(N20/H20*100),N20/H20*100,0)</f>
        <v>13.286769643240262</v>
      </c>
      <c r="R20" s="149">
        <f>[1]MercLab!AI56</f>
        <v>3.5548909284471386</v>
      </c>
    </row>
    <row r="21" spans="1:19" x14ac:dyDescent="0.2">
      <c r="A21" s="147" t="s">
        <v>40</v>
      </c>
      <c r="B21" s="148">
        <f>[1]MercLab!Y57</f>
        <v>341897.71440319141</v>
      </c>
      <c r="C21" s="149">
        <f>IF(ISNUMBER(B21/B$8*100),B21/B$8*100,0)</f>
        <v>7.3828523882986703</v>
      </c>
      <c r="D21" s="149">
        <f>[1]MercLab!Z57</f>
        <v>14.82537473234761</v>
      </c>
      <c r="E21" s="148">
        <f>[1]MercLab!AA57</f>
        <v>340742.24040047213</v>
      </c>
      <c r="F21" s="149">
        <f>IF(ISNUMBER(E21/E$8*100),E21/E$8*100,0)</f>
        <v>9.2923695061093898</v>
      </c>
      <c r="G21" s="149">
        <f>[1]MercLab!AB57</f>
        <v>14.82537473234761</v>
      </c>
      <c r="H21" s="148">
        <f>[1]MercLab!AC57</f>
        <v>221469.3888146235</v>
      </c>
      <c r="I21" s="149">
        <f>IF(ISNUMBER(H21/H$8*100),H21/H$8*100,0)</f>
        <v>13.780906775823507</v>
      </c>
      <c r="J21" s="149">
        <f>[1]MercLab!AD57</f>
        <v>15.107552019769928</v>
      </c>
      <c r="K21" s="148">
        <f>[1]MercLab!AE57</f>
        <v>191725.93837635129</v>
      </c>
      <c r="L21" s="149">
        <f>IF(ISNUMBER(K21/K$8*100),K21/K$8*100,0)</f>
        <v>13.369686674136913</v>
      </c>
      <c r="M21" s="149">
        <f>[1]MercLab!AF57</f>
        <v>15.219807041931039</v>
      </c>
      <c r="N21" s="148">
        <f>[1]MercLab!AG57</f>
        <v>29743.450438272128</v>
      </c>
      <c r="O21" s="149">
        <f>IF(ISNUMBER(N21/N$8*100),N21/N$8*100,0)</f>
        <v>17.188821629600199</v>
      </c>
      <c r="P21" s="149">
        <f>[1]MercLab!AH57</f>
        <v>14.376610229078993</v>
      </c>
      <c r="Q21" s="150">
        <f>IF(ISNUMBER(N21/H21*100),N21/H21*100,0)</f>
        <v>13.430050354800176</v>
      </c>
      <c r="R21" s="149">
        <f>[1]MercLab!AI57</f>
        <v>3.7684149283053623</v>
      </c>
    </row>
    <row r="22" spans="1:19" x14ac:dyDescent="0.2">
      <c r="A22" s="147" t="s">
        <v>46</v>
      </c>
      <c r="B22" s="148">
        <f>[1]MercLab!Y58</f>
        <v>11957.946014391269</v>
      </c>
      <c r="C22" s="149">
        <f>IF(ISNUMBER(B22/B$8*100),B22/B$8*100,0)</f>
        <v>0.25821684840918335</v>
      </c>
      <c r="D22" s="149">
        <f>[1]MercLab!Z58</f>
        <v>16.054262881259032</v>
      </c>
      <c r="E22" s="148">
        <f>[1]MercLab!AA58</f>
        <v>11957.946014391269</v>
      </c>
      <c r="F22" s="149">
        <f>IF(ISNUMBER(E22/E$8*100),E22/E$8*100,0)</f>
        <v>0.32610472000546775</v>
      </c>
      <c r="G22" s="149">
        <f>[1]MercLab!AB58</f>
        <v>16.054262881259032</v>
      </c>
      <c r="H22" s="148">
        <f>[1]MercLab!AC58</f>
        <v>7261.8931874015097</v>
      </c>
      <c r="I22" s="149">
        <f>IF(ISNUMBER(H22/H$8*100),H22/H$8*100,0)</f>
        <v>0.45187045291994821</v>
      </c>
      <c r="J22" s="149">
        <f>[1]MercLab!AD58</f>
        <v>16.054262881259032</v>
      </c>
      <c r="K22" s="148">
        <f>[1]MercLab!AE58</f>
        <v>6455.5595515569103</v>
      </c>
      <c r="L22" s="149">
        <f>IF(ISNUMBER(K22/K$8*100),K22/K$8*100,0)</f>
        <v>0.45016761551129575</v>
      </c>
      <c r="M22" s="149">
        <f>[1]MercLab!AF58</f>
        <v>16.070910820212397</v>
      </c>
      <c r="N22" s="148">
        <f>[1]MercLab!AG58</f>
        <v>806.33363584459971</v>
      </c>
      <c r="O22" s="149">
        <f>IF(ISNUMBER(N22/N$8*100),N22/N$8*100,0)</f>
        <v>0.46598242087762914</v>
      </c>
      <c r="P22" s="149">
        <f>[1]MercLab!AH58</f>
        <v>16</v>
      </c>
      <c r="Q22" s="150">
        <f>IF(ISNUMBER(N22/H22*100),N22/H22*100,0)</f>
        <v>11.10362842080202</v>
      </c>
      <c r="R22" s="149">
        <f>[1]MercLab!AI58</f>
        <v>1.039182698528121</v>
      </c>
    </row>
    <row r="23" spans="1:19" x14ac:dyDescent="0.2">
      <c r="A23" s="147"/>
      <c r="B23" s="155"/>
      <c r="C23" s="149"/>
      <c r="D23" s="149"/>
      <c r="E23" s="155"/>
      <c r="F23" s="149"/>
      <c r="G23" s="149"/>
      <c r="H23" s="155"/>
      <c r="I23" s="149"/>
      <c r="J23" s="149"/>
      <c r="K23" s="155"/>
      <c r="L23" s="149"/>
      <c r="M23" s="149"/>
      <c r="N23" s="155"/>
      <c r="O23" s="149"/>
      <c r="P23" s="149"/>
      <c r="Q23" s="149"/>
      <c r="R23" s="149"/>
    </row>
    <row r="24" spans="1:19" x14ac:dyDescent="0.2">
      <c r="A24" s="139" t="s">
        <v>16</v>
      </c>
      <c r="B24" s="173"/>
      <c r="C24" s="141"/>
      <c r="D24" s="141"/>
      <c r="E24" s="173"/>
      <c r="F24" s="141"/>
      <c r="G24" s="141"/>
      <c r="H24" s="173"/>
      <c r="I24" s="141"/>
      <c r="J24" s="141"/>
      <c r="K24" s="173"/>
      <c r="L24" s="141"/>
      <c r="M24" s="141"/>
      <c r="N24" s="173"/>
      <c r="O24" s="141"/>
      <c r="P24" s="141"/>
      <c r="Q24" s="141"/>
      <c r="R24" s="141"/>
    </row>
    <row r="25" spans="1:19" ht="12" customHeight="1" x14ac:dyDescent="0.2">
      <c r="A25" s="147" t="s">
        <v>41</v>
      </c>
      <c r="B25" s="148">
        <f>[1]MercLab!Y60</f>
        <v>161891.01183275535</v>
      </c>
      <c r="C25" s="149">
        <f t="shared" ref="C25:C33" si="0">IF(ISNUMBER(B25/B$8*100),B25/B$8*100,0)</f>
        <v>3.4958333823315826</v>
      </c>
      <c r="D25" s="149">
        <f>[1]MercLab!Z60</f>
        <v>4.0763501981385852</v>
      </c>
      <c r="E25" s="148">
        <f>[1]MercLab!AA60</f>
        <v>161891.01183275535</v>
      </c>
      <c r="F25" s="149">
        <f t="shared" ref="F25:F33" si="1">IF(ISNUMBER(E25/E$8*100),E25/E$8*100,0)</f>
        <v>4.4149240196925277</v>
      </c>
      <c r="G25" s="149">
        <f>[1]MercLab!AB60</f>
        <v>4.0763501981385852</v>
      </c>
      <c r="H25" s="148">
        <f>[1]MercLab!AC60</f>
        <v>8697.7853366650579</v>
      </c>
      <c r="I25" s="149">
        <f t="shared" ref="I25:I33" si="2">IF(ISNUMBER(H25/H$8*100),H25/H$8*100,0)</f>
        <v>0.5412186737058956</v>
      </c>
      <c r="J25" s="149">
        <f>[1]MercLab!AD60</f>
        <v>3.8320843601885715</v>
      </c>
      <c r="K25" s="148">
        <f>[1]MercLab!AE60</f>
        <v>7800.8679644636759</v>
      </c>
      <c r="L25" s="149">
        <f t="shared" ref="L25:L33" si="3">IF(ISNUMBER(K25/K$8*100),K25/K$8*100,0)</f>
        <v>0.54398044080224461</v>
      </c>
      <c r="M25" s="149">
        <f>[1]MercLab!AF60</f>
        <v>3.6592888138733586</v>
      </c>
      <c r="N25" s="148">
        <f>[1]MercLab!AG60</f>
        <v>896.91737220138134</v>
      </c>
      <c r="O25" s="149">
        <f t="shared" ref="O25:O33" si="4">IF(ISNUMBER(N25/N$8*100),N25/N$8*100,0)</f>
        <v>0.51833101069611087</v>
      </c>
      <c r="P25" s="149">
        <f>[1]MercLab!AH60</f>
        <v>6</v>
      </c>
      <c r="Q25" s="150">
        <f t="shared" ref="Q25:Q33" si="5">IF(ISNUMBER(N25/H25*100),N25/H25*100,0)</f>
        <v>10.312020100340638</v>
      </c>
      <c r="R25" s="149">
        <f>[1]MercLab!AI60</f>
        <v>0</v>
      </c>
    </row>
    <row r="26" spans="1:19" x14ac:dyDescent="0.2">
      <c r="A26" s="147" t="s">
        <v>42</v>
      </c>
      <c r="B26" s="148">
        <f>[1]MercLab!Y61</f>
        <v>264303.77155121928</v>
      </c>
      <c r="C26" s="149">
        <f t="shared" si="0"/>
        <v>5.7073084985064497</v>
      </c>
      <c r="D26" s="149">
        <f>[1]MercLab!Z61</f>
        <v>6.0628731810531038</v>
      </c>
      <c r="E26" s="148">
        <f>[1]MercLab!AA61</f>
        <v>264303.77155121928</v>
      </c>
      <c r="F26" s="149">
        <f t="shared" si="1"/>
        <v>7.2078187436512771</v>
      </c>
      <c r="G26" s="149">
        <f>[1]MercLab!AB61</f>
        <v>6.0628731810531038</v>
      </c>
      <c r="H26" s="148">
        <f>[1]MercLab!AC61</f>
        <v>32414.646874748036</v>
      </c>
      <c r="I26" s="149">
        <f t="shared" si="2"/>
        <v>2.0169976046940081</v>
      </c>
      <c r="J26" s="149">
        <f>[1]MercLab!AD61</f>
        <v>6.0324404114601737</v>
      </c>
      <c r="K26" s="148">
        <f>[1]MercLab!AE61</f>
        <v>24768.504707330929</v>
      </c>
      <c r="L26" s="149">
        <f t="shared" si="3"/>
        <v>1.7271901242380125</v>
      </c>
      <c r="M26" s="149">
        <f>[1]MercLab!AF61</f>
        <v>6.1142125561834328</v>
      </c>
      <c r="N26" s="148">
        <f>[1]MercLab!AG61</f>
        <v>7646.1421674171024</v>
      </c>
      <c r="O26" s="149">
        <f t="shared" si="4"/>
        <v>4.4187265409255669</v>
      </c>
      <c r="P26" s="149">
        <f>[1]MercLab!AH61</f>
        <v>5.753116084992083</v>
      </c>
      <c r="Q26" s="150">
        <f t="shared" si="5"/>
        <v>23.588540689529065</v>
      </c>
      <c r="R26" s="149">
        <f>[1]MercLab!AI61</f>
        <v>0.67769800556343607</v>
      </c>
    </row>
    <row r="27" spans="1:19" x14ac:dyDescent="0.2">
      <c r="A27" s="147" t="s">
        <v>43</v>
      </c>
      <c r="B27" s="148">
        <f>[1]MercLab!Y62</f>
        <v>434339.03294355754</v>
      </c>
      <c r="C27" s="149">
        <f t="shared" si="0"/>
        <v>9.3790067368427721</v>
      </c>
      <c r="D27" s="149">
        <f>[1]MercLab!Z62</f>
        <v>7.9844407355063725</v>
      </c>
      <c r="E27" s="148">
        <f>[1]MercLab!AA62</f>
        <v>434339.03294355754</v>
      </c>
      <c r="F27" s="149">
        <f t="shared" si="1"/>
        <v>11.844844303113772</v>
      </c>
      <c r="G27" s="149">
        <f>[1]MercLab!AB62</f>
        <v>7.9844407355063725</v>
      </c>
      <c r="H27" s="148">
        <f>[1]MercLab!AC62</f>
        <v>125052.69313565971</v>
      </c>
      <c r="I27" s="149">
        <f t="shared" si="2"/>
        <v>7.7813891815571727</v>
      </c>
      <c r="J27" s="149">
        <f>[1]MercLab!AD62</f>
        <v>7.9723316550187695</v>
      </c>
      <c r="K27" s="148">
        <f>[1]MercLab!AE62</f>
        <v>96004.815954376827</v>
      </c>
      <c r="L27" s="149">
        <f t="shared" si="3"/>
        <v>6.6947347833480251</v>
      </c>
      <c r="M27" s="149">
        <f>[1]MercLab!AF62</f>
        <v>8.0107584941186722</v>
      </c>
      <c r="N27" s="148">
        <f>[1]MercLab!AG62</f>
        <v>29047.87718128254</v>
      </c>
      <c r="O27" s="149">
        <f t="shared" si="4"/>
        <v>16.786847935609078</v>
      </c>
      <c r="P27" s="149">
        <f>[1]MercLab!AH62</f>
        <v>7.8471964042509557</v>
      </c>
      <c r="Q27" s="150">
        <f t="shared" si="5"/>
        <v>23.228509880847437</v>
      </c>
      <c r="R27" s="149">
        <f>[1]MercLab!AI62</f>
        <v>1.7193781869488403</v>
      </c>
    </row>
    <row r="28" spans="1:19" x14ac:dyDescent="0.2">
      <c r="A28" s="147" t="s">
        <v>44</v>
      </c>
      <c r="B28" s="148">
        <f>[1]MercLab!Y63</f>
        <v>536271.89926717721</v>
      </c>
      <c r="C28" s="149">
        <f t="shared" si="0"/>
        <v>11.580119156962654</v>
      </c>
      <c r="D28" s="149">
        <f>[1]MercLab!Z63</f>
        <v>9.2968235037306979</v>
      </c>
      <c r="E28" s="148">
        <f>[1]MercLab!AA63</f>
        <v>536271.89926717721</v>
      </c>
      <c r="F28" s="149">
        <f t="shared" si="1"/>
        <v>14.62465187138794</v>
      </c>
      <c r="G28" s="149">
        <f>[1]MercLab!AB63</f>
        <v>9.2968235037306979</v>
      </c>
      <c r="H28" s="148">
        <f>[1]MercLab!AC63</f>
        <v>270056.84161865024</v>
      </c>
      <c r="I28" s="149">
        <f t="shared" si="2"/>
        <v>16.804255334966705</v>
      </c>
      <c r="J28" s="149">
        <f>[1]MercLab!AD63</f>
        <v>9.8271240723148452</v>
      </c>
      <c r="K28" s="148">
        <f>[1]MercLab!AE63</f>
        <v>208721.34810464692</v>
      </c>
      <c r="L28" s="149">
        <f t="shared" si="3"/>
        <v>14.554833060119698</v>
      </c>
      <c r="M28" s="149">
        <f>[1]MercLab!AF63</f>
        <v>9.7573689364542968</v>
      </c>
      <c r="N28" s="148">
        <f>[1]MercLab!AG63</f>
        <v>61335.493514003203</v>
      </c>
      <c r="O28" s="149">
        <f t="shared" si="4"/>
        <v>35.445950017255193</v>
      </c>
      <c r="P28" s="149">
        <f>[1]MercLab!AH63</f>
        <v>10.062942643259099</v>
      </c>
      <c r="Q28" s="150">
        <f t="shared" si="5"/>
        <v>22.712068002563555</v>
      </c>
      <c r="R28" s="149">
        <f>[1]MercLab!AI63</f>
        <v>2.3874832635414558</v>
      </c>
    </row>
    <row r="29" spans="1:19" x14ac:dyDescent="0.2">
      <c r="A29" s="147" t="s">
        <v>45</v>
      </c>
      <c r="B29" s="148">
        <f>[1]MercLab!Y64</f>
        <v>351765.50967378</v>
      </c>
      <c r="C29" s="149">
        <f t="shared" si="0"/>
        <v>7.5959350525331386</v>
      </c>
      <c r="D29" s="149">
        <f>[1]MercLab!Z64</f>
        <v>9.421677121057801</v>
      </c>
      <c r="E29" s="148">
        <f>[1]MercLab!AA64</f>
        <v>351765.50967378</v>
      </c>
      <c r="F29" s="149">
        <f t="shared" si="1"/>
        <v>9.5929846899871816</v>
      </c>
      <c r="G29" s="149">
        <f>[1]MercLab!AB64</f>
        <v>9.421677121057801</v>
      </c>
      <c r="H29" s="148">
        <f>[1]MercLab!AC64</f>
        <v>183177.90731940253</v>
      </c>
      <c r="I29" s="149">
        <f t="shared" si="2"/>
        <v>11.398223825289406</v>
      </c>
      <c r="J29" s="149">
        <f>[1]MercLab!AD64</f>
        <v>10.358811283517211</v>
      </c>
      <c r="K29" s="148">
        <f>[1]MercLab!AE64</f>
        <v>155453.0480596761</v>
      </c>
      <c r="L29" s="149">
        <f t="shared" si="3"/>
        <v>10.840257519134797</v>
      </c>
      <c r="M29" s="149">
        <f>[1]MercLab!AF64</f>
        <v>10.360840828085291</v>
      </c>
      <c r="N29" s="148">
        <f>[1]MercLab!AG64</f>
        <v>27724.859259726534</v>
      </c>
      <c r="O29" s="149">
        <f t="shared" si="4"/>
        <v>16.022272248145171</v>
      </c>
      <c r="P29" s="149">
        <f>[1]MercLab!AH64</f>
        <v>10.34766995497492</v>
      </c>
      <c r="Q29" s="150">
        <f t="shared" si="5"/>
        <v>15.135482037898502</v>
      </c>
      <c r="R29" s="149">
        <f>[1]MercLab!AI64</f>
        <v>2.4269976769041728</v>
      </c>
    </row>
    <row r="30" spans="1:19" x14ac:dyDescent="0.2">
      <c r="A30" s="147" t="s">
        <v>47</v>
      </c>
      <c r="B30" s="148">
        <f>[1]MercLab!Y65</f>
        <v>385346.7999448537</v>
      </c>
      <c r="C30" s="149">
        <f t="shared" si="0"/>
        <v>8.3210809035743498</v>
      </c>
      <c r="D30" s="149">
        <f>[1]MercLab!Z65</f>
        <v>8.4711690470344188</v>
      </c>
      <c r="E30" s="148">
        <f>[1]MercLab!AA65</f>
        <v>385346.7999448537</v>
      </c>
      <c r="F30" s="149">
        <f t="shared" si="1"/>
        <v>10.508778861334951</v>
      </c>
      <c r="G30" s="149">
        <f>[1]MercLab!AB65</f>
        <v>8.4711690470344188</v>
      </c>
      <c r="H30" s="148">
        <f>[1]MercLab!AC65</f>
        <v>223881.89424664032</v>
      </c>
      <c r="I30" s="149">
        <f t="shared" si="2"/>
        <v>13.93102464372723</v>
      </c>
      <c r="J30" s="149">
        <f>[1]MercLab!AD65</f>
        <v>8.9593038236570859</v>
      </c>
      <c r="K30" s="148">
        <f>[1]MercLab!AE65</f>
        <v>209334.61781988468</v>
      </c>
      <c r="L30" s="149">
        <f t="shared" si="3"/>
        <v>14.597598394893396</v>
      </c>
      <c r="M30" s="149">
        <f>[1]MercLab!AF65</f>
        <v>8.8528608514821823</v>
      </c>
      <c r="N30" s="148">
        <f>[1]MercLab!AG65</f>
        <v>14547.276426755721</v>
      </c>
      <c r="O30" s="149">
        <f t="shared" si="4"/>
        <v>8.4069109673382574</v>
      </c>
      <c r="P30" s="149">
        <f>[1]MercLab!AH65</f>
        <v>10.459067304544403</v>
      </c>
      <c r="Q30" s="150">
        <f t="shared" si="5"/>
        <v>6.4977458207181593</v>
      </c>
      <c r="R30" s="149">
        <f>[1]MercLab!AI65</f>
        <v>5.3253038194650069</v>
      </c>
    </row>
    <row r="31" spans="1:19" x14ac:dyDescent="0.2">
      <c r="A31" s="147" t="s">
        <v>48</v>
      </c>
      <c r="B31" s="148">
        <f>[1]MercLab!Y66</f>
        <v>507399.46113720158</v>
      </c>
      <c r="C31" s="149">
        <f t="shared" si="0"/>
        <v>10.956655062808105</v>
      </c>
      <c r="D31" s="149">
        <f>[1]MercLab!Z66</f>
        <v>7.3097238019258519</v>
      </c>
      <c r="E31" s="148">
        <f>[1]MercLab!AA66</f>
        <v>507399.46113720158</v>
      </c>
      <c r="F31" s="149">
        <f t="shared" si="1"/>
        <v>13.837272639125182</v>
      </c>
      <c r="G31" s="149">
        <f>[1]MercLab!AB66</f>
        <v>7.3097238019258519</v>
      </c>
      <c r="H31" s="148">
        <f>[1]MercLab!AC66</f>
        <v>304661.0321534386</v>
      </c>
      <c r="I31" s="149">
        <f t="shared" si="2"/>
        <v>18.957497037421184</v>
      </c>
      <c r="J31" s="149">
        <f>[1]MercLab!AD66</f>
        <v>7.8021794478652016</v>
      </c>
      <c r="K31" s="148">
        <f>[1]MercLab!AE66</f>
        <v>286901.1812116254</v>
      </c>
      <c r="L31" s="149">
        <f t="shared" si="3"/>
        <v>20.006572567712297</v>
      </c>
      <c r="M31" s="149">
        <f>[1]MercLab!AF66</f>
        <v>7.794317985210534</v>
      </c>
      <c r="N31" s="148">
        <f>[1]MercLab!AG66</f>
        <v>17759.850941812903</v>
      </c>
      <c r="O31" s="149">
        <f t="shared" si="4"/>
        <v>10.263466595466152</v>
      </c>
      <c r="P31" s="149">
        <f>[1]MercLab!AH66</f>
        <v>7.9258691888178756</v>
      </c>
      <c r="Q31" s="150">
        <f t="shared" si="5"/>
        <v>5.8293805467278741</v>
      </c>
      <c r="R31" s="149">
        <f>[1]MercLab!AI66</f>
        <v>3.2652866684846251</v>
      </c>
    </row>
    <row r="32" spans="1:19" x14ac:dyDescent="0.2">
      <c r="A32" s="147" t="s">
        <v>49</v>
      </c>
      <c r="B32" s="148">
        <f>[1]MercLab!Y67</f>
        <v>556700.33479781076</v>
      </c>
      <c r="C32" s="149">
        <f t="shared" si="0"/>
        <v>12.021245604121891</v>
      </c>
      <c r="D32" s="149">
        <f>[1]MercLab!Z67</f>
        <v>6.8496440470176552</v>
      </c>
      <c r="E32" s="148">
        <f>[1]MercLab!AA67</f>
        <v>556700.33479781076</v>
      </c>
      <c r="F32" s="149">
        <f t="shared" si="1"/>
        <v>15.181755009405922</v>
      </c>
      <c r="G32" s="149">
        <f>[1]MercLab!AB67</f>
        <v>6.8496440470176552</v>
      </c>
      <c r="H32" s="148">
        <f>[1]MercLab!AC67</f>
        <v>297958.10611070617</v>
      </c>
      <c r="I32" s="149">
        <f t="shared" si="2"/>
        <v>18.540408249600247</v>
      </c>
      <c r="J32" s="149">
        <f>[1]MercLab!AD67</f>
        <v>7.789335947860863</v>
      </c>
      <c r="K32" s="148">
        <f>[1]MercLab!AE67</f>
        <v>287598.28898392629</v>
      </c>
      <c r="L32" s="149">
        <f t="shared" si="3"/>
        <v>20.055184208748958</v>
      </c>
      <c r="M32" s="149">
        <f>[1]MercLab!AF67</f>
        <v>7.8058236359122528</v>
      </c>
      <c r="N32" s="148">
        <f>[1]MercLab!AG67</f>
        <v>10359.817126779717</v>
      </c>
      <c r="O32" s="149">
        <f t="shared" si="4"/>
        <v>5.9869667467483811</v>
      </c>
      <c r="P32" s="149">
        <f>[1]MercLab!AH67</f>
        <v>7.264092611549696</v>
      </c>
      <c r="Q32" s="150">
        <f t="shared" si="5"/>
        <v>3.4769375003781682</v>
      </c>
      <c r="R32" s="149">
        <f>[1]MercLab!AI67</f>
        <v>6.6235492966497</v>
      </c>
    </row>
    <row r="33" spans="1:18" x14ac:dyDescent="0.2">
      <c r="A33" s="147" t="s">
        <v>72</v>
      </c>
      <c r="B33" s="148">
        <f>[1]MercLab!Y68</f>
        <v>468586.89738943824</v>
      </c>
      <c r="C33" s="149">
        <f t="shared" si="0"/>
        <v>10.118546421276648</v>
      </c>
      <c r="D33" s="149">
        <f>[1]MercLab!Z68</f>
        <v>5.5508408598452625</v>
      </c>
      <c r="E33" s="148">
        <f>[1]MercLab!AA68</f>
        <v>468586.89738943824</v>
      </c>
      <c r="F33" s="149">
        <f t="shared" si="1"/>
        <v>12.778816595049868</v>
      </c>
      <c r="G33" s="149">
        <f>[1]MercLab!AB68</f>
        <v>5.5508408598452625</v>
      </c>
      <c r="H33" s="148">
        <f>[1]MercLab!AC68</f>
        <v>156203.04985509629</v>
      </c>
      <c r="I33" s="149">
        <f t="shared" si="2"/>
        <v>9.7197164794372579</v>
      </c>
      <c r="J33" s="149">
        <f>[1]MercLab!AD68</f>
        <v>5.6898386494508593</v>
      </c>
      <c r="K33" s="148">
        <f>[1]MercLab!AE68</f>
        <v>152481.78713488783</v>
      </c>
      <c r="L33" s="149">
        <f t="shared" si="3"/>
        <v>10.633061623118124</v>
      </c>
      <c r="M33" s="149">
        <f>[1]MercLab!AF68</f>
        <v>5.6604407189626764</v>
      </c>
      <c r="N33" s="148">
        <f>[1]MercLab!AG68</f>
        <v>3721.2627202084132</v>
      </c>
      <c r="O33" s="149">
        <f t="shared" si="4"/>
        <v>2.1505279378157809</v>
      </c>
      <c r="P33" s="149">
        <f>[1]MercLab!AH68</f>
        <v>7.2619798336739816</v>
      </c>
      <c r="Q33" s="150">
        <f t="shared" si="5"/>
        <v>2.382323983853381</v>
      </c>
      <c r="R33" s="149">
        <f>[1]MercLab!AI68</f>
        <v>15.544619400713971</v>
      </c>
    </row>
    <row r="34" spans="1:18" x14ac:dyDescent="0.2">
      <c r="A34" s="147"/>
      <c r="B34" s="155"/>
      <c r="C34" s="157"/>
      <c r="D34" s="157"/>
      <c r="E34" s="155"/>
      <c r="F34" s="157"/>
      <c r="G34" s="157"/>
      <c r="H34" s="155"/>
      <c r="I34" s="157"/>
      <c r="J34" s="157"/>
      <c r="K34" s="155"/>
      <c r="L34" s="157"/>
      <c r="M34" s="157"/>
      <c r="N34" s="155"/>
      <c r="O34" s="157"/>
      <c r="P34" s="157"/>
      <c r="Q34" s="157"/>
      <c r="R34" s="157"/>
    </row>
    <row r="35" spans="1:18" x14ac:dyDescent="0.2">
      <c r="A35" s="139" t="s">
        <v>12</v>
      </c>
      <c r="B35" s="173"/>
      <c r="C35" s="141"/>
      <c r="D35" s="141"/>
      <c r="E35" s="173"/>
      <c r="F35" s="141"/>
      <c r="G35" s="141"/>
      <c r="H35" s="173"/>
      <c r="I35" s="141"/>
      <c r="J35" s="141"/>
      <c r="K35" s="173"/>
      <c r="L35" s="141"/>
      <c r="M35" s="141"/>
      <c r="N35" s="173"/>
      <c r="O35" s="141"/>
      <c r="P35" s="141"/>
      <c r="Q35" s="141"/>
      <c r="R35" s="141"/>
    </row>
    <row r="36" spans="1:18" x14ac:dyDescent="0.2">
      <c r="A36" s="147" t="s">
        <v>38</v>
      </c>
      <c r="B36" s="160">
        <f>[1]MercLab!Y73</f>
        <v>144375.81028425804</v>
      </c>
      <c r="C36" s="161">
        <f>IF(ISNUMBER(B36/B$8*100),B36/B$8*100,0)</f>
        <v>3.1176145696975754</v>
      </c>
      <c r="D36" s="161">
        <f>[1]MercLab!Z73</f>
        <v>5.5121983951786016</v>
      </c>
      <c r="E36" s="160">
        <f>[1]MercLab!AA73</f>
        <v>144375.81028425804</v>
      </c>
      <c r="F36" s="161">
        <f>IF(ISNUMBER(E36/E$8*100),E36/E$8*100,0)</f>
        <v>3.9372675818780434</v>
      </c>
      <c r="G36" s="161">
        <f>[1]MercLab!AB73</f>
        <v>5.5121983951786016</v>
      </c>
      <c r="H36" s="148">
        <f>[1]MercLab!AC73</f>
        <v>144375.81028425804</v>
      </c>
      <c r="I36" s="149">
        <f>IF(ISNUMBER(H36/H$8*100),H36/H$8*100,0)</f>
        <v>8.9837678825976273</v>
      </c>
      <c r="J36" s="149">
        <f>[1]MercLab!AD73</f>
        <v>5.5121983951786016</v>
      </c>
      <c r="K36" s="148">
        <f>[1]MercLab!AE73</f>
        <v>144375.81028425804</v>
      </c>
      <c r="L36" s="149">
        <f>IF(ISNUMBER(K36/K$8*100),K36/K$8*100,0)</f>
        <v>10.067804925988327</v>
      </c>
      <c r="M36" s="149">
        <f>[1]MercLab!AF73</f>
        <v>5.5121983951786016</v>
      </c>
      <c r="N36" s="148">
        <f>[1]MercLab!AG73</f>
        <v>0</v>
      </c>
      <c r="O36" s="149">
        <f>IF(ISNUMBER(N36/N$8*100),N36/N$8*100,0)</f>
        <v>0</v>
      </c>
      <c r="P36" s="149">
        <f>[1]MercLab!AH73</f>
        <v>0</v>
      </c>
      <c r="Q36" s="150">
        <f>IF(ISNUMBER(N36/H36*100),N36/H36*100,0)</f>
        <v>0</v>
      </c>
      <c r="R36" s="149">
        <f>[1]MercLab!AI73</f>
        <v>0</v>
      </c>
    </row>
    <row r="37" spans="1:18" x14ac:dyDescent="0.2">
      <c r="A37" s="147" t="s">
        <v>39</v>
      </c>
      <c r="B37" s="160">
        <f>[1]MercLab!Y74</f>
        <v>283243.86310271546</v>
      </c>
      <c r="C37" s="161">
        <f>IF(ISNUMBER(B37/B$8*100),B37/B$8*100,0)</f>
        <v>6.1162960238827049</v>
      </c>
      <c r="D37" s="161">
        <f>[1]MercLab!Z74</f>
        <v>7.4848134241344573</v>
      </c>
      <c r="E37" s="160">
        <f>[1]MercLab!AA74</f>
        <v>281962.75609872519</v>
      </c>
      <c r="F37" s="161">
        <f>IF(ISNUMBER(E37/E$8*100),E37/E$8*100,0)</f>
        <v>7.6893962825124476</v>
      </c>
      <c r="G37" s="161">
        <f>[1]MercLab!AB74</f>
        <v>7.5129519551278472</v>
      </c>
      <c r="H37" s="148">
        <f>[1]MercLab!AC74</f>
        <v>283243.86310271546</v>
      </c>
      <c r="I37" s="149">
        <f>IF(ISNUMBER(H37/H$8*100),H37/H$8*100,0)</f>
        <v>17.624816202070544</v>
      </c>
      <c r="J37" s="149">
        <f>[1]MercLab!AD74</f>
        <v>7.4848134241344573</v>
      </c>
      <c r="K37" s="148">
        <f>[1]MercLab!AE74</f>
        <v>283243.86310271546</v>
      </c>
      <c r="L37" s="149">
        <f>IF(ISNUMBER(K37/K$8*100),K37/K$8*100,0)</f>
        <v>19.751535624887222</v>
      </c>
      <c r="M37" s="149">
        <f>[1]MercLab!AF74</f>
        <v>7.4848134241344573</v>
      </c>
      <c r="N37" s="148">
        <f>[1]MercLab!AG74</f>
        <v>0</v>
      </c>
      <c r="O37" s="149">
        <f>IF(ISNUMBER(N37/N$8*100),N37/N$8*100,0)</f>
        <v>0</v>
      </c>
      <c r="P37" s="149">
        <f>[1]MercLab!AH74</f>
        <v>0</v>
      </c>
      <c r="Q37" s="150">
        <f>IF(ISNUMBER(N37/H37*100),N37/H37*100,0)</f>
        <v>0</v>
      </c>
      <c r="R37" s="149">
        <f>[1]MercLab!AI74</f>
        <v>0</v>
      </c>
    </row>
    <row r="38" spans="1:18" x14ac:dyDescent="0.2">
      <c r="A38" s="147" t="s">
        <v>50</v>
      </c>
      <c r="B38" s="160">
        <f>[1]MercLab!Y75</f>
        <v>1006414.9681818858</v>
      </c>
      <c r="C38" s="161">
        <f>IF(ISNUMBER(B38/B$8*100),B38/B$8*100,0)</f>
        <v>21.732269150822404</v>
      </c>
      <c r="D38" s="161">
        <f>[1]MercLab!Z75</f>
        <v>8.8958525302153824</v>
      </c>
      <c r="E38" s="160">
        <f>[1]MercLab!AA75</f>
        <v>1002725.8935577974</v>
      </c>
      <c r="F38" s="161">
        <f>IF(ISNUMBER(E38/E$8*100),E38/E$8*100,0)</f>
        <v>27.34530214197023</v>
      </c>
      <c r="G38" s="161">
        <f>[1]MercLab!AB75</f>
        <v>8.9204336641723359</v>
      </c>
      <c r="H38" s="148">
        <f>[1]MercLab!AC75</f>
        <v>1006414.9681818858</v>
      </c>
      <c r="I38" s="149">
        <f>IF(ISNUMBER(H38/H$8*100),H38/H$8*100,0)</f>
        <v>62.624053502567691</v>
      </c>
      <c r="J38" s="149">
        <f>[1]MercLab!AD75</f>
        <v>8.8958525302153824</v>
      </c>
      <c r="K38" s="148">
        <f>[1]MercLab!AE75</f>
        <v>1006414.9681818858</v>
      </c>
      <c r="L38" s="149">
        <f>IF(ISNUMBER(K38/K$8*100),K38/K$8*100,0)</f>
        <v>70.180659449117954</v>
      </c>
      <c r="M38" s="149">
        <f>[1]MercLab!AF75</f>
        <v>8.8958525302153824</v>
      </c>
      <c r="N38" s="148">
        <f>[1]MercLab!AG75</f>
        <v>0</v>
      </c>
      <c r="O38" s="149">
        <f>IF(ISNUMBER(N38/N$8*100),N38/N$8*100,0)</f>
        <v>0</v>
      </c>
      <c r="P38" s="149">
        <f>[1]MercLab!AH75</f>
        <v>0</v>
      </c>
      <c r="Q38" s="150">
        <f>IF(ISNUMBER(N38/H38*100),N38/H38*100,0)</f>
        <v>0</v>
      </c>
      <c r="R38" s="149">
        <f>[1]MercLab!AI75</f>
        <v>0</v>
      </c>
    </row>
    <row r="39" spans="1:18" x14ac:dyDescent="0.2">
      <c r="A39" s="147" t="s">
        <v>46</v>
      </c>
      <c r="B39" s="160">
        <f>[1]MercLab!Y76</f>
        <v>0</v>
      </c>
      <c r="C39" s="161">
        <f>IF(ISNUMBER(B39/B$8*100),B39/B$8*100,0)</f>
        <v>0</v>
      </c>
      <c r="D39" s="161">
        <f>[1]MercLab!Z76</f>
        <v>0</v>
      </c>
      <c r="E39" s="160">
        <f>[1]MercLab!AA76</f>
        <v>0</v>
      </c>
      <c r="F39" s="161">
        <f>IF(ISNUMBER(E39/E$8*100),E39/E$8*100,0)</f>
        <v>0</v>
      </c>
      <c r="G39" s="161">
        <f>[1]MercLab!AB76</f>
        <v>0</v>
      </c>
      <c r="H39" s="148">
        <f>[1]MercLab!AC76</f>
        <v>0</v>
      </c>
      <c r="I39" s="149">
        <f>IF(ISNUMBER(H39/H$8*100),H39/H$8*100,0)</f>
        <v>0</v>
      </c>
      <c r="J39" s="149">
        <f>[1]MercLab!AD76</f>
        <v>0</v>
      </c>
      <c r="K39" s="148">
        <f>[1]MercLab!AE76</f>
        <v>0</v>
      </c>
      <c r="L39" s="149">
        <f>IF(ISNUMBER(K39/K$8*100),K39/K$8*100,0)</f>
        <v>0</v>
      </c>
      <c r="M39" s="149">
        <f>[1]MercLab!AF76</f>
        <v>0</v>
      </c>
      <c r="N39" s="148">
        <f>[1]MercLab!AG76</f>
        <v>0</v>
      </c>
      <c r="O39" s="149">
        <f>IF(ISNUMBER(N39/N$8*100),N39/N$8*100,0)</f>
        <v>0</v>
      </c>
      <c r="P39" s="149">
        <f>[1]MercLab!AH76</f>
        <v>0</v>
      </c>
      <c r="Q39" s="150">
        <f>IF(ISNUMBER(N39/H39*100),N39/H39*100,0)</f>
        <v>0</v>
      </c>
      <c r="R39" s="149">
        <f>[1]MercLab!AI76</f>
        <v>0</v>
      </c>
    </row>
    <row r="40" spans="1:18" x14ac:dyDescent="0.2">
      <c r="A40" s="147" t="s">
        <v>73</v>
      </c>
      <c r="B40" s="160">
        <f>[1]MercLab!Y77</f>
        <v>111811.26621614493</v>
      </c>
      <c r="C40" s="161">
        <f>IF(ISNUMBER(B40/B$8*100),B40/B$8*100,0)</f>
        <v>2.4144240778664257</v>
      </c>
      <c r="D40" s="161">
        <f>[1]MercLab!Z77</f>
        <v>8.756178392261095</v>
      </c>
      <c r="E40" s="160">
        <f>[1]MercLab!AA77</f>
        <v>111811.26621614493</v>
      </c>
      <c r="F40" s="161">
        <f>IF(ISNUMBER(E40/E$8*100),E40/E$8*100,0)</f>
        <v>3.0492010600307844</v>
      </c>
      <c r="G40" s="161">
        <f>[1]MercLab!AB77</f>
        <v>8.756178392261095</v>
      </c>
      <c r="H40" s="148">
        <f>[1]MercLab!AC77</f>
        <v>111811.26621614493</v>
      </c>
      <c r="I40" s="149">
        <f>IF(ISNUMBER(H40/H$8*100),H40/H$8*100,0)</f>
        <v>6.9574429426055993</v>
      </c>
      <c r="J40" s="149">
        <f>[1]MercLab!AD77</f>
        <v>8.756178392261095</v>
      </c>
      <c r="K40" s="148">
        <f>[1]MercLab!AE77</f>
        <v>0</v>
      </c>
      <c r="L40" s="149">
        <f>IF(ISNUMBER(K40/K$8*100),K40/K$8*100,0)</f>
        <v>0</v>
      </c>
      <c r="M40" s="149">
        <f>[1]MercLab!AF77</f>
        <v>0</v>
      </c>
      <c r="N40" s="148">
        <f>[1]MercLab!AG77</f>
        <v>111811.26621614493</v>
      </c>
      <c r="O40" s="149">
        <f>IF(ISNUMBER(N40/N$8*100),N40/N$8*100,0)</f>
        <v>64.616037576328551</v>
      </c>
      <c r="P40" s="149">
        <f>[1]MercLab!AH77</f>
        <v>8.756178392261095</v>
      </c>
      <c r="Q40" s="150">
        <f>IF(ISNUMBER(N40/H40*100),N40/H40*100,0)</f>
        <v>100</v>
      </c>
      <c r="R40" s="149">
        <f>[1]MercLab!AI77</f>
        <v>2.408421950538008</v>
      </c>
    </row>
    <row r="41" spans="1:18" x14ac:dyDescent="0.2">
      <c r="A41" s="274"/>
      <c r="B41" s="275"/>
      <c r="C41" s="276"/>
      <c r="D41" s="277"/>
      <c r="E41" s="275"/>
      <c r="F41" s="276"/>
      <c r="G41" s="277"/>
      <c r="H41" s="275"/>
      <c r="I41" s="276"/>
      <c r="J41" s="277"/>
      <c r="K41" s="275"/>
      <c r="L41" s="276"/>
      <c r="M41" s="277"/>
      <c r="N41" s="275"/>
      <c r="O41" s="276"/>
      <c r="P41" s="277"/>
      <c r="Q41" s="253"/>
      <c r="R41" s="253"/>
    </row>
    <row r="42" spans="1:18" x14ac:dyDescent="0.2">
      <c r="A42" s="2" t="str">
        <f>'C01'!A42</f>
        <v>Fuente: Instituto Nacional de Estadística (INE). LVIII Encuesta Permanente de Hogares de Propósitos Múltiples, Junio 2017.</v>
      </c>
      <c r="F42" s="162"/>
      <c r="I42" s="162"/>
      <c r="L42" s="162"/>
    </row>
    <row r="43" spans="1:18" x14ac:dyDescent="0.2">
      <c r="A43" s="159" t="str">
        <f>'C01'!A43</f>
        <v>(Promedio de salarios mínimos por rama)</v>
      </c>
      <c r="B43" s="5"/>
      <c r="F43" s="162"/>
      <c r="I43" s="162"/>
      <c r="L43" s="162"/>
    </row>
    <row r="44" spans="1:18" x14ac:dyDescent="0.2">
      <c r="A44" s="2" t="s">
        <v>60</v>
      </c>
      <c r="B44" s="5"/>
      <c r="F44" s="162"/>
      <c r="I44" s="162"/>
      <c r="L44" s="162"/>
    </row>
    <row r="45" spans="1:18" x14ac:dyDescent="0.2">
      <c r="A45" s="2" t="s">
        <v>61</v>
      </c>
      <c r="B45" s="5"/>
      <c r="F45" s="162"/>
      <c r="I45" s="162"/>
      <c r="L45" s="162"/>
    </row>
    <row r="46" spans="1:18" x14ac:dyDescent="0.2">
      <c r="A46" s="2" t="s">
        <v>62</v>
      </c>
      <c r="F46" s="162"/>
      <c r="I46" s="162"/>
      <c r="L46" s="162"/>
    </row>
    <row r="47" spans="1:18" x14ac:dyDescent="0.2">
      <c r="A47" s="2" t="s">
        <v>67</v>
      </c>
      <c r="F47" s="162"/>
      <c r="I47" s="162"/>
      <c r="L47" s="162"/>
    </row>
    <row r="48" spans="1:18" x14ac:dyDescent="0.2">
      <c r="A48" s="2" t="s">
        <v>68</v>
      </c>
      <c r="F48" s="162"/>
      <c r="I48" s="162"/>
      <c r="L48" s="162"/>
    </row>
    <row r="49" spans="1:19" x14ac:dyDescent="0.2">
      <c r="E49" s="9"/>
      <c r="F49" s="162"/>
      <c r="G49" s="3"/>
      <c r="I49" s="162"/>
      <c r="L49" s="162"/>
    </row>
    <row r="50" spans="1:19" s="25" customFormat="1" x14ac:dyDescent="0.2">
      <c r="A50"/>
      <c r="B50"/>
      <c r="C50" s="20"/>
      <c r="D50"/>
      <c r="E50"/>
      <c r="F50" s="162"/>
      <c r="G50"/>
      <c r="H50"/>
      <c r="I50" s="162"/>
      <c r="J50"/>
      <c r="K50"/>
      <c r="L50" s="162"/>
      <c r="M50"/>
      <c r="N50"/>
      <c r="O50" s="20"/>
      <c r="P50"/>
      <c r="Q50"/>
      <c r="R50"/>
      <c r="S50"/>
    </row>
    <row r="51" spans="1:19" s="25" customFormat="1" x14ac:dyDescent="0.2">
      <c r="A51"/>
      <c r="B51" s="9"/>
      <c r="C51" s="20"/>
      <c r="D51"/>
      <c r="E51"/>
      <c r="F51" s="162"/>
      <c r="G51"/>
      <c r="H51"/>
      <c r="I51" s="162"/>
      <c r="J51"/>
      <c r="K51"/>
      <c r="L51" s="162"/>
      <c r="M51"/>
      <c r="N51"/>
      <c r="O51" s="20"/>
      <c r="P51"/>
      <c r="Q51"/>
      <c r="R51"/>
      <c r="S51"/>
    </row>
    <row r="52" spans="1:19" s="25" customFormat="1" x14ac:dyDescent="0.2">
      <c r="A52"/>
      <c r="B52"/>
      <c r="C52" s="20"/>
      <c r="D52"/>
      <c r="E52"/>
      <c r="F52" s="20"/>
      <c r="G52"/>
      <c r="H52"/>
      <c r="I52" s="20"/>
      <c r="J52"/>
      <c r="K52"/>
      <c r="L52" s="20"/>
      <c r="M52"/>
      <c r="N52"/>
      <c r="O52" s="20"/>
      <c r="P52"/>
      <c r="Q52"/>
      <c r="R52"/>
      <c r="S52"/>
    </row>
    <row r="53" spans="1:19" s="25" customFormat="1" x14ac:dyDescent="0.2">
      <c r="A53"/>
      <c r="B53" s="9"/>
      <c r="C53" s="20"/>
      <c r="D53"/>
      <c r="E53"/>
      <c r="F53" s="20"/>
      <c r="G53"/>
      <c r="H53"/>
      <c r="I53" s="20"/>
      <c r="J53"/>
      <c r="K53"/>
      <c r="L53" s="20"/>
      <c r="M53"/>
      <c r="N53"/>
      <c r="O53" s="20"/>
      <c r="P53"/>
      <c r="Q53"/>
      <c r="R53"/>
      <c r="S53"/>
    </row>
    <row r="54" spans="1:19" s="25" customFormat="1" x14ac:dyDescent="0.2">
      <c r="A54"/>
      <c r="B54" s="9"/>
      <c r="C54" s="20"/>
      <c r="D54"/>
      <c r="E54"/>
      <c r="F54" s="20"/>
      <c r="G54"/>
      <c r="H54"/>
      <c r="I54" s="20"/>
      <c r="J54"/>
      <c r="K54"/>
      <c r="L54" s="20"/>
      <c r="M54"/>
      <c r="N54"/>
      <c r="O54" s="20"/>
      <c r="P54"/>
      <c r="Q54"/>
      <c r="R54"/>
      <c r="S54"/>
    </row>
    <row r="55" spans="1:19" s="25" customFormat="1" x14ac:dyDescent="0.2">
      <c r="A55"/>
      <c r="B55"/>
      <c r="C55" s="20"/>
      <c r="D55"/>
      <c r="E55"/>
      <c r="F55" s="20"/>
      <c r="G55"/>
      <c r="H55"/>
      <c r="I55" s="20"/>
      <c r="J55"/>
      <c r="K55"/>
      <c r="L55" s="20"/>
      <c r="M55"/>
      <c r="N55"/>
      <c r="O55" s="20"/>
      <c r="P55"/>
      <c r="Q55"/>
      <c r="R55"/>
      <c r="S55"/>
    </row>
    <row r="57" spans="1:19" s="25" customFormat="1" x14ac:dyDescent="0.2">
      <c r="A57"/>
      <c r="B57"/>
      <c r="C57" s="20"/>
      <c r="D57"/>
      <c r="E57"/>
      <c r="F57" s="20"/>
      <c r="G57"/>
      <c r="H57"/>
      <c r="I57" s="20"/>
      <c r="J57"/>
      <c r="K57"/>
      <c r="L57" s="20"/>
      <c r="M57"/>
      <c r="N57"/>
      <c r="O57" s="20"/>
      <c r="P57"/>
      <c r="Q57"/>
      <c r="R57"/>
      <c r="S57"/>
    </row>
    <row r="58" spans="1:19" s="25" customFormat="1" x14ac:dyDescent="0.2">
      <c r="A58"/>
      <c r="B58"/>
      <c r="C58" s="20"/>
      <c r="D58"/>
      <c r="E58"/>
      <c r="F58" s="20"/>
      <c r="G58"/>
      <c r="H58"/>
      <c r="I58" s="20"/>
      <c r="J58"/>
      <c r="K58"/>
      <c r="L58" s="20"/>
      <c r="M58"/>
      <c r="N58"/>
      <c r="O58" s="20"/>
      <c r="P58"/>
      <c r="Q58"/>
      <c r="R58"/>
      <c r="S58"/>
    </row>
  </sheetData>
  <mergeCells count="12">
    <mergeCell ref="A1:R1"/>
    <mergeCell ref="A2:R2"/>
    <mergeCell ref="A4:A6"/>
    <mergeCell ref="B4:D5"/>
    <mergeCell ref="N5:P5"/>
    <mergeCell ref="A3:R3"/>
    <mergeCell ref="E4:G5"/>
    <mergeCell ref="H4:P4"/>
    <mergeCell ref="Q4:Q6"/>
    <mergeCell ref="R4:R6"/>
    <mergeCell ref="H5:J5"/>
    <mergeCell ref="K5:M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M72"/>
  <sheetViews>
    <sheetView topLeftCell="A40" workbookViewId="0">
      <selection activeCell="A33" sqref="A33"/>
    </sheetView>
  </sheetViews>
  <sheetFormatPr baseColWidth="10" defaultRowHeight="11.25" x14ac:dyDescent="0.2"/>
  <cols>
    <col min="1" max="1" width="45" style="307" customWidth="1"/>
    <col min="2" max="2" width="13" style="25" customWidth="1"/>
    <col min="3" max="3" width="13" style="44" bestFit="1" customWidth="1"/>
    <col min="4" max="4" width="10.5" style="25" bestFit="1" customWidth="1"/>
    <col min="5" max="5" width="13" style="25" customWidth="1"/>
    <col min="6" max="6" width="8.83203125" style="44" customWidth="1"/>
    <col min="7" max="7" width="6.1640625" style="25" customWidth="1"/>
    <col min="8" max="8" width="10.6640625" style="25" customWidth="1"/>
    <col min="9" max="9" width="8.5" style="44" customWidth="1"/>
    <col min="10" max="10" width="5.6640625" style="25" customWidth="1"/>
    <col min="11" max="11" width="10.5" style="25" bestFit="1" customWidth="1"/>
    <col min="12" max="12" width="6.5" style="25" customWidth="1"/>
    <col min="13" max="16384" width="12" style="307"/>
  </cols>
  <sheetData>
    <row r="1" spans="1:13" x14ac:dyDescent="0.2">
      <c r="A1" s="315" t="s">
        <v>102</v>
      </c>
      <c r="B1" s="315"/>
      <c r="C1" s="315"/>
      <c r="D1" s="315"/>
      <c r="E1" s="315"/>
      <c r="F1" s="315"/>
      <c r="G1" s="315"/>
      <c r="H1" s="315"/>
      <c r="I1" s="315"/>
      <c r="J1" s="315"/>
      <c r="K1" s="315"/>
      <c r="L1" s="315"/>
    </row>
    <row r="2" spans="1:13" x14ac:dyDescent="0.2">
      <c r="A2" s="315" t="s">
        <v>95</v>
      </c>
      <c r="B2" s="315"/>
      <c r="C2" s="315"/>
      <c r="D2" s="315"/>
      <c r="E2" s="315"/>
      <c r="F2" s="315"/>
      <c r="G2" s="315"/>
      <c r="H2" s="315"/>
      <c r="I2" s="315"/>
      <c r="J2" s="315"/>
      <c r="K2" s="315"/>
      <c r="L2" s="315"/>
    </row>
    <row r="3" spans="1:13" ht="23.25" x14ac:dyDescent="0.35">
      <c r="A3" s="314" t="s">
        <v>90</v>
      </c>
      <c r="B3" s="314"/>
      <c r="C3" s="314"/>
      <c r="D3" s="314"/>
      <c r="E3" s="314"/>
      <c r="F3" s="314"/>
      <c r="G3" s="314"/>
      <c r="H3" s="314"/>
      <c r="I3" s="314"/>
      <c r="J3" s="314"/>
      <c r="K3" s="314"/>
      <c r="L3" s="314"/>
    </row>
    <row r="4" spans="1:13" ht="13.5" customHeight="1" x14ac:dyDescent="0.35">
      <c r="A4" s="351" t="s">
        <v>31</v>
      </c>
      <c r="B4" s="357" t="s">
        <v>32</v>
      </c>
      <c r="C4" s="357"/>
      <c r="D4" s="357"/>
      <c r="E4" s="357"/>
      <c r="F4" s="357"/>
      <c r="G4" s="357"/>
      <c r="H4" s="357"/>
      <c r="I4" s="357"/>
      <c r="J4" s="357"/>
      <c r="K4" s="358" t="s">
        <v>21</v>
      </c>
      <c r="L4" s="358" t="s">
        <v>22</v>
      </c>
    </row>
    <row r="5" spans="1:13" ht="15.75" customHeight="1" x14ac:dyDescent="0.35">
      <c r="A5" s="352"/>
      <c r="B5" s="361" t="s">
        <v>0</v>
      </c>
      <c r="C5" s="361"/>
      <c r="D5" s="361"/>
      <c r="E5" s="361" t="s">
        <v>23</v>
      </c>
      <c r="F5" s="361"/>
      <c r="G5" s="361"/>
      <c r="H5" s="361" t="s">
        <v>24</v>
      </c>
      <c r="I5" s="361"/>
      <c r="J5" s="361"/>
      <c r="K5" s="359"/>
      <c r="L5" s="359"/>
    </row>
    <row r="6" spans="1:13" x14ac:dyDescent="0.2">
      <c r="A6" s="353"/>
      <c r="B6" s="134" t="s">
        <v>4</v>
      </c>
      <c r="C6" s="135" t="s">
        <v>66</v>
      </c>
      <c r="D6" s="134" t="s">
        <v>25</v>
      </c>
      <c r="E6" s="134" t="s">
        <v>4</v>
      </c>
      <c r="F6" s="135" t="s">
        <v>66</v>
      </c>
      <c r="G6" s="134" t="s">
        <v>25</v>
      </c>
      <c r="H6" s="134" t="s">
        <v>4</v>
      </c>
      <c r="I6" s="135" t="s">
        <v>66</v>
      </c>
      <c r="J6" s="134" t="s">
        <v>25</v>
      </c>
      <c r="K6" s="360"/>
      <c r="L6" s="360"/>
    </row>
    <row r="7" spans="1:13" x14ac:dyDescent="0.2">
      <c r="A7" s="137"/>
      <c r="B7" s="138"/>
      <c r="C7" s="138"/>
      <c r="D7" s="138"/>
      <c r="E7" s="138"/>
      <c r="F7" s="138"/>
      <c r="G7" s="138"/>
      <c r="H7" s="138"/>
      <c r="I7" s="138"/>
      <c r="J7" s="138"/>
      <c r="K7" s="138"/>
      <c r="L7" s="138"/>
    </row>
    <row r="8" spans="1:13" ht="12" customHeight="1" x14ac:dyDescent="0.2">
      <c r="A8" s="58" t="s">
        <v>59</v>
      </c>
      <c r="B8" s="142">
        <f>'C05'!H8</f>
        <v>1607074.1382791854</v>
      </c>
      <c r="C8" s="142">
        <f>'C05'!I8</f>
        <v>99.999999999993548</v>
      </c>
      <c r="D8" s="143">
        <f>'C05'!J8</f>
        <v>8.4174476240313414</v>
      </c>
      <c r="E8" s="142">
        <f>'C05'!K8</f>
        <v>1434034.6415689525</v>
      </c>
      <c r="F8" s="142">
        <f>'C05'!L8</f>
        <v>99.99999999999639</v>
      </c>
      <c r="G8" s="143">
        <f>'C05'!M8</f>
        <v>8.3220779193294785</v>
      </c>
      <c r="H8" s="142">
        <f>'C05'!N8</f>
        <v>173039.49671018805</v>
      </c>
      <c r="I8" s="142">
        <f>'C05'!O8</f>
        <v>99.999999999999702</v>
      </c>
      <c r="J8" s="143">
        <f>'C05'!P8</f>
        <v>9.1766021363004935</v>
      </c>
      <c r="K8" s="143">
        <f>'C05'!Q8</f>
        <v>10.767362412755544</v>
      </c>
      <c r="L8" s="143">
        <f>'C05'!R8</f>
        <v>2.9881741557168322</v>
      </c>
      <c r="M8" s="142"/>
    </row>
    <row r="9" spans="1:13" ht="12" customHeight="1" x14ac:dyDescent="0.2">
      <c r="B9" s="145"/>
      <c r="C9" s="146"/>
      <c r="D9" s="146"/>
      <c r="E9" s="145"/>
      <c r="F9" s="146"/>
      <c r="G9" s="146"/>
      <c r="H9" s="145"/>
      <c r="I9" s="146"/>
      <c r="J9" s="146"/>
      <c r="K9" s="146"/>
      <c r="L9" s="146"/>
      <c r="M9" s="25"/>
    </row>
    <row r="10" spans="1:13" x14ac:dyDescent="0.2">
      <c r="A10" s="18" t="s">
        <v>18</v>
      </c>
      <c r="B10" s="142"/>
      <c r="C10" s="143"/>
      <c r="D10" s="143"/>
      <c r="E10" s="142"/>
      <c r="F10" s="143"/>
      <c r="G10" s="143"/>
      <c r="H10" s="142"/>
      <c r="I10" s="143"/>
      <c r="J10" s="143"/>
      <c r="K10" s="141"/>
      <c r="L10" s="143"/>
      <c r="M10" s="9"/>
    </row>
    <row r="11" spans="1:13" x14ac:dyDescent="0.2">
      <c r="A11" s="96" t="s">
        <v>108</v>
      </c>
      <c r="B11" s="152">
        <f>[1]MercLab!AC79</f>
        <v>147074.15398342407</v>
      </c>
      <c r="C11" s="153">
        <f>IF(ISNUMBER(B11/B$8*100),B11/B$8*100,0)</f>
        <v>9.151672003191301</v>
      </c>
      <c r="D11" s="153">
        <f>[1]MercLab!AD79</f>
        <v>5.4986887472028636</v>
      </c>
      <c r="E11" s="152">
        <f>[1]MercLab!AE79</f>
        <v>142880.94799725575</v>
      </c>
      <c r="F11" s="153">
        <f>IF(ISNUMBER(E11/E$8*100),E11/E$8*100,0)</f>
        <v>9.9635632121782063</v>
      </c>
      <c r="G11" s="153">
        <f>[1]MercLab!AF79</f>
        <v>5.5227624803933963</v>
      </c>
      <c r="H11" s="152">
        <f>[1]MercLab!AG79</f>
        <v>4193.2059861683192</v>
      </c>
      <c r="I11" s="153">
        <f>IF(ISNUMBER(H11/H$8*100),H11/H$8*100,0)</f>
        <v>2.4232652463103448</v>
      </c>
      <c r="J11" s="153">
        <f>[1]MercLab!AH79</f>
        <v>4.8408458848698643</v>
      </c>
      <c r="K11" s="153">
        <f t="shared" ref="K11" si="0">IF(ISNUMBER(H11/B11*100),H11/B11*100,0)</f>
        <v>2.8510828535113739</v>
      </c>
      <c r="L11" s="153">
        <f>[1]MercLab!AI79</f>
        <v>1.2591254756474259</v>
      </c>
      <c r="M11" s="9"/>
    </row>
    <row r="12" spans="1:13" x14ac:dyDescent="0.2">
      <c r="A12" s="96" t="s">
        <v>109</v>
      </c>
      <c r="B12" s="152">
        <f>[1]MercLab!AC80</f>
        <v>1494.8622870023021</v>
      </c>
      <c r="C12" s="153">
        <f t="shared" ref="C12:C34" si="1">IF(ISNUMBER(B12/B$8*100),B12/B$8*100,0)</f>
        <v>9.301763069891493E-2</v>
      </c>
      <c r="D12" s="153">
        <f>[1]MercLab!AD80</f>
        <v>4.5</v>
      </c>
      <c r="E12" s="152">
        <f>[1]MercLab!AE80</f>
        <v>1494.8622870023021</v>
      </c>
      <c r="F12" s="153">
        <f t="shared" ref="F12:F34" si="2">IF(ISNUMBER(E12/E$8*100),E12/E$8*100,0)</f>
        <v>0.10424171381012101</v>
      </c>
      <c r="G12" s="153">
        <f>[1]MercLab!AF80</f>
        <v>4.5</v>
      </c>
      <c r="H12" s="152">
        <f>[1]MercLab!AG80</f>
        <v>0</v>
      </c>
      <c r="I12" s="153">
        <f t="shared" ref="I12:I34" si="3">IF(ISNUMBER(H12/H$8*100),H12/H$8*100,0)</f>
        <v>0</v>
      </c>
      <c r="J12" s="153">
        <f>[1]MercLab!AH80</f>
        <v>0</v>
      </c>
      <c r="K12" s="153">
        <f t="shared" ref="K12:K34" si="4">IF(ISNUMBER(H12/B12*100),H12/B12*100,0)</f>
        <v>0</v>
      </c>
      <c r="L12" s="153">
        <f>[1]MercLab!AI80</f>
        <v>0</v>
      </c>
      <c r="M12" s="9"/>
    </row>
    <row r="13" spans="1:13" x14ac:dyDescent="0.2">
      <c r="A13" s="96" t="s">
        <v>54</v>
      </c>
      <c r="B13" s="152">
        <f>[1]MercLab!AC81</f>
        <v>290839.30498950707</v>
      </c>
      <c r="C13" s="153">
        <f t="shared" si="1"/>
        <v>18.097441683737785</v>
      </c>
      <c r="D13" s="153">
        <f>[1]MercLab!AD81</f>
        <v>7.5434647716028653</v>
      </c>
      <c r="E13" s="152">
        <f>[1]MercLab!AE81</f>
        <v>283243.86310271546</v>
      </c>
      <c r="F13" s="153">
        <f t="shared" si="2"/>
        <v>19.751535624887222</v>
      </c>
      <c r="G13" s="153">
        <f>[1]MercLab!AF81</f>
        <v>7.4848134241344573</v>
      </c>
      <c r="H13" s="152">
        <f>[1]MercLab!AG81</f>
        <v>7595.4418867916847</v>
      </c>
      <c r="I13" s="153">
        <f t="shared" si="3"/>
        <v>4.3894267096215422</v>
      </c>
      <c r="J13" s="153">
        <f>[1]MercLab!AH81</f>
        <v>9.5316199874462129</v>
      </c>
      <c r="K13" s="153">
        <f t="shared" si="4"/>
        <v>2.6115596332709274</v>
      </c>
      <c r="L13" s="153">
        <f>[1]MercLab!AI81</f>
        <v>6.7007327128471417</v>
      </c>
      <c r="M13" s="9"/>
    </row>
    <row r="14" spans="1:13" x14ac:dyDescent="0.2">
      <c r="A14" s="96" t="s">
        <v>110</v>
      </c>
      <c r="B14" s="152">
        <f>[1]MercLab!AC82</f>
        <v>657.73940628101298</v>
      </c>
      <c r="C14" s="153">
        <f t="shared" si="1"/>
        <v>4.0927757507522575E-2</v>
      </c>
      <c r="D14" s="153">
        <f>[1]MercLab!AD82</f>
        <v>5.9090909090909092</v>
      </c>
      <c r="E14" s="152">
        <f>[1]MercLab!AE82</f>
        <v>657.73940628101298</v>
      </c>
      <c r="F14" s="153">
        <f t="shared" si="2"/>
        <v>4.5866354076453252E-2</v>
      </c>
      <c r="G14" s="153">
        <f>[1]MercLab!AF82</f>
        <v>5.9090909090909092</v>
      </c>
      <c r="H14" s="152">
        <f>[1]MercLab!AG82</f>
        <v>0</v>
      </c>
      <c r="I14" s="153">
        <f t="shared" si="3"/>
        <v>0</v>
      </c>
      <c r="J14" s="153">
        <f>[1]MercLab!AH82</f>
        <v>0</v>
      </c>
      <c r="K14" s="153">
        <f t="shared" si="4"/>
        <v>0</v>
      </c>
      <c r="L14" s="153">
        <f>[1]MercLab!AI82</f>
        <v>0</v>
      </c>
      <c r="M14" s="9"/>
    </row>
    <row r="15" spans="1:13" x14ac:dyDescent="0.2">
      <c r="A15" s="96" t="s">
        <v>111</v>
      </c>
      <c r="B15" s="152">
        <f>[1]MercLab!AC83</f>
        <v>4588.8032758586469</v>
      </c>
      <c r="C15" s="153">
        <f t="shared" si="1"/>
        <v>0.28553774630286954</v>
      </c>
      <c r="D15" s="153">
        <f>[1]MercLab!AD83</f>
        <v>6.2898978188423023</v>
      </c>
      <c r="E15" s="152">
        <f>[1]MercLab!AE83</f>
        <v>4588.8032758586469</v>
      </c>
      <c r="F15" s="153">
        <f t="shared" si="2"/>
        <v>0.31999249828707882</v>
      </c>
      <c r="G15" s="153">
        <f>[1]MercLab!AF83</f>
        <v>6.2898978188423023</v>
      </c>
      <c r="H15" s="152">
        <f>[1]MercLab!AG83</f>
        <v>0</v>
      </c>
      <c r="I15" s="153">
        <f t="shared" si="3"/>
        <v>0</v>
      </c>
      <c r="J15" s="153">
        <f>[1]MercLab!AH83</f>
        <v>0</v>
      </c>
      <c r="K15" s="153">
        <f t="shared" si="4"/>
        <v>0</v>
      </c>
      <c r="L15" s="153">
        <f>[1]MercLab!AI83</f>
        <v>0</v>
      </c>
      <c r="M15" s="9"/>
    </row>
    <row r="16" spans="1:13" x14ac:dyDescent="0.2">
      <c r="A16" s="96" t="s">
        <v>112</v>
      </c>
      <c r="B16" s="152">
        <f>[1]MercLab!AC84</f>
        <v>2063.1574479106871</v>
      </c>
      <c r="C16" s="153">
        <f t="shared" si="1"/>
        <v>0.12837973051572246</v>
      </c>
      <c r="D16" s="153">
        <f>[1]MercLab!AD84</f>
        <v>12.012625046387861</v>
      </c>
      <c r="E16" s="152">
        <f>[1]MercLab!AE84</f>
        <v>1625.2173429526347</v>
      </c>
      <c r="F16" s="153">
        <f t="shared" si="2"/>
        <v>0.11333180495378496</v>
      </c>
      <c r="G16" s="153">
        <f>[1]MercLab!AF84</f>
        <v>10.36574102485914</v>
      </c>
      <c r="H16" s="152">
        <f>[1]MercLab!AG84</f>
        <v>437.94010495805225</v>
      </c>
      <c r="I16" s="153">
        <f t="shared" si="3"/>
        <v>0.25308678844086563</v>
      </c>
      <c r="J16" s="153">
        <f>[1]MercLab!AH84</f>
        <v>17</v>
      </c>
      <c r="K16" s="153">
        <f t="shared" si="4"/>
        <v>21.226693357869721</v>
      </c>
      <c r="L16" s="153">
        <f>[1]MercLab!AI84</f>
        <v>3</v>
      </c>
      <c r="M16" s="9"/>
    </row>
    <row r="17" spans="1:13" x14ac:dyDescent="0.2">
      <c r="A17" s="96" t="s">
        <v>113</v>
      </c>
      <c r="B17" s="152">
        <f>[1]MercLab!AC85</f>
        <v>397458.51643000229</v>
      </c>
      <c r="C17" s="153">
        <f t="shared" si="1"/>
        <v>24.731809626131554</v>
      </c>
      <c r="D17" s="153">
        <f>[1]MercLab!AD85</f>
        <v>8.3010789477106233</v>
      </c>
      <c r="E17" s="152">
        <f>[1]MercLab!AE85</f>
        <v>385061.25532402145</v>
      </c>
      <c r="F17" s="153">
        <f t="shared" si="2"/>
        <v>26.851600663058779</v>
      </c>
      <c r="G17" s="153">
        <f>[1]MercLab!AF85</f>
        <v>8.2274803577707321</v>
      </c>
      <c r="H17" s="152">
        <f>[1]MercLab!AG85</f>
        <v>12397.261105980582</v>
      </c>
      <c r="I17" s="153">
        <f t="shared" si="3"/>
        <v>7.1644112134375328</v>
      </c>
      <c r="J17" s="153">
        <f>[1]MercLab!AH85</f>
        <v>10.431292921284633</v>
      </c>
      <c r="K17" s="153">
        <f t="shared" si="4"/>
        <v>3.1191333418474891</v>
      </c>
      <c r="L17" s="153">
        <f>[1]MercLab!AI85</f>
        <v>2.3783585612160625</v>
      </c>
      <c r="M17" s="9"/>
    </row>
    <row r="18" spans="1:13" x14ac:dyDescent="0.2">
      <c r="A18" s="96" t="s">
        <v>114</v>
      </c>
      <c r="B18" s="152">
        <f>[1]MercLab!AC86</f>
        <v>7135.9662557977581</v>
      </c>
      <c r="C18" s="153">
        <f t="shared" si="1"/>
        <v>0.44403466435212324</v>
      </c>
      <c r="D18" s="153">
        <f>[1]MercLab!AD86</f>
        <v>12.399874979841849</v>
      </c>
      <c r="E18" s="152">
        <f>[1]MercLab!AE86</f>
        <v>7135.9662557977581</v>
      </c>
      <c r="F18" s="153">
        <f t="shared" si="2"/>
        <v>0.49761463558442498</v>
      </c>
      <c r="G18" s="153">
        <f>[1]MercLab!AF86</f>
        <v>12.399874979841849</v>
      </c>
      <c r="H18" s="152">
        <f>[1]MercLab!AG86</f>
        <v>0</v>
      </c>
      <c r="I18" s="153">
        <f t="shared" si="3"/>
        <v>0</v>
      </c>
      <c r="J18" s="153">
        <f>[1]MercLab!AH86</f>
        <v>0</v>
      </c>
      <c r="K18" s="153">
        <f t="shared" si="4"/>
        <v>0</v>
      </c>
      <c r="L18" s="153">
        <f>[1]MercLab!AI86</f>
        <v>2</v>
      </c>
    </row>
    <row r="19" spans="1:13" x14ac:dyDescent="0.2">
      <c r="A19" s="96" t="s">
        <v>115</v>
      </c>
      <c r="B19" s="152">
        <f>[1]MercLab!AC87</f>
        <v>148624.71276699309</v>
      </c>
      <c r="C19" s="153">
        <f t="shared" si="1"/>
        <v>9.2481553418647326</v>
      </c>
      <c r="D19" s="153">
        <f>[1]MercLab!AD87</f>
        <v>7.7735972644063542</v>
      </c>
      <c r="E19" s="152">
        <f>[1]MercLab!AE87</f>
        <v>138865.81400003642</v>
      </c>
      <c r="F19" s="153">
        <f t="shared" si="2"/>
        <v>9.6835745786521397</v>
      </c>
      <c r="G19" s="153">
        <f>[1]MercLab!AF87</f>
        <v>7.6895347593533261</v>
      </c>
      <c r="H19" s="152">
        <f>[1]MercLab!AG87</f>
        <v>9758.8987669567141</v>
      </c>
      <c r="I19" s="153">
        <f t="shared" si="3"/>
        <v>5.6396943775797164</v>
      </c>
      <c r="J19" s="153">
        <f>[1]MercLab!AH87</f>
        <v>8.8766356789294427</v>
      </c>
      <c r="K19" s="153">
        <f t="shared" si="4"/>
        <v>6.5661346523550641</v>
      </c>
      <c r="L19" s="153">
        <f>[1]MercLab!AI87</f>
        <v>2.0439663417416054</v>
      </c>
    </row>
    <row r="20" spans="1:13" x14ac:dyDescent="0.2">
      <c r="A20" s="96" t="s">
        <v>116</v>
      </c>
      <c r="B20" s="152">
        <f>[1]MercLab!AC88</f>
        <v>6814.8266288137411</v>
      </c>
      <c r="C20" s="153">
        <f t="shared" si="1"/>
        <v>0.42405178868168997</v>
      </c>
      <c r="D20" s="153">
        <f>[1]MercLab!AD88</f>
        <v>13.14467808306112</v>
      </c>
      <c r="E20" s="152">
        <f>[1]MercLab!AE88</f>
        <v>5727.3391880901718</v>
      </c>
      <c r="F20" s="153">
        <f t="shared" si="2"/>
        <v>0.39938639012402027</v>
      </c>
      <c r="G20" s="153">
        <f>[1]MercLab!AF88</f>
        <v>12.979701388865214</v>
      </c>
      <c r="H20" s="152">
        <f>[1]MercLab!AG88</f>
        <v>1087.4874407235691</v>
      </c>
      <c r="I20" s="153">
        <f t="shared" si="3"/>
        <v>0.62846197625327527</v>
      </c>
      <c r="J20" s="153">
        <f>[1]MercLab!AH88</f>
        <v>14.013540977846443</v>
      </c>
      <c r="K20" s="153">
        <f t="shared" si="4"/>
        <v>15.957668477222411</v>
      </c>
      <c r="L20" s="153">
        <f>[1]MercLab!AI88</f>
        <v>5.0539291687308383</v>
      </c>
    </row>
    <row r="21" spans="1:13" x14ac:dyDescent="0.2">
      <c r="A21" s="96" t="s">
        <v>117</v>
      </c>
      <c r="B21" s="152">
        <f>[1]MercLab!AC89</f>
        <v>21413.22573586151</v>
      </c>
      <c r="C21" s="153">
        <f t="shared" si="1"/>
        <v>1.3324354630452988</v>
      </c>
      <c r="D21" s="153">
        <f>[1]MercLab!AD89</f>
        <v>13.945005568559141</v>
      </c>
      <c r="E21" s="152">
        <f>[1]MercLab!AE89</f>
        <v>19971.896260102501</v>
      </c>
      <c r="F21" s="153">
        <f t="shared" si="2"/>
        <v>1.3927066809384463</v>
      </c>
      <c r="G21" s="153">
        <f>[1]MercLab!AF89</f>
        <v>14.045727687795498</v>
      </c>
      <c r="H21" s="152">
        <f>[1]MercLab!AG89</f>
        <v>1441.3294757590099</v>
      </c>
      <c r="I21" s="153">
        <f t="shared" si="3"/>
        <v>0.83294825930578931</v>
      </c>
      <c r="J21" s="153">
        <f>[1]MercLab!AH89</f>
        <v>12.549341530378776</v>
      </c>
      <c r="K21" s="153">
        <f t="shared" si="4"/>
        <v>6.7310245244608939</v>
      </c>
      <c r="L21" s="153">
        <f>[1]MercLab!AI89</f>
        <v>6.0814185665313101</v>
      </c>
    </row>
    <row r="22" spans="1:13" x14ac:dyDescent="0.2">
      <c r="A22" s="96" t="s">
        <v>118</v>
      </c>
      <c r="B22" s="152">
        <f>[1]MercLab!AC90</f>
        <v>3449.7514831663143</v>
      </c>
      <c r="C22" s="153">
        <f t="shared" si="1"/>
        <v>0.21466038193236198</v>
      </c>
      <c r="D22" s="153">
        <f>[1]MercLab!AD90</f>
        <v>10.167954301921617</v>
      </c>
      <c r="E22" s="152">
        <f>[1]MercLab!AE90</f>
        <v>3449.7514831663143</v>
      </c>
      <c r="F22" s="153">
        <f t="shared" si="2"/>
        <v>0.24056263239164161</v>
      </c>
      <c r="G22" s="153">
        <f>[1]MercLab!AF90</f>
        <v>10.167954301921617</v>
      </c>
      <c r="H22" s="152">
        <f>[1]MercLab!AG90</f>
        <v>0</v>
      </c>
      <c r="I22" s="153">
        <f t="shared" si="3"/>
        <v>0</v>
      </c>
      <c r="J22" s="153">
        <f>[1]MercLab!AH90</f>
        <v>0</v>
      </c>
      <c r="K22" s="153">
        <f t="shared" si="4"/>
        <v>0</v>
      </c>
      <c r="L22" s="153">
        <f>[1]MercLab!AI90</f>
        <v>0</v>
      </c>
    </row>
    <row r="23" spans="1:13" x14ac:dyDescent="0.2">
      <c r="A23" s="96" t="s">
        <v>119</v>
      </c>
      <c r="B23" s="152">
        <f>[1]MercLab!AC91</f>
        <v>14536.929368136431</v>
      </c>
      <c r="C23" s="153">
        <f t="shared" si="1"/>
        <v>0.90455872706048324</v>
      </c>
      <c r="D23" s="153">
        <f>[1]MercLab!AD91</f>
        <v>15.001106738561468</v>
      </c>
      <c r="E23" s="152">
        <f>[1]MercLab!AE91</f>
        <v>12643.882644305886</v>
      </c>
      <c r="F23" s="153">
        <f t="shared" si="2"/>
        <v>0.88169994488225423</v>
      </c>
      <c r="G23" s="153">
        <f>[1]MercLab!AF91</f>
        <v>14.957976788788072</v>
      </c>
      <c r="H23" s="152">
        <f>[1]MercLab!AG91</f>
        <v>1893.0467238305419</v>
      </c>
      <c r="I23" s="153">
        <f t="shared" si="3"/>
        <v>1.0939968965588682</v>
      </c>
      <c r="J23" s="153">
        <f>[1]MercLab!AH91</f>
        <v>15.289176766905078</v>
      </c>
      <c r="K23" s="153">
        <f t="shared" si="4"/>
        <v>13.022328690541213</v>
      </c>
      <c r="L23" s="153">
        <f>[1]MercLab!AI91</f>
        <v>2.2391569063376573</v>
      </c>
    </row>
    <row r="24" spans="1:13" x14ac:dyDescent="0.2">
      <c r="A24" s="96" t="s">
        <v>120</v>
      </c>
      <c r="B24" s="152">
        <f>[1]MercLab!AC92</f>
        <v>22944.553912634419</v>
      </c>
      <c r="C24" s="153">
        <f t="shared" si="1"/>
        <v>1.4277221794635355</v>
      </c>
      <c r="D24" s="153">
        <f>[1]MercLab!AD92</f>
        <v>9.2028957459302152</v>
      </c>
      <c r="E24" s="152">
        <f>[1]MercLab!AE92</f>
        <v>20492.089324869328</v>
      </c>
      <c r="F24" s="153">
        <f t="shared" si="2"/>
        <v>1.4289814716365072</v>
      </c>
      <c r="G24" s="153">
        <f>[1]MercLab!AF92</f>
        <v>8.8398951338415106</v>
      </c>
      <c r="H24" s="152">
        <f>[1]MercLab!AG92</f>
        <v>2452.4645877650928</v>
      </c>
      <c r="I24" s="153">
        <f t="shared" si="3"/>
        <v>1.4172860152688476</v>
      </c>
      <c r="J24" s="153">
        <f>[1]MercLab!AH92</f>
        <v>12.6</v>
      </c>
      <c r="K24" s="153">
        <f t="shared" si="4"/>
        <v>10.688656650738558</v>
      </c>
      <c r="L24" s="153">
        <f>[1]MercLab!AI92</f>
        <v>4.3279523771136024</v>
      </c>
    </row>
    <row r="25" spans="1:13" x14ac:dyDescent="0.2">
      <c r="A25" s="96" t="s">
        <v>121</v>
      </c>
      <c r="B25" s="152">
        <f>[1]MercLab!AC93</f>
        <v>45544.941920983707</v>
      </c>
      <c r="C25" s="153">
        <f t="shared" si="1"/>
        <v>2.8340286758488995</v>
      </c>
      <c r="D25" s="153">
        <f>[1]MercLab!AD93</f>
        <v>11.416026373054725</v>
      </c>
      <c r="E25" s="152">
        <f>[1]MercLab!AE93</f>
        <v>41909.0599904587</v>
      </c>
      <c r="F25" s="153">
        <f t="shared" si="2"/>
        <v>2.922457991991513</v>
      </c>
      <c r="G25" s="153">
        <f>[1]MercLab!AF93</f>
        <v>11.263100287603807</v>
      </c>
      <c r="H25" s="152">
        <f>[1]MercLab!AG93</f>
        <v>3635.8819305250368</v>
      </c>
      <c r="I25" s="153">
        <f t="shared" si="3"/>
        <v>2.1011861451576719</v>
      </c>
      <c r="J25" s="153">
        <f>[1]MercLab!AH93</f>
        <v>13.106062924959916</v>
      </c>
      <c r="K25" s="153">
        <f t="shared" si="4"/>
        <v>7.9830641497643322</v>
      </c>
      <c r="L25" s="153">
        <f>[1]MercLab!AI93</f>
        <v>4.2538639337037036</v>
      </c>
    </row>
    <row r="26" spans="1:13" x14ac:dyDescent="0.2">
      <c r="A26" s="96" t="s">
        <v>122</v>
      </c>
      <c r="B26" s="152">
        <f>[1]MercLab!AC94</f>
        <v>75248.650858371184</v>
      </c>
      <c r="C26" s="153">
        <f t="shared" si="1"/>
        <v>4.6823384849528811</v>
      </c>
      <c r="D26" s="153">
        <f>[1]MercLab!AD94</f>
        <v>14.055405721894774</v>
      </c>
      <c r="E26" s="152">
        <f>[1]MercLab!AE94</f>
        <v>72357.542417389486</v>
      </c>
      <c r="F26" s="153">
        <f t="shared" si="2"/>
        <v>5.0457318338017521</v>
      </c>
      <c r="G26" s="153">
        <f>[1]MercLab!AF94</f>
        <v>14.057702176638593</v>
      </c>
      <c r="H26" s="152">
        <f>[1]MercLab!AG94</f>
        <v>2891.1084409816617</v>
      </c>
      <c r="I26" s="153">
        <f t="shared" si="3"/>
        <v>1.6707795017595204</v>
      </c>
      <c r="J26" s="153">
        <f>[1]MercLab!AH94</f>
        <v>13.990272049217449</v>
      </c>
      <c r="K26" s="153">
        <f t="shared" si="4"/>
        <v>3.8420734564705286</v>
      </c>
      <c r="L26" s="153">
        <f>[1]MercLab!AI94</f>
        <v>1.2962976355491909</v>
      </c>
    </row>
    <row r="27" spans="1:13" x14ac:dyDescent="0.2">
      <c r="A27" s="96" t="s">
        <v>123</v>
      </c>
      <c r="B27" s="152">
        <f>[1]MercLab!AC95</f>
        <v>59627.539887050334</v>
      </c>
      <c r="C27" s="153">
        <f t="shared" si="1"/>
        <v>3.7103166846364664</v>
      </c>
      <c r="D27" s="153">
        <f>[1]MercLab!AD95</f>
        <v>11.795762290894166</v>
      </c>
      <c r="E27" s="152">
        <f>[1]MercLab!AE95</f>
        <v>57239.092678974841</v>
      </c>
      <c r="F27" s="153">
        <f t="shared" si="2"/>
        <v>3.991472103934012</v>
      </c>
      <c r="G27" s="153">
        <f>[1]MercLab!AF95</f>
        <v>11.714650703676755</v>
      </c>
      <c r="H27" s="152">
        <f>[1]MercLab!AG95</f>
        <v>2388.4472080755017</v>
      </c>
      <c r="I27" s="153">
        <f t="shared" si="3"/>
        <v>1.3802901958711471</v>
      </c>
      <c r="J27" s="153">
        <f>[1]MercLab!AH95</f>
        <v>13.69565760479645</v>
      </c>
      <c r="K27" s="153">
        <f t="shared" si="4"/>
        <v>4.0056108512942608</v>
      </c>
      <c r="L27" s="153">
        <f>[1]MercLab!AI95</f>
        <v>8.7704280458376633</v>
      </c>
    </row>
    <row r="28" spans="1:13" x14ac:dyDescent="0.2">
      <c r="A28" s="96" t="s">
        <v>124</v>
      </c>
      <c r="B28" s="152">
        <f>[1]MercLab!AC96</f>
        <v>8909.5154445267162</v>
      </c>
      <c r="C28" s="153">
        <f t="shared" si="1"/>
        <v>0.55439355486529085</v>
      </c>
      <c r="D28" s="153">
        <f>[1]MercLab!AD96</f>
        <v>10.020513823536065</v>
      </c>
      <c r="E28" s="152">
        <f>[1]MercLab!AE96</f>
        <v>8697.9082137192527</v>
      </c>
      <c r="F28" s="153">
        <f t="shared" si="2"/>
        <v>0.60653403771355352</v>
      </c>
      <c r="G28" s="153">
        <f>[1]MercLab!AF96</f>
        <v>10.046439476160735</v>
      </c>
      <c r="H28" s="152">
        <f>[1]MercLab!AG96</f>
        <v>211.60723080746467</v>
      </c>
      <c r="I28" s="153">
        <f t="shared" si="3"/>
        <v>0.12228839937154411</v>
      </c>
      <c r="J28" s="153">
        <f>[1]MercLab!AH96</f>
        <v>9</v>
      </c>
      <c r="K28" s="153">
        <f t="shared" si="4"/>
        <v>2.3750700262544466</v>
      </c>
      <c r="L28" s="153">
        <f>[1]MercLab!AI96</f>
        <v>0.46189376443418018</v>
      </c>
    </row>
    <row r="29" spans="1:13" x14ac:dyDescent="0.2">
      <c r="A29" s="96" t="s">
        <v>125</v>
      </c>
      <c r="B29" s="152">
        <f>[1]MercLab!AC97</f>
        <v>115494.7525205774</v>
      </c>
      <c r="C29" s="153">
        <f t="shared" si="1"/>
        <v>7.1866474464112953</v>
      </c>
      <c r="D29" s="153">
        <f>[1]MercLab!AD97</f>
        <v>6.9041041577175388</v>
      </c>
      <c r="E29" s="152">
        <f>[1]MercLab!AE97</f>
        <v>114339.27851785824</v>
      </c>
      <c r="F29" s="153">
        <f t="shared" si="2"/>
        <v>7.9732577724037137</v>
      </c>
      <c r="G29" s="153">
        <f>[1]MercLab!AF97</f>
        <v>6.8941213172194793</v>
      </c>
      <c r="H29" s="152">
        <f>[1]MercLab!AG97</f>
        <v>1155.4740027191574</v>
      </c>
      <c r="I29" s="153">
        <f t="shared" si="3"/>
        <v>0.66775159699775433</v>
      </c>
      <c r="J29" s="153">
        <f>[1]MercLab!AH97</f>
        <v>7.7901337799678343</v>
      </c>
      <c r="K29" s="153">
        <f t="shared" si="4"/>
        <v>1.0004558453972094</v>
      </c>
      <c r="L29" s="153">
        <f>[1]MercLab!AI97</f>
        <v>0.49211994825541383</v>
      </c>
    </row>
    <row r="30" spans="1:13" x14ac:dyDescent="0.2">
      <c r="A30" s="96" t="s">
        <v>126</v>
      </c>
      <c r="B30" s="152">
        <f>[1]MercLab!AC98</f>
        <v>119554.24841572109</v>
      </c>
      <c r="C30" s="153">
        <f t="shared" si="1"/>
        <v>7.4392491029528216</v>
      </c>
      <c r="D30" s="153">
        <f>[1]MercLab!AD98</f>
        <v>6.3906343217316692</v>
      </c>
      <c r="E30" s="152">
        <f>[1]MercLab!AE98</f>
        <v>110194.06789243888</v>
      </c>
      <c r="F30" s="153">
        <f t="shared" si="2"/>
        <v>7.6841984634260623</v>
      </c>
      <c r="G30" s="153">
        <f>[1]MercLab!AF98</f>
        <v>6.369063567438304</v>
      </c>
      <c r="H30" s="152">
        <f>[1]MercLab!AG98</f>
        <v>9360.1805232821825</v>
      </c>
      <c r="I30" s="153">
        <f t="shared" si="3"/>
        <v>5.4092740104063664</v>
      </c>
      <c r="J30" s="153">
        <f>[1]MercLab!AH98</f>
        <v>6.6247793947951426</v>
      </c>
      <c r="K30" s="153">
        <f t="shared" si="4"/>
        <v>7.8292328773917008</v>
      </c>
      <c r="L30" s="153">
        <f>[1]MercLab!AI98</f>
        <v>1.7615186569946935</v>
      </c>
    </row>
    <row r="31" spans="1:13" x14ac:dyDescent="0.2">
      <c r="A31" s="96" t="s">
        <v>127</v>
      </c>
      <c r="B31" s="152">
        <f>[1]MercLab!AC99</f>
        <v>582.38375568749677</v>
      </c>
      <c r="C31" s="153">
        <f t="shared" si="1"/>
        <v>3.6238760976584357E-2</v>
      </c>
      <c r="D31" s="153">
        <f>[1]MercLab!AD99</f>
        <v>14.819919645001104</v>
      </c>
      <c r="E31" s="152">
        <f>[1]MercLab!AE99</f>
        <v>253.92867696895757</v>
      </c>
      <c r="F31" s="153">
        <f t="shared" si="2"/>
        <v>1.7707290298868833E-2</v>
      </c>
      <c r="G31" s="153">
        <f>[1]MercLab!AF99</f>
        <v>12</v>
      </c>
      <c r="H31" s="152">
        <f>[1]MercLab!AG99</f>
        <v>328.4550787185392</v>
      </c>
      <c r="I31" s="153">
        <f t="shared" si="3"/>
        <v>0.18981509133064922</v>
      </c>
      <c r="J31" s="153">
        <f>[1]MercLab!AH99</f>
        <v>17</v>
      </c>
      <c r="K31" s="153">
        <f t="shared" si="4"/>
        <v>56.398392900022095</v>
      </c>
      <c r="L31" s="153">
        <f>[1]MercLab!AI99</f>
        <v>6</v>
      </c>
    </row>
    <row r="32" spans="1:13" x14ac:dyDescent="0.2">
      <c r="A32" s="96" t="s">
        <v>141</v>
      </c>
      <c r="B32" s="152">
        <f>[1]MercLab!AC100</f>
        <v>1204.3352886346436</v>
      </c>
      <c r="C32" s="153">
        <f t="shared" si="1"/>
        <v>7.4939622258137731E-2</v>
      </c>
      <c r="D32" s="153">
        <f>[1]MercLab!AD100</f>
        <v>15</v>
      </c>
      <c r="E32" s="152">
        <f>[1]MercLab!AE100</f>
        <v>1204.3352886346436</v>
      </c>
      <c r="F32" s="153">
        <f t="shared" si="2"/>
        <v>8.3982300965686665E-2</v>
      </c>
      <c r="G32" s="153">
        <f>[1]MercLab!AF100</f>
        <v>15</v>
      </c>
      <c r="H32" s="152">
        <f>[1]MercLab!AG100</f>
        <v>0</v>
      </c>
      <c r="I32" s="153">
        <f t="shared" si="3"/>
        <v>0</v>
      </c>
      <c r="J32" s="153">
        <f>[1]MercLab!AH100</f>
        <v>0</v>
      </c>
      <c r="K32" s="153">
        <f t="shared" si="4"/>
        <v>0</v>
      </c>
      <c r="L32" s="153">
        <f>[1]MercLab!AI100</f>
        <v>0</v>
      </c>
    </row>
    <row r="33" spans="1:12" x14ac:dyDescent="0.2">
      <c r="A33" s="96" t="s">
        <v>73</v>
      </c>
      <c r="B33" s="152">
        <f>[1]MercLab!AC101</f>
        <v>111811.26621614493</v>
      </c>
      <c r="C33" s="153">
        <f t="shared" si="1"/>
        <v>6.9574429426055993</v>
      </c>
      <c r="D33" s="153">
        <f>[1]MercLab!AD101</f>
        <v>8.756178392261095</v>
      </c>
      <c r="E33" s="152">
        <f>[1]MercLab!AE101</f>
        <v>0</v>
      </c>
      <c r="F33" s="153">
        <f t="shared" si="2"/>
        <v>0</v>
      </c>
      <c r="G33" s="153">
        <f>[1]MercLab!AF101</f>
        <v>0</v>
      </c>
      <c r="H33" s="152">
        <f>[1]MercLab!AG101</f>
        <v>111811.26621614493</v>
      </c>
      <c r="I33" s="153">
        <f t="shared" si="3"/>
        <v>64.616037576328551</v>
      </c>
      <c r="J33" s="153">
        <f>[1]MercLab!AH101</f>
        <v>8.756178392261095</v>
      </c>
      <c r="K33" s="153">
        <f t="shared" si="4"/>
        <v>100</v>
      </c>
      <c r="L33" s="153">
        <f>[1]MercLab!AI101</f>
        <v>2.408421950538008</v>
      </c>
    </row>
    <row r="34" spans="1:12" x14ac:dyDescent="0.2">
      <c r="A34" s="96" t="s">
        <v>129</v>
      </c>
      <c r="B34" s="152">
        <f>[1]MercLab!AC102</f>
        <v>0</v>
      </c>
      <c r="C34" s="153">
        <f t="shared" si="1"/>
        <v>0</v>
      </c>
      <c r="D34" s="153">
        <f>[1]MercLab!AD102</f>
        <v>0</v>
      </c>
      <c r="E34" s="152">
        <f>[1]MercLab!AE102</f>
        <v>0</v>
      </c>
      <c r="F34" s="153">
        <f t="shared" si="2"/>
        <v>0</v>
      </c>
      <c r="G34" s="153">
        <f>[1]MercLab!AF102</f>
        <v>0</v>
      </c>
      <c r="H34" s="152">
        <f>[1]MercLab!AG102</f>
        <v>0</v>
      </c>
      <c r="I34" s="153">
        <f t="shared" si="3"/>
        <v>0</v>
      </c>
      <c r="J34" s="153">
        <f>[1]MercLab!AH102</f>
        <v>0</v>
      </c>
      <c r="K34" s="153">
        <f t="shared" si="4"/>
        <v>0</v>
      </c>
      <c r="L34" s="153">
        <f>[1]MercLab!AI102</f>
        <v>0</v>
      </c>
    </row>
    <row r="35" spans="1:12" x14ac:dyDescent="0.2">
      <c r="A35" s="10"/>
      <c r="B35" s="152"/>
      <c r="C35" s="153"/>
      <c r="D35" s="153"/>
      <c r="E35" s="152"/>
      <c r="F35" s="153"/>
      <c r="G35" s="153"/>
      <c r="H35" s="152"/>
      <c r="I35" s="153"/>
      <c r="J35" s="153"/>
      <c r="K35" s="153"/>
      <c r="L35" s="153"/>
    </row>
    <row r="36" spans="1:12" x14ac:dyDescent="0.2">
      <c r="A36" s="43" t="s">
        <v>14</v>
      </c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</row>
    <row r="37" spans="1:12" x14ac:dyDescent="0.2">
      <c r="A37" s="96" t="s">
        <v>131</v>
      </c>
      <c r="B37" s="152">
        <f>[1]MercLab!AC104</f>
        <v>47211.132152342165</v>
      </c>
      <c r="C37" s="153">
        <f>IF(ISNUMBER(B37/B$8*100),B37/B$8*100,0)</f>
        <v>2.9377071678158333</v>
      </c>
      <c r="D37" s="153">
        <f>[1]MercLab!AD104</f>
        <v>13.255034825785732</v>
      </c>
      <c r="E37" s="152">
        <f>[1]MercLab!AE104</f>
        <v>45478.304438053558</v>
      </c>
      <c r="F37" s="153">
        <f>IF(ISNUMBER(E37/E$8*100),E37/E$8*100,0)</f>
        <v>3.1713532657967405</v>
      </c>
      <c r="G37" s="153">
        <f>[1]MercLab!AF104</f>
        <v>13.255221779195601</v>
      </c>
      <c r="H37" s="152">
        <f>[1]MercLab!AG104</f>
        <v>1732.8277142886013</v>
      </c>
      <c r="I37" s="153">
        <f>IF(ISNUMBER(H37/H$8*100),H37/H$8*100,0)</f>
        <v>1.0014058912750974</v>
      </c>
      <c r="J37" s="153">
        <f>[1]MercLab!AH104</f>
        <v>13.250303615980446</v>
      </c>
      <c r="K37" s="153">
        <f>IF(ISNUMBER(H37/B37*100),H37/B37*100,0)</f>
        <v>3.6703794958720026</v>
      </c>
      <c r="L37" s="153">
        <f>[1]MercLab!AI104</f>
        <v>10.781798684218655</v>
      </c>
    </row>
    <row r="38" spans="1:12" x14ac:dyDescent="0.2">
      <c r="A38" s="96" t="s">
        <v>132</v>
      </c>
      <c r="B38" s="152">
        <f>[1]MercLab!AC105</f>
        <v>82320.144825890049</v>
      </c>
      <c r="C38" s="153">
        <f t="shared" ref="C38:C49" si="5">IF(ISNUMBER(B38/B$8*100),B38/B$8*100,0)</f>
        <v>5.1223613687192051</v>
      </c>
      <c r="D38" s="153">
        <f>[1]MercLab!AD105</f>
        <v>15.704134091756558</v>
      </c>
      <c r="E38" s="152">
        <f>[1]MercLab!AE105</f>
        <v>79346.199130269859</v>
      </c>
      <c r="F38" s="153">
        <f t="shared" ref="F38:F49" si="6">IF(ISNUMBER(E38/E$8*100),E38/E$8*100,0)</f>
        <v>5.5330740855366338</v>
      </c>
      <c r="G38" s="153">
        <f>[1]MercLab!AF105</f>
        <v>15.657119982156365</v>
      </c>
      <c r="H38" s="152">
        <f>[1]MercLab!AG105</f>
        <v>2973.9456956201766</v>
      </c>
      <c r="I38" s="153">
        <f t="shared" ref="I38:I49" si="7">IF(ISNUMBER(H38/H$8*100),H38/H$8*100,0)</f>
        <v>1.7186513785352913</v>
      </c>
      <c r="J38" s="153">
        <f>[1]MercLab!AH105</f>
        <v>16.949755814765687</v>
      </c>
      <c r="K38" s="153">
        <f t="shared" ref="K38:K49" si="8">IF(ISNUMBER(H38/B38*100),H38/B38*100,0)</f>
        <v>3.6126584834248949</v>
      </c>
      <c r="L38" s="153">
        <f>[1]MercLab!AI105</f>
        <v>3.0724167003850118</v>
      </c>
    </row>
    <row r="39" spans="1:12" x14ac:dyDescent="0.2">
      <c r="A39" s="96" t="s">
        <v>133</v>
      </c>
      <c r="B39" s="152">
        <f>[1]MercLab!AC106</f>
        <v>96669.354994977504</v>
      </c>
      <c r="C39" s="153">
        <f t="shared" si="5"/>
        <v>6.0152392906084975</v>
      </c>
      <c r="D39" s="153">
        <f>[1]MercLab!AD106</f>
        <v>11.666096666751178</v>
      </c>
      <c r="E39" s="152">
        <f>[1]MercLab!AE106</f>
        <v>90685.016825261031</v>
      </c>
      <c r="F39" s="153">
        <f t="shared" si="6"/>
        <v>6.3237675155492852</v>
      </c>
      <c r="G39" s="153">
        <f>[1]MercLab!AF106</f>
        <v>11.561223570127721</v>
      </c>
      <c r="H39" s="152">
        <f>[1]MercLab!AG106</f>
        <v>5984.3381697164596</v>
      </c>
      <c r="I39" s="153">
        <f t="shared" si="7"/>
        <v>3.4583654503683725</v>
      </c>
      <c r="J39" s="153">
        <f>[1]MercLab!AH106</f>
        <v>13.343655922797748</v>
      </c>
      <c r="K39" s="153">
        <f t="shared" si="8"/>
        <v>6.190522498083677</v>
      </c>
      <c r="L39" s="153">
        <f>[1]MercLab!AI106</f>
        <v>8.7013823569943636</v>
      </c>
    </row>
    <row r="40" spans="1:12" x14ac:dyDescent="0.2">
      <c r="A40" s="96" t="s">
        <v>134</v>
      </c>
      <c r="B40" s="152">
        <f>[1]MercLab!AC107</f>
        <v>55706.880871295492</v>
      </c>
      <c r="C40" s="153">
        <f t="shared" si="5"/>
        <v>3.466354136651407</v>
      </c>
      <c r="D40" s="153">
        <f>[1]MercLab!AD107</f>
        <v>12.698423663203014</v>
      </c>
      <c r="E40" s="152">
        <f>[1]MercLab!AE107</f>
        <v>48098.461801343256</v>
      </c>
      <c r="F40" s="153">
        <f t="shared" si="6"/>
        <v>3.3540655439620037</v>
      </c>
      <c r="G40" s="153">
        <f>[1]MercLab!AF107</f>
        <v>12.720637117128922</v>
      </c>
      <c r="H40" s="152">
        <f>[1]MercLab!AG107</f>
        <v>7608.4190699522278</v>
      </c>
      <c r="I40" s="153">
        <f t="shared" si="7"/>
        <v>4.3969262593817211</v>
      </c>
      <c r="J40" s="153">
        <f>[1]MercLab!AH107</f>
        <v>12.55799594026775</v>
      </c>
      <c r="K40" s="153">
        <f t="shared" si="8"/>
        <v>13.657952035639237</v>
      </c>
      <c r="L40" s="153">
        <f>[1]MercLab!AI107</f>
        <v>4.4501667530985873</v>
      </c>
    </row>
    <row r="41" spans="1:12" x14ac:dyDescent="0.2">
      <c r="A41" s="96" t="s">
        <v>135</v>
      </c>
      <c r="B41" s="152">
        <f>[1]MercLab!AC108</f>
        <v>544330.19293998089</v>
      </c>
      <c r="C41" s="153">
        <f t="shared" si="5"/>
        <v>33.870882492256143</v>
      </c>
      <c r="D41" s="153">
        <f>[1]MercLab!AD108</f>
        <v>7.9072360099175967</v>
      </c>
      <c r="E41" s="152">
        <f>[1]MercLab!AE108</f>
        <v>522429.60501969099</v>
      </c>
      <c r="F41" s="153">
        <f t="shared" si="6"/>
        <v>36.430752080585016</v>
      </c>
      <c r="G41" s="153">
        <f>[1]MercLab!AF108</f>
        <v>7.8025036295067798</v>
      </c>
      <c r="H41" s="152">
        <f>[1]MercLab!AG108</f>
        <v>21900.587920293063</v>
      </c>
      <c r="I41" s="153">
        <f t="shared" si="7"/>
        <v>12.656409858249212</v>
      </c>
      <c r="J41" s="153">
        <f>[1]MercLab!AH108</f>
        <v>10.230350012571712</v>
      </c>
      <c r="K41" s="153">
        <f t="shared" si="8"/>
        <v>4.0234012745105749</v>
      </c>
      <c r="L41" s="153">
        <f>[1]MercLab!AI108</f>
        <v>1.9674916989542917</v>
      </c>
    </row>
    <row r="42" spans="1:12" x14ac:dyDescent="0.2">
      <c r="A42" s="96" t="s">
        <v>136</v>
      </c>
      <c r="B42" s="152">
        <f>[1]MercLab!AC109</f>
        <v>90959.385300020062</v>
      </c>
      <c r="C42" s="153">
        <f t="shared" si="5"/>
        <v>5.6599370952118662</v>
      </c>
      <c r="D42" s="153">
        <f>[1]MercLab!AD109</f>
        <v>4.9531138407186326</v>
      </c>
      <c r="E42" s="152">
        <f>[1]MercLab!AE109</f>
        <v>90959.385300020062</v>
      </c>
      <c r="F42" s="153">
        <f t="shared" si="6"/>
        <v>6.342900140857334</v>
      </c>
      <c r="G42" s="153">
        <f>[1]MercLab!AF109</f>
        <v>4.9531138407186326</v>
      </c>
      <c r="H42" s="152">
        <f>[1]MercLab!AG109</f>
        <v>0</v>
      </c>
      <c r="I42" s="153">
        <f t="shared" si="7"/>
        <v>0</v>
      </c>
      <c r="J42" s="153">
        <f>[1]MercLab!AH109</f>
        <v>0</v>
      </c>
      <c r="K42" s="153">
        <f t="shared" si="8"/>
        <v>0</v>
      </c>
      <c r="L42" s="153">
        <f>[1]MercLab!AI109</f>
        <v>3</v>
      </c>
    </row>
    <row r="43" spans="1:12" x14ac:dyDescent="0.2">
      <c r="A43" s="96" t="s">
        <v>137</v>
      </c>
      <c r="B43" s="152">
        <f>[1]MercLab!AC110</f>
        <v>226870.5366610217</v>
      </c>
      <c r="C43" s="153">
        <f t="shared" si="5"/>
        <v>14.116992567869268</v>
      </c>
      <c r="D43" s="153">
        <f>[1]MercLab!AD110</f>
        <v>6.694161912824673</v>
      </c>
      <c r="E43" s="152">
        <f>[1]MercLab!AE110</f>
        <v>223081.49231313646</v>
      </c>
      <c r="F43" s="153">
        <f t="shared" si="6"/>
        <v>15.556213625987924</v>
      </c>
      <c r="G43" s="153">
        <f>[1]MercLab!AF110</f>
        <v>6.6858543640656976</v>
      </c>
      <c r="H43" s="152">
        <f>[1]MercLab!AG110</f>
        <v>3789.0443478852417</v>
      </c>
      <c r="I43" s="153">
        <f t="shared" si="7"/>
        <v>2.1896991264550727</v>
      </c>
      <c r="J43" s="153">
        <f>[1]MercLab!AH110</f>
        <v>7.1306790699819711</v>
      </c>
      <c r="K43" s="153">
        <f t="shared" si="8"/>
        <v>1.6701350486716737</v>
      </c>
      <c r="L43" s="153">
        <f>[1]MercLab!AI110</f>
        <v>2.3353148261514511</v>
      </c>
    </row>
    <row r="44" spans="1:12" x14ac:dyDescent="0.2">
      <c r="A44" s="96" t="s">
        <v>138</v>
      </c>
      <c r="B44" s="152">
        <f>[1]MercLab!AC111</f>
        <v>48961.056611247317</v>
      </c>
      <c r="C44" s="153">
        <f t="shared" si="5"/>
        <v>3.0465960122831413</v>
      </c>
      <c r="D44" s="153">
        <f>[1]MercLab!AD111</f>
        <v>8.8687203765864275</v>
      </c>
      <c r="E44" s="152">
        <f>[1]MercLab!AE111</f>
        <v>47056.556909430605</v>
      </c>
      <c r="F44" s="153">
        <f t="shared" si="6"/>
        <v>3.281410054219251</v>
      </c>
      <c r="G44" s="153">
        <f>[1]MercLab!AF111</f>
        <v>8.8491223410915154</v>
      </c>
      <c r="H44" s="152">
        <f>[1]MercLab!AG111</f>
        <v>1904.4997018167132</v>
      </c>
      <c r="I44" s="153">
        <f t="shared" si="7"/>
        <v>1.100615603966087</v>
      </c>
      <c r="J44" s="153">
        <f>[1]MercLab!AH111</f>
        <v>9.333875913326704</v>
      </c>
      <c r="K44" s="153">
        <f t="shared" si="8"/>
        <v>3.8898255749227686</v>
      </c>
      <c r="L44" s="153">
        <f>[1]MercLab!AI111</f>
        <v>3.7154086174805747</v>
      </c>
    </row>
    <row r="45" spans="1:12" x14ac:dyDescent="0.2">
      <c r="A45" s="96" t="s">
        <v>139</v>
      </c>
      <c r="B45" s="152">
        <f>[1]MercLab!AC112</f>
        <v>300710.21628722223</v>
      </c>
      <c r="C45" s="153">
        <f t="shared" si="5"/>
        <v>18.711657982948761</v>
      </c>
      <c r="D45" s="153">
        <f>[1]MercLab!AD112</f>
        <v>6.2811994860009461</v>
      </c>
      <c r="E45" s="152">
        <f>[1]MercLab!AE112</f>
        <v>285375.64841275156</v>
      </c>
      <c r="F45" s="153">
        <f t="shared" si="6"/>
        <v>19.900192097209519</v>
      </c>
      <c r="G45" s="153">
        <f>[1]MercLab!AF112</f>
        <v>6.309886642168876</v>
      </c>
      <c r="H45" s="152">
        <f>[1]MercLab!AG112</f>
        <v>15334.567874470633</v>
      </c>
      <c r="I45" s="153">
        <f t="shared" si="7"/>
        <v>8.8618888554405846</v>
      </c>
      <c r="J45" s="153">
        <f>[1]MercLab!AH112</f>
        <v>5.7992376572971072</v>
      </c>
      <c r="K45" s="153">
        <f t="shared" si="8"/>
        <v>5.0994502494135014</v>
      </c>
      <c r="L45" s="153">
        <f>[1]MercLab!AI112</f>
        <v>1.6535118036366816</v>
      </c>
    </row>
    <row r="46" spans="1:12" x14ac:dyDescent="0.2">
      <c r="A46" s="96" t="s">
        <v>140</v>
      </c>
      <c r="B46" s="152">
        <f>[1]MercLab!AC113</f>
        <v>328.4550787185392</v>
      </c>
      <c r="C46" s="153">
        <f t="shared" si="5"/>
        <v>2.0438078797673929E-2</v>
      </c>
      <c r="D46" s="153">
        <f>[1]MercLab!AD113</f>
        <v>17</v>
      </c>
      <c r="E46" s="152">
        <f>[1]MercLab!AE113</f>
        <v>328.4550787185392</v>
      </c>
      <c r="F46" s="153">
        <f t="shared" si="6"/>
        <v>2.2904263899732727E-2</v>
      </c>
      <c r="G46" s="153">
        <f>[1]MercLab!AF113</f>
        <v>17</v>
      </c>
      <c r="H46" s="152">
        <f>[1]MercLab!AG113</f>
        <v>0</v>
      </c>
      <c r="I46" s="153">
        <f t="shared" si="7"/>
        <v>0</v>
      </c>
      <c r="J46" s="153">
        <f>[1]MercLab!AH113</f>
        <v>0</v>
      </c>
      <c r="K46" s="153">
        <f t="shared" si="8"/>
        <v>0</v>
      </c>
      <c r="L46" s="153">
        <f>[1]MercLab!AI113</f>
        <v>0</v>
      </c>
    </row>
    <row r="47" spans="1:12" x14ac:dyDescent="0.2">
      <c r="A47" s="96" t="s">
        <v>128</v>
      </c>
      <c r="B47" s="152">
        <f>[1]MercLab!AC114</f>
        <v>1195.5163402234427</v>
      </c>
      <c r="C47" s="153">
        <f t="shared" si="5"/>
        <v>7.4390864226312026E-2</v>
      </c>
      <c r="D47" s="153">
        <f>[1]MercLab!AD114</f>
        <v>9.8759915826704781</v>
      </c>
      <c r="E47" s="152">
        <f>[1]MercLab!AE114</f>
        <v>1195.5163402234427</v>
      </c>
      <c r="F47" s="153">
        <f t="shared" si="6"/>
        <v>8.3367326392858196E-2</v>
      </c>
      <c r="G47" s="153">
        <f>[1]MercLab!AF114</f>
        <v>9.8759915826704781</v>
      </c>
      <c r="H47" s="152">
        <f>[1]MercLab!AG114</f>
        <v>0</v>
      </c>
      <c r="I47" s="153">
        <f t="shared" si="7"/>
        <v>0</v>
      </c>
      <c r="J47" s="153">
        <f>[1]MercLab!AH114</f>
        <v>0</v>
      </c>
      <c r="K47" s="153">
        <f t="shared" si="8"/>
        <v>0</v>
      </c>
      <c r="L47" s="153">
        <f>[1]MercLab!AI114</f>
        <v>0</v>
      </c>
    </row>
    <row r="48" spans="1:12" x14ac:dyDescent="0.2">
      <c r="A48" s="96" t="s">
        <v>73</v>
      </c>
      <c r="B48" s="152">
        <f>[1]MercLab!AC115</f>
        <v>111811.26621614493</v>
      </c>
      <c r="C48" s="153">
        <f t="shared" si="5"/>
        <v>6.9574429426055993</v>
      </c>
      <c r="D48" s="153">
        <f>[1]MercLab!AD115</f>
        <v>8.756178392261095</v>
      </c>
      <c r="E48" s="152">
        <f>[1]MercLab!AE115</f>
        <v>0</v>
      </c>
      <c r="F48" s="153">
        <f t="shared" si="6"/>
        <v>0</v>
      </c>
      <c r="G48" s="153">
        <f>[1]MercLab!AF115</f>
        <v>0</v>
      </c>
      <c r="H48" s="152">
        <f>[1]MercLab!AG115</f>
        <v>111811.26621614493</v>
      </c>
      <c r="I48" s="153">
        <f t="shared" si="7"/>
        <v>64.616037576328551</v>
      </c>
      <c r="J48" s="153">
        <f>[1]MercLab!AH115</f>
        <v>8.756178392261095</v>
      </c>
      <c r="K48" s="153">
        <f t="shared" si="8"/>
        <v>100</v>
      </c>
      <c r="L48" s="153">
        <f>[1]MercLab!AI115</f>
        <v>2.408421950538008</v>
      </c>
    </row>
    <row r="49" spans="1:13" ht="12" customHeight="1" x14ac:dyDescent="0.2">
      <c r="A49" s="96" t="s">
        <v>129</v>
      </c>
      <c r="B49" s="152">
        <f>[1]MercLab!AC116</f>
        <v>0</v>
      </c>
      <c r="C49" s="153">
        <f t="shared" si="5"/>
        <v>0</v>
      </c>
      <c r="D49" s="153">
        <f>[1]MercLab!AD116</f>
        <v>0</v>
      </c>
      <c r="E49" s="152">
        <f>[1]MercLab!AE116</f>
        <v>0</v>
      </c>
      <c r="F49" s="153">
        <f t="shared" si="6"/>
        <v>0</v>
      </c>
      <c r="G49" s="153">
        <f>[1]MercLab!AF116</f>
        <v>0</v>
      </c>
      <c r="H49" s="152">
        <f>[1]MercLab!AG116</f>
        <v>0</v>
      </c>
      <c r="I49" s="153">
        <f t="shared" si="7"/>
        <v>0</v>
      </c>
      <c r="J49" s="153">
        <f>[1]MercLab!AH116</f>
        <v>0</v>
      </c>
      <c r="K49" s="153">
        <f t="shared" si="8"/>
        <v>0</v>
      </c>
      <c r="L49" s="153">
        <f>[1]MercLab!AI116</f>
        <v>0</v>
      </c>
    </row>
    <row r="50" spans="1:13" x14ac:dyDescent="0.2">
      <c r="A50" s="278"/>
      <c r="B50" s="279"/>
      <c r="C50" s="279"/>
      <c r="D50" s="279"/>
      <c r="E50" s="279"/>
      <c r="F50" s="279"/>
      <c r="G50" s="279"/>
      <c r="H50" s="279"/>
      <c r="I50" s="279"/>
      <c r="J50" s="279"/>
      <c r="K50" s="279"/>
      <c r="L50" s="279"/>
    </row>
    <row r="51" spans="1:13" x14ac:dyDescent="0.2">
      <c r="A51" s="2" t="str">
        <f>'C05'!A42</f>
        <v>Fuente: Instituto Nacional de Estadística (INE). LVIII Encuesta Permanente de Hogares de Propósitos Múltiples, Junio 2017.</v>
      </c>
    </row>
    <row r="52" spans="1:13" x14ac:dyDescent="0.2">
      <c r="A52" s="2" t="str">
        <f>'C05'!A43</f>
        <v>(Promedio de salarios mínimos por rama)</v>
      </c>
    </row>
    <row r="53" spans="1:13" x14ac:dyDescent="0.2">
      <c r="A53" s="2" t="s">
        <v>60</v>
      </c>
    </row>
    <row r="54" spans="1:13" x14ac:dyDescent="0.2">
      <c r="A54" s="2" t="s">
        <v>61</v>
      </c>
    </row>
    <row r="55" spans="1:13" x14ac:dyDescent="0.2">
      <c r="A55" s="2" t="s">
        <v>62</v>
      </c>
      <c r="B55" s="77"/>
    </row>
    <row r="56" spans="1:13" x14ac:dyDescent="0.2">
      <c r="A56" s="2" t="s">
        <v>67</v>
      </c>
      <c r="B56" s="77"/>
    </row>
    <row r="58" spans="1:13" x14ac:dyDescent="0.2">
      <c r="B58" s="77"/>
    </row>
    <row r="64" spans="1:13" s="25" customFormat="1" x14ac:dyDescent="0.2">
      <c r="A64" s="307"/>
      <c r="C64" s="44"/>
      <c r="F64" s="44"/>
      <c r="I64" s="44"/>
      <c r="M64" s="307"/>
    </row>
    <row r="65" spans="1:13" s="25" customFormat="1" x14ac:dyDescent="0.2">
      <c r="A65" s="307"/>
      <c r="C65" s="44"/>
      <c r="F65" s="44"/>
      <c r="I65" s="44"/>
      <c r="M65" s="307"/>
    </row>
    <row r="66" spans="1:13" s="25" customFormat="1" x14ac:dyDescent="0.2">
      <c r="A66" s="307"/>
      <c r="C66" s="44"/>
      <c r="F66" s="44"/>
      <c r="I66" s="44"/>
      <c r="M66" s="307"/>
    </row>
    <row r="67" spans="1:13" s="25" customFormat="1" x14ac:dyDescent="0.2">
      <c r="A67" s="307"/>
      <c r="C67" s="44"/>
      <c r="D67" s="46"/>
      <c r="F67" s="44"/>
      <c r="I67" s="44"/>
      <c r="M67" s="307"/>
    </row>
    <row r="68" spans="1:13" s="25" customFormat="1" x14ac:dyDescent="0.2">
      <c r="A68" s="307"/>
      <c r="C68" s="44"/>
      <c r="F68" s="44"/>
      <c r="I68" s="44"/>
      <c r="M68" s="307"/>
    </row>
    <row r="69" spans="1:13" s="25" customFormat="1" x14ac:dyDescent="0.2">
      <c r="A69" s="307"/>
      <c r="C69" s="44"/>
      <c r="F69" s="44"/>
      <c r="I69" s="44"/>
      <c r="M69" s="307"/>
    </row>
    <row r="71" spans="1:13" s="25" customFormat="1" x14ac:dyDescent="0.2">
      <c r="A71" s="307"/>
      <c r="C71" s="44"/>
      <c r="F71" s="44"/>
      <c r="I71" s="44"/>
      <c r="M71" s="307"/>
    </row>
    <row r="72" spans="1:13" s="25" customFormat="1" x14ac:dyDescent="0.2">
      <c r="A72" s="307"/>
      <c r="C72" s="44"/>
      <c r="F72" s="44"/>
      <c r="I72" s="44"/>
      <c r="M72" s="307"/>
    </row>
  </sheetData>
  <mergeCells count="10">
    <mergeCell ref="A1:L1"/>
    <mergeCell ref="A2:L2"/>
    <mergeCell ref="A3:L3"/>
    <mergeCell ref="A4:A6"/>
    <mergeCell ref="B4:J4"/>
    <mergeCell ref="K4:K6"/>
    <mergeCell ref="L4:L6"/>
    <mergeCell ref="B5:D5"/>
    <mergeCell ref="E5:G5"/>
    <mergeCell ref="H5:J5"/>
  </mergeCells>
  <printOptions horizontalCentered="1"/>
  <pageMargins left="1.4648818897637796" right="0.27559055118110237" top="0.31496062992125984" bottom="0.39370078740157483" header="0" footer="0.19685039370078741"/>
  <pageSetup paperSize="9" scale="90" firstPageNumber="14" orientation="landscape" useFirstPageNumber="1" r:id="rId1"/>
  <headerFooter alignWithMargins="0">
    <oddFooter>&amp;L&amp;Z&amp;F+&amp;F+&amp;A&amp;C&amp;P&amp;R&amp;D+&amp;T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O114"/>
  <sheetViews>
    <sheetView topLeftCell="A100" workbookViewId="0">
      <selection activeCell="A92" sqref="A92"/>
    </sheetView>
  </sheetViews>
  <sheetFormatPr baseColWidth="10" defaultRowHeight="11.25" x14ac:dyDescent="0.2"/>
  <cols>
    <col min="1" max="1" width="51" style="164" customWidth="1"/>
    <col min="2" max="2" width="14.5" style="164" bestFit="1" customWidth="1"/>
    <col min="3" max="3" width="9" style="202" bestFit="1" customWidth="1"/>
    <col min="4" max="4" width="14.5" style="164" bestFit="1" customWidth="1"/>
    <col min="5" max="5" width="7.83203125" style="202" bestFit="1" customWidth="1"/>
    <col min="6" max="6" width="12.5" style="164" bestFit="1" customWidth="1"/>
    <col min="7" max="7" width="7.33203125" style="202" bestFit="1" customWidth="1"/>
    <col min="8" max="8" width="14.33203125" style="164" bestFit="1" customWidth="1"/>
    <col min="9" max="9" width="7.83203125" style="202" bestFit="1" customWidth="1"/>
    <col min="10" max="10" width="11.5" style="164" bestFit="1" customWidth="1"/>
    <col min="11" max="11" width="7.33203125" style="202" bestFit="1" customWidth="1"/>
    <col min="12" max="12" width="14.5" style="164" bestFit="1" customWidth="1"/>
    <col min="13" max="13" width="7.83203125" style="202" bestFit="1" customWidth="1"/>
    <col min="14" max="14" width="12.5" style="164" bestFit="1" customWidth="1"/>
    <col min="15" max="15" width="7.6640625" style="202" bestFit="1" customWidth="1"/>
    <col min="16" max="16384" width="12" style="164"/>
  </cols>
  <sheetData>
    <row r="1" spans="1:15" x14ac:dyDescent="0.2">
      <c r="A1" s="362" t="s">
        <v>103</v>
      </c>
      <c r="B1" s="36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</row>
    <row r="2" spans="1:15" x14ac:dyDescent="0.2">
      <c r="A2" s="362" t="s">
        <v>64</v>
      </c>
      <c r="B2" s="362"/>
      <c r="C2" s="362"/>
      <c r="D2" s="362"/>
      <c r="E2" s="362"/>
      <c r="F2" s="362"/>
      <c r="G2" s="362"/>
      <c r="H2" s="362"/>
      <c r="I2" s="362"/>
      <c r="J2" s="362"/>
      <c r="K2" s="362"/>
      <c r="L2" s="362"/>
      <c r="M2" s="362"/>
      <c r="N2" s="362"/>
      <c r="O2" s="362"/>
    </row>
    <row r="3" spans="1:15" x14ac:dyDescent="0.2">
      <c r="A3" s="362" t="s">
        <v>33</v>
      </c>
      <c r="B3" s="362"/>
      <c r="C3" s="362"/>
      <c r="D3" s="362"/>
      <c r="E3" s="362"/>
      <c r="F3" s="362"/>
      <c r="G3" s="362"/>
      <c r="H3" s="362"/>
      <c r="I3" s="362"/>
      <c r="J3" s="362"/>
      <c r="K3" s="362"/>
      <c r="L3" s="362"/>
      <c r="M3" s="362"/>
      <c r="N3" s="362"/>
      <c r="O3" s="362"/>
    </row>
    <row r="4" spans="1:15" customFormat="1" ht="23.25" x14ac:dyDescent="0.35">
      <c r="A4" s="314" t="s">
        <v>90</v>
      </c>
      <c r="B4" s="314"/>
      <c r="C4" s="314"/>
      <c r="D4" s="314"/>
      <c r="E4" s="314"/>
      <c r="F4" s="314"/>
      <c r="G4" s="314"/>
      <c r="H4" s="314"/>
      <c r="I4" s="314"/>
      <c r="J4" s="314"/>
      <c r="K4" s="314"/>
      <c r="L4" s="314"/>
      <c r="M4" s="314"/>
      <c r="N4" s="314"/>
      <c r="O4" s="314"/>
    </row>
    <row r="5" spans="1:15" ht="12" customHeight="1" x14ac:dyDescent="0.2">
      <c r="A5" s="363" t="s">
        <v>31</v>
      </c>
      <c r="B5" s="366" t="s">
        <v>5</v>
      </c>
      <c r="C5" s="366"/>
      <c r="D5" s="368" t="s">
        <v>6</v>
      </c>
      <c r="E5" s="368"/>
      <c r="F5" s="368"/>
      <c r="G5" s="368"/>
      <c r="H5" s="368"/>
      <c r="I5" s="368"/>
      <c r="J5" s="368"/>
      <c r="K5" s="368"/>
      <c r="L5" s="366" t="s">
        <v>1</v>
      </c>
      <c r="M5" s="366"/>
      <c r="N5" s="369" t="s">
        <v>2</v>
      </c>
      <c r="O5" s="369"/>
    </row>
    <row r="6" spans="1:15" ht="13.5" x14ac:dyDescent="0.35">
      <c r="A6" s="364"/>
      <c r="B6" s="367"/>
      <c r="C6" s="367"/>
      <c r="D6" s="371" t="s">
        <v>3</v>
      </c>
      <c r="E6" s="371"/>
      <c r="F6" s="371" t="s">
        <v>87</v>
      </c>
      <c r="G6" s="371"/>
      <c r="H6" s="371" t="s">
        <v>9</v>
      </c>
      <c r="I6" s="371"/>
      <c r="J6" s="371" t="s">
        <v>88</v>
      </c>
      <c r="K6" s="371"/>
      <c r="L6" s="367"/>
      <c r="M6" s="367"/>
      <c r="N6" s="370"/>
      <c r="O6" s="370"/>
    </row>
    <row r="7" spans="1:15" x14ac:dyDescent="0.2">
      <c r="A7" s="365"/>
      <c r="B7" s="165" t="s">
        <v>7</v>
      </c>
      <c r="C7" s="166" t="s">
        <v>66</v>
      </c>
      <c r="D7" s="165" t="s">
        <v>7</v>
      </c>
      <c r="E7" s="166" t="s">
        <v>66</v>
      </c>
      <c r="F7" s="165" t="s">
        <v>7</v>
      </c>
      <c r="G7" s="166" t="s">
        <v>66</v>
      </c>
      <c r="H7" s="165" t="s">
        <v>7</v>
      </c>
      <c r="I7" s="166" t="s">
        <v>66</v>
      </c>
      <c r="J7" s="165" t="s">
        <v>7</v>
      </c>
      <c r="K7" s="166" t="s">
        <v>66</v>
      </c>
      <c r="L7" s="165" t="s">
        <v>7</v>
      </c>
      <c r="M7" s="166" t="s">
        <v>66</v>
      </c>
      <c r="N7" s="165" t="s">
        <v>7</v>
      </c>
      <c r="O7" s="166" t="s">
        <v>66</v>
      </c>
    </row>
    <row r="8" spans="1:15" x14ac:dyDescent="0.2">
      <c r="A8" s="167"/>
      <c r="B8" s="168"/>
      <c r="C8" s="169"/>
      <c r="D8" s="169"/>
      <c r="E8" s="169"/>
      <c r="F8" s="170"/>
      <c r="G8" s="143"/>
      <c r="H8" s="169"/>
      <c r="I8" s="169"/>
      <c r="J8" s="169"/>
      <c r="K8" s="169"/>
      <c r="L8" s="169"/>
      <c r="M8" s="169"/>
      <c r="N8" s="169"/>
      <c r="O8" s="169"/>
    </row>
    <row r="9" spans="1:15" x14ac:dyDescent="0.2">
      <c r="A9" s="171" t="s">
        <v>81</v>
      </c>
      <c r="B9" s="173">
        <f>[1]MercLab!Q126</f>
        <v>1434034.6415689525</v>
      </c>
      <c r="C9" s="143">
        <f>SUM(E9,M9,O9)</f>
        <v>99.999999999994941</v>
      </c>
      <c r="D9" s="173">
        <f t="shared" ref="D9:D45" si="0">F9+H9+J9</f>
        <v>583606.76369837311</v>
      </c>
      <c r="E9" s="143">
        <f>IF(ISNUMBER(D9/$B$9*100),D9/$B$9*100,0)</f>
        <v>40.6968386105275</v>
      </c>
      <c r="F9" s="173">
        <f>[1]MercLab!R126</f>
        <v>119372.61366717299</v>
      </c>
      <c r="G9" s="143">
        <f>IF(ISNUMBER(F9/$B$9*100),F9/$B$9*100,0)</f>
        <v>8.3242489551416607</v>
      </c>
      <c r="H9" s="173">
        <f>[1]MercLab!S126</f>
        <v>354040.08213876124</v>
      </c>
      <c r="I9" s="143">
        <f>IF(ISNUMBER(H9/$B$9*100),H9/$B$9*100,0)</f>
        <v>24.688391191959777</v>
      </c>
      <c r="J9" s="173">
        <f>[1]MercLab!T126</f>
        <v>110194.06789243888</v>
      </c>
      <c r="K9" s="143">
        <f>IF(ISNUMBER(J9/$B$9*100),J9/$B$9*100,0)</f>
        <v>7.6841984634260623</v>
      </c>
      <c r="L9" s="173">
        <f>[1]MercLab!U126</f>
        <v>660882.58284289413</v>
      </c>
      <c r="M9" s="143">
        <f>IF(ISNUMBER(L9/$B$9*100),L9/$B$9*100,0)</f>
        <v>46.085538221017721</v>
      </c>
      <c r="N9" s="142">
        <f>+N12+N16</f>
        <v>189545.29502761268</v>
      </c>
      <c r="O9" s="143">
        <f>N9/B9*100</f>
        <v>13.217623168449713</v>
      </c>
    </row>
    <row r="10" spans="1:15" s="175" customFormat="1" x14ac:dyDescent="0.2">
      <c r="A10" s="172"/>
      <c r="B10" s="173"/>
      <c r="C10" s="143"/>
      <c r="D10" s="173"/>
      <c r="E10" s="143"/>
      <c r="F10" s="174"/>
      <c r="G10" s="143"/>
      <c r="H10" s="173"/>
      <c r="I10" s="143"/>
      <c r="J10" s="173"/>
      <c r="K10" s="143"/>
      <c r="L10" s="173"/>
      <c r="M10" s="143"/>
      <c r="N10" s="173"/>
      <c r="O10" s="143"/>
    </row>
    <row r="11" spans="1:15" x14ac:dyDescent="0.2">
      <c r="A11" s="176" t="s">
        <v>35</v>
      </c>
      <c r="B11" s="173"/>
      <c r="C11" s="143"/>
      <c r="D11" s="173"/>
      <c r="E11" s="143"/>
      <c r="F11" s="173"/>
      <c r="G11" s="143"/>
      <c r="H11" s="173"/>
      <c r="I11" s="143"/>
      <c r="J11" s="173"/>
      <c r="K11" s="143"/>
      <c r="L11" s="173"/>
      <c r="M11" s="143"/>
      <c r="N11" s="173"/>
      <c r="O11" s="143"/>
    </row>
    <row r="12" spans="1:15" x14ac:dyDescent="0.2">
      <c r="A12" s="177" t="s">
        <v>56</v>
      </c>
      <c r="B12" s="152">
        <f>SUM(B13:B15)</f>
        <v>930654.71504374035</v>
      </c>
      <c r="C12" s="178">
        <f>IF(ISNUMBER(B12/B$9*100),B12/B$9*100,0)</f>
        <v>64.897645291575884</v>
      </c>
      <c r="D12" s="152">
        <f>SUM(D13:D15)</f>
        <v>456035.21612559538</v>
      </c>
      <c r="E12" s="178">
        <f>IF(ISNUMBER(D12/D$9*100),D12/D$9*100,0)</f>
        <v>78.140838059459014</v>
      </c>
      <c r="F12" s="152">
        <f>SUM(F13:F15)</f>
        <v>87382.560725323405</v>
      </c>
      <c r="G12" s="178">
        <f>IF(ISNUMBER(F12/F$9*100),F12/F$9*100,0)</f>
        <v>73.201514183946585</v>
      </c>
      <c r="H12" s="152">
        <f>SUM(H13:H15)</f>
        <v>295112.61078512995</v>
      </c>
      <c r="I12" s="178">
        <f>IF(ISNUMBER(H12/H$9*100),H12/H$9*100,0)</f>
        <v>83.35570622465977</v>
      </c>
      <c r="J12" s="152">
        <f>SUM(J13:J15)</f>
        <v>73540.044615142047</v>
      </c>
      <c r="K12" s="178">
        <f>IF(ISNUMBER(J12/J$9*100),J12/J$9*100,0)</f>
        <v>66.736845296359277</v>
      </c>
      <c r="L12" s="152">
        <f>SUM(L13:L15)</f>
        <v>366873.06823529734</v>
      </c>
      <c r="M12" s="178">
        <f>IF(ISNUMBER(L12/L$9*100),L12/L$9*100,0)</f>
        <v>55.512594484958747</v>
      </c>
      <c r="N12" s="152">
        <f>SUM(N13:N15)</f>
        <v>107746.43068284655</v>
      </c>
      <c r="O12" s="178">
        <f>IF(ISNUMBER(N12/N$9*100),N12/N$9*100,0)</f>
        <v>56.844687528197525</v>
      </c>
    </row>
    <row r="13" spans="1:15" x14ac:dyDescent="0.2">
      <c r="A13" s="179" t="s">
        <v>51</v>
      </c>
      <c r="B13" s="152">
        <f>[1]MercLab!Q127</f>
        <v>245969.05994969193</v>
      </c>
      <c r="C13" s="178">
        <f>IF(ISNUMBER(B13/B$9*100),B13/B$9*100,0)</f>
        <v>17.152239759046648</v>
      </c>
      <c r="D13" s="152">
        <f t="shared" si="0"/>
        <v>132914.82185476884</v>
      </c>
      <c r="E13" s="178">
        <f>IF(ISNUMBER(D13/D$9*100),D13/D$9*100,0)</f>
        <v>22.774722659565256</v>
      </c>
      <c r="F13" s="152">
        <f>[1]MercLab!R127</f>
        <v>32363.773756400085</v>
      </c>
      <c r="G13" s="178">
        <f>IF(ISNUMBER(F13/F$9*100),F13/F$9*100,0)</f>
        <v>27.111556631100221</v>
      </c>
      <c r="H13" s="152">
        <f>[1]MercLab!S127</f>
        <v>79464.232044638542</v>
      </c>
      <c r="I13" s="178">
        <f>IF(ISNUMBER(H13/H$9*100),H13/H$9*100,0)</f>
        <v>22.444981812396485</v>
      </c>
      <c r="J13" s="152">
        <f>[1]MercLab!T127</f>
        <v>21086.816053730221</v>
      </c>
      <c r="K13" s="178">
        <f>IF(ISNUMBER(J13/J$9*100),J13/J$9*100,0)</f>
        <v>19.136071893010786</v>
      </c>
      <c r="L13" s="152">
        <f>[1]MercLab!U127</f>
        <v>89230.296385203153</v>
      </c>
      <c r="M13" s="178">
        <f>IF(ISNUMBER(L13/L$9*100),L13/L$9*100,0)</f>
        <v>13.501686790014119</v>
      </c>
      <c r="N13" s="152">
        <f>[1]MercLab!V127</f>
        <v>23823.941709718056</v>
      </c>
      <c r="O13" s="178">
        <f>IF(ISNUMBER(N13/N$9*100),N13/N$9*100,0)</f>
        <v>12.568996611731997</v>
      </c>
    </row>
    <row r="14" spans="1:15" x14ac:dyDescent="0.2">
      <c r="A14" s="179" t="s">
        <v>52</v>
      </c>
      <c r="B14" s="152">
        <f>[1]MercLab!Q128</f>
        <v>158684.26238251734</v>
      </c>
      <c r="C14" s="178">
        <f>IF(ISNUMBER(B14/B$9*100),B14/B$9*100,0)</f>
        <v>11.065580829268088</v>
      </c>
      <c r="D14" s="152">
        <f>F14+H14+J14</f>
        <v>89615.662246961307</v>
      </c>
      <c r="E14" s="178">
        <f>IF(ISNUMBER(D14/D$9*100),D14/D$9*100,0)</f>
        <v>15.355487259787411</v>
      </c>
      <c r="F14" s="152">
        <f>[1]MercLab!R128</f>
        <v>6178.9311395779669</v>
      </c>
      <c r="G14" s="178">
        <f>IF(ISNUMBER(F14/F$9*100),F14/F$9*100,0)</f>
        <v>5.1761714431466359</v>
      </c>
      <c r="H14" s="152">
        <f>[1]MercLab!S128</f>
        <v>72158.065705345478</v>
      </c>
      <c r="I14" s="178">
        <f>IF(ISNUMBER(H14/H$9*100),H14/H$9*100,0)</f>
        <v>20.381326676188063</v>
      </c>
      <c r="J14" s="152">
        <f>[1]MercLab!T128</f>
        <v>11278.665402037865</v>
      </c>
      <c r="K14" s="178">
        <f>IF(ISNUMBER(J14/J$9*100),J14/J$9*100,0)</f>
        <v>10.235274564005605</v>
      </c>
      <c r="L14" s="152">
        <f>[1]MercLab!U128</f>
        <v>53409.665055804158</v>
      </c>
      <c r="M14" s="178">
        <f>IF(ISNUMBER(L14/L$9*100),L14/L$9*100,0)</f>
        <v>8.0815664449884252</v>
      </c>
      <c r="N14" s="152">
        <f>[1]MercLab!V128</f>
        <v>15658.935079752389</v>
      </c>
      <c r="O14" s="178">
        <f>IF(ISNUMBER(N14/N$9*100),N14/N$9*100,0)</f>
        <v>8.2613156277349002</v>
      </c>
    </row>
    <row r="15" spans="1:15" x14ac:dyDescent="0.2">
      <c r="A15" s="179" t="s">
        <v>71</v>
      </c>
      <c r="B15" s="152">
        <f>[1]MercLab!Q129</f>
        <v>526001.39271153102</v>
      </c>
      <c r="C15" s="178">
        <f>IF(ISNUMBER(B15/B$9*100),B15/B$9*100,0)</f>
        <v>36.679824703261147</v>
      </c>
      <c r="D15" s="152">
        <f>F15+H15+J15</f>
        <v>233504.73202386525</v>
      </c>
      <c r="E15" s="178">
        <f>IF(ISNUMBER(D15/D$9*100),D15/D$9*100,0)</f>
        <v>40.010628140106355</v>
      </c>
      <c r="F15" s="152">
        <f>[1]MercLab!R129</f>
        <v>48839.855829345353</v>
      </c>
      <c r="G15" s="178">
        <f>IF(ISNUMBER(F15/F$9*100),F15/F$9*100,0)</f>
        <v>40.913786109699736</v>
      </c>
      <c r="H15" s="152">
        <f>[1]MercLab!S129</f>
        <v>143490.31303514593</v>
      </c>
      <c r="I15" s="178">
        <f>IF(ISNUMBER(H15/H$9*100),H15/H$9*100,0)</f>
        <v>40.529397736075211</v>
      </c>
      <c r="J15" s="152">
        <f>[1]MercLab!T129</f>
        <v>41174.563159373967</v>
      </c>
      <c r="K15" s="178">
        <f>IF(ISNUMBER(J15/J$9*100),J15/J$9*100,0)</f>
        <v>37.365498839342891</v>
      </c>
      <c r="L15" s="152">
        <f>[1]MercLab!U129</f>
        <v>224233.10679429004</v>
      </c>
      <c r="M15" s="178">
        <f>IF(ISNUMBER(L15/L$9*100),L15/L$9*100,0)</f>
        <v>33.929341249956202</v>
      </c>
      <c r="N15" s="152">
        <f>[1]MercLab!V129</f>
        <v>68263.553893376113</v>
      </c>
      <c r="O15" s="178">
        <f>IF(ISNUMBER(N15/N$9*100),N15/N$9*100,0)</f>
        <v>36.014375288730633</v>
      </c>
    </row>
    <row r="16" spans="1:15" x14ac:dyDescent="0.2">
      <c r="A16" s="177" t="s">
        <v>53</v>
      </c>
      <c r="B16" s="152">
        <f>[1]MercLab!Q130</f>
        <v>503379.9265251602</v>
      </c>
      <c r="C16" s="178">
        <f>IF(ISNUMBER(B16/B$9*100),B16/B$9*100,0)</f>
        <v>35.102354708420499</v>
      </c>
      <c r="D16" s="152">
        <f>F16+H16+J16</f>
        <v>127571.54757277646</v>
      </c>
      <c r="E16" s="178">
        <f>IF(ISNUMBER(D16/D$9*100),D16/D$9*100,0)</f>
        <v>21.859161940540766</v>
      </c>
      <c r="F16" s="152">
        <f>[1]MercLab!R130</f>
        <v>31990.052941849299</v>
      </c>
      <c r="G16" s="178">
        <f>IF(ISNUMBER(F16/F$9*100),F16/F$9*100,0)</f>
        <v>26.798485816053169</v>
      </c>
      <c r="H16" s="152">
        <f>[1]MercLab!S130</f>
        <v>58927.471353630695</v>
      </c>
      <c r="I16" s="178">
        <f>IF(ISNUMBER(H16/H$9*100),H16/H$9*100,0)</f>
        <v>16.644293775340067</v>
      </c>
      <c r="J16" s="152">
        <f>[1]MercLab!T130</f>
        <v>36654.023277296466</v>
      </c>
      <c r="K16" s="178">
        <f>IF(ISNUMBER(J16/J$9*100),J16/J$9*100,0)</f>
        <v>33.263154703640389</v>
      </c>
      <c r="L16" s="152">
        <f>[1]MercLab!U130</f>
        <v>294009.5146076149</v>
      </c>
      <c r="M16" s="178">
        <f>IF(ISNUMBER(L16/L$9*100),L16/L$9*100,0)</f>
        <v>44.487405515043996</v>
      </c>
      <c r="N16" s="152">
        <f>[1]MercLab!V130</f>
        <v>81798.864344766131</v>
      </c>
      <c r="O16" s="178">
        <f>IF(ISNUMBER(N16/N$9*100),N16/N$9*100,0)</f>
        <v>43.155312471802475</v>
      </c>
    </row>
    <row r="17" spans="1:15" x14ac:dyDescent="0.2">
      <c r="A17" s="176"/>
      <c r="B17" s="180"/>
      <c r="C17" s="178"/>
      <c r="D17" s="180">
        <f t="shared" si="0"/>
        <v>0</v>
      </c>
      <c r="E17" s="178"/>
      <c r="F17" s="180"/>
      <c r="G17" s="178"/>
      <c r="H17" s="180"/>
      <c r="I17" s="178"/>
      <c r="J17" s="180"/>
      <c r="K17" s="178"/>
      <c r="L17" s="180"/>
      <c r="M17" s="178"/>
      <c r="N17" s="180"/>
      <c r="O17" s="178"/>
    </row>
    <row r="18" spans="1:15" x14ac:dyDescent="0.2">
      <c r="A18" s="176" t="s">
        <v>11</v>
      </c>
    </row>
    <row r="19" spans="1:15" x14ac:dyDescent="0.2">
      <c r="A19" s="179" t="s">
        <v>37</v>
      </c>
      <c r="B19" s="152">
        <f>[1]MercLab!Q132</f>
        <v>112457.87701198042</v>
      </c>
      <c r="C19" s="178">
        <f>IF(ISNUMBER(B19/B$9*100),B19/B$9*100,0)</f>
        <v>7.8420613946216955</v>
      </c>
      <c r="D19" s="152">
        <f>F19+H19+J19</f>
        <v>17463.654078193551</v>
      </c>
      <c r="E19" s="178">
        <f>IF(ISNUMBER(D19/D$9*100),D19/D$9*100,0)</f>
        <v>2.9923666352878895</v>
      </c>
      <c r="F19" s="152">
        <f>[1]MercLab!R132</f>
        <v>2423.7318468590242</v>
      </c>
      <c r="G19" s="178">
        <f>IF(ISNUMBER(F19/F$9*100),F19/F$9*100,0)</f>
        <v>2.0303918733125146</v>
      </c>
      <c r="H19" s="152">
        <f>[1]MercLab!S132</f>
        <v>7359.081421042516</v>
      </c>
      <c r="I19" s="178">
        <f>IF(ISNUMBER(H19/H$9*100),H19/H$9*100,0)</f>
        <v>2.0786012071249673</v>
      </c>
      <c r="J19" s="152">
        <f>[1]MercLab!T132</f>
        <v>7680.8408102920102</v>
      </c>
      <c r="K19" s="178">
        <f>IF(ISNUMBER(J19/J$9*100),J19/J$9*100,0)</f>
        <v>6.9702852042719101</v>
      </c>
      <c r="L19" s="152">
        <f>[1]MercLab!U132</f>
        <v>82172.954605701132</v>
      </c>
      <c r="M19" s="178">
        <f>IF(ISNUMBER(L19/L$9*100),L19/L$9*100,0)</f>
        <v>12.433820581595716</v>
      </c>
      <c r="N19" s="152">
        <f>[1]MercLab!V132</f>
        <v>12821.268328085398</v>
      </c>
      <c r="O19" s="178">
        <f>IF(ISNUMBER(N19/N$9*100),N19/N$9*100,0)</f>
        <v>6.7642239952290115</v>
      </c>
    </row>
    <row r="20" spans="1:15" x14ac:dyDescent="0.2">
      <c r="A20" s="179" t="s">
        <v>38</v>
      </c>
      <c r="B20" s="152">
        <f>[1]MercLab!Q133</f>
        <v>665375.68544291577</v>
      </c>
      <c r="C20" s="178">
        <f>IF(ISNUMBER(B20/B$9*100),B20/B$9*100,0)</f>
        <v>46.398857193222312</v>
      </c>
      <c r="D20" s="152">
        <f>F20+H20+J20</f>
        <v>188888.58459109062</v>
      </c>
      <c r="E20" s="178">
        <f>IF(ISNUMBER(D20/D$9*100),D20/D$9*100,0)</f>
        <v>32.365729175941212</v>
      </c>
      <c r="F20" s="152">
        <f>[1]MercLab!R133</f>
        <v>12568.458142475796</v>
      </c>
      <c r="G20" s="178">
        <f>IF(ISNUMBER(F20/F$9*100),F20/F$9*100,0)</f>
        <v>10.528761795832299</v>
      </c>
      <c r="H20" s="152">
        <f>[1]MercLab!S133</f>
        <v>102185.34799707976</v>
      </c>
      <c r="I20" s="178">
        <f>IF(ISNUMBER(H20/H$9*100),H20/H$9*100,0)</f>
        <v>28.862649499959609</v>
      </c>
      <c r="J20" s="152">
        <f>[1]MercLab!T133</f>
        <v>74134.778451535065</v>
      </c>
      <c r="K20" s="178">
        <f>IF(ISNUMBER(J20/J$9*100),J20/J$9*100,0)</f>
        <v>67.276560226362164</v>
      </c>
      <c r="L20" s="152">
        <f>[1]MercLab!U133</f>
        <v>391107.06926223938</v>
      </c>
      <c r="M20" s="178">
        <f>IF(ISNUMBER(L20/L$9*100),L20/L$9*100,0)</f>
        <v>59.17950925258593</v>
      </c>
      <c r="N20" s="152">
        <f>[1]MercLab!V133</f>
        <v>85380.031589605976</v>
      </c>
      <c r="O20" s="178">
        <f>IF(ISNUMBER(N20/N$9*100),N20/N$9*100,0)</f>
        <v>45.044658891252318</v>
      </c>
    </row>
    <row r="21" spans="1:15" x14ac:dyDescent="0.2">
      <c r="A21" s="179" t="s">
        <v>39</v>
      </c>
      <c r="B21" s="152">
        <f>[1]MercLab!Q134</f>
        <v>458019.58118607482</v>
      </c>
      <c r="C21" s="178">
        <f>IF(ISNUMBER(B21/B$9*100),B21/B$9*100,0)</f>
        <v>31.939227122502672</v>
      </c>
      <c r="D21" s="152">
        <f>F21+H21+J21</f>
        <v>235956.49672096997</v>
      </c>
      <c r="E21" s="178">
        <f>IF(ISNUMBER(D21/D$9*100),D21/D$9*100,0)</f>
        <v>40.430733740248414</v>
      </c>
      <c r="F21" s="152">
        <f>[1]MercLab!R134</f>
        <v>46876.204605929968</v>
      </c>
      <c r="G21" s="178">
        <f>IF(ISNUMBER(F21/F$9*100),F21/F$9*100,0)</f>
        <v>39.268809793029391</v>
      </c>
      <c r="H21" s="152">
        <f>[1]MercLab!S134</f>
        <v>163002.64201557799</v>
      </c>
      <c r="I21" s="178">
        <f>IF(ISNUMBER(H21/H$9*100),H21/H$9*100,0)</f>
        <v>46.040731046856806</v>
      </c>
      <c r="J21" s="152">
        <f>[1]MercLab!T134</f>
        <v>26077.650099462029</v>
      </c>
      <c r="K21" s="178">
        <f>IF(ISNUMBER(J21/J$9*100),J21/J$9*100,0)</f>
        <v>23.665203216670964</v>
      </c>
      <c r="L21" s="152">
        <f>[1]MercLab!U134</f>
        <v>149092.81797639962</v>
      </c>
      <c r="M21" s="178">
        <f>IF(ISNUMBER(L21/L$9*100),L21/L$9*100,0)</f>
        <v>22.559653083162303</v>
      </c>
      <c r="N21" s="152">
        <f>[1]MercLab!V134</f>
        <v>72970.266488704088</v>
      </c>
      <c r="O21" s="178">
        <f>IF(ISNUMBER(N21/N$9*100),N21/N$9*100,0)</f>
        <v>38.497535102664457</v>
      </c>
    </row>
    <row r="22" spans="1:15" x14ac:dyDescent="0.2">
      <c r="A22" s="179" t="s">
        <v>40</v>
      </c>
      <c r="B22" s="152">
        <f>[1]MercLab!Q135</f>
        <v>191725.93837635129</v>
      </c>
      <c r="C22" s="178">
        <f>IF(ISNUMBER(B22/B$9*100),B22/B$9*100,0)</f>
        <v>13.369686674136913</v>
      </c>
      <c r="D22" s="152">
        <f>F22+H22+J22</f>
        <v>136136.10374735529</v>
      </c>
      <c r="E22" s="178">
        <f>IF(ISNUMBER(D22/D$9*100),D22/D$9*100,0)</f>
        <v>23.32668368759942</v>
      </c>
      <c r="F22" s="152">
        <f>[1]MercLab!R135</f>
        <v>57175.763993189212</v>
      </c>
      <c r="G22" s="178">
        <f>IF(ISNUMBER(F22/F$9*100),F22/F$9*100,0)</f>
        <v>47.896885421812897</v>
      </c>
      <c r="H22" s="152">
        <f>[1]MercLab!S135</f>
        <v>77570.380057422663</v>
      </c>
      <c r="I22" s="178">
        <f>IF(ISNUMBER(H22/H$9*100),H22/H$9*100,0)</f>
        <v>21.910055943049972</v>
      </c>
      <c r="J22" s="152">
        <f>[1]MercLab!T135</f>
        <v>1389.9596967434054</v>
      </c>
      <c r="K22" s="178">
        <f>IF(ISNUMBER(J22/J$9*100),J22/J$9*100,0)</f>
        <v>1.2613743401324959</v>
      </c>
      <c r="L22" s="152">
        <f>[1]MercLab!U135</f>
        <v>37216.106007778762</v>
      </c>
      <c r="M22" s="178">
        <f>IF(ISNUMBER(L22/L$9*100),L22/L$9*100,0)</f>
        <v>5.6312735384381929</v>
      </c>
      <c r="N22" s="152">
        <f>[1]MercLab!V135</f>
        <v>18373.728621217291</v>
      </c>
      <c r="O22" s="178">
        <f>IF(ISNUMBER(N22/N$9*100),N22/N$9*100,0)</f>
        <v>9.6935820108542572</v>
      </c>
    </row>
    <row r="23" spans="1:15" x14ac:dyDescent="0.2">
      <c r="A23" s="179" t="s">
        <v>46</v>
      </c>
      <c r="B23" s="152">
        <f>[1]MercLab!Q136</f>
        <v>6455.5595515569103</v>
      </c>
      <c r="C23" s="178">
        <f>IF(ISNUMBER(B23/B$9*100),B23/B$9*100,0)</f>
        <v>0.45016761551129575</v>
      </c>
      <c r="D23" s="152">
        <f>F23+H23+J23</f>
        <v>5161.9245607627718</v>
      </c>
      <c r="E23" s="178">
        <f>IF(ISNUMBER(D23/D$9*100),D23/D$9*100,0)</f>
        <v>0.88448676092291179</v>
      </c>
      <c r="F23" s="152">
        <f>[1]MercLab!R136</f>
        <v>328.4550787185392</v>
      </c>
      <c r="G23" s="178">
        <f>IF(ISNUMBER(F23/F$9*100),F23/F$9*100,0)</f>
        <v>0.27515111601251896</v>
      </c>
      <c r="H23" s="152">
        <f>[1]MercLab!S136</f>
        <v>3922.6306476381969</v>
      </c>
      <c r="I23" s="178">
        <f>IF(ISNUMBER(H23/H$9*100),H23/H$9*100,0)</f>
        <v>1.107962303008611</v>
      </c>
      <c r="J23" s="152">
        <f>[1]MercLab!T136</f>
        <v>910.83883440603597</v>
      </c>
      <c r="K23" s="178">
        <f>IF(ISNUMBER(J23/J$9*100),J23/J$9*100,0)</f>
        <v>0.82657701256215677</v>
      </c>
      <c r="L23" s="152">
        <f>[1]MercLab!U136</f>
        <v>1293.6349907941387</v>
      </c>
      <c r="M23" s="178">
        <f>IF(ISNUMBER(L23/L$9*100),L23/L$9*100,0)</f>
        <v>0.19574354422072332</v>
      </c>
      <c r="N23" s="152">
        <f>[1]MercLab!V136</f>
        <v>0</v>
      </c>
      <c r="O23" s="178">
        <f>IF(ISNUMBER(N23/N$9*100),N23/N$9*100,0)</f>
        <v>0</v>
      </c>
    </row>
    <row r="24" spans="1:15" x14ac:dyDescent="0.2">
      <c r="A24" s="181"/>
      <c r="B24" s="180"/>
      <c r="C24" s="182"/>
      <c r="D24" s="180">
        <f t="shared" si="0"/>
        <v>0</v>
      </c>
      <c r="E24" s="182"/>
      <c r="F24" s="180"/>
      <c r="G24" s="182"/>
      <c r="H24" s="180"/>
      <c r="I24" s="182"/>
      <c r="J24" s="180"/>
      <c r="K24" s="182"/>
      <c r="L24" s="180"/>
      <c r="M24" s="182"/>
      <c r="N24" s="180"/>
      <c r="O24" s="182"/>
    </row>
    <row r="25" spans="1:15" x14ac:dyDescent="0.2">
      <c r="A25" s="183" t="s">
        <v>16</v>
      </c>
    </row>
    <row r="26" spans="1:15" x14ac:dyDescent="0.2">
      <c r="A26" s="179" t="s">
        <v>41</v>
      </c>
      <c r="B26" s="152">
        <f>[1]MercLab!Q138</f>
        <v>7800.8679644636759</v>
      </c>
      <c r="C26" s="178">
        <f>IF(ISNUMBER(B26/B$9*100),B26/B$9*100,0)</f>
        <v>0.54398044080224461</v>
      </c>
      <c r="D26" s="152">
        <f>F26+H26+J26</f>
        <v>597.94491480092086</v>
      </c>
      <c r="E26" s="178">
        <f>IF(ISNUMBER(D26/D$9*100),D26/D$9*100,0)</f>
        <v>0.10245681715744441</v>
      </c>
      <c r="F26" s="152">
        <f>[1]MercLab!R138</f>
        <v>0</v>
      </c>
      <c r="G26" s="178">
        <f>IF(ISNUMBER(F26/F$9*100),F26/F$9*100,0)</f>
        <v>0</v>
      </c>
      <c r="H26" s="152">
        <f>[1]MercLab!S138</f>
        <v>298.97245740046043</v>
      </c>
      <c r="I26" s="178">
        <f>IF(ISNUMBER(H26/H$9*100),H26/H$9*100,0)</f>
        <v>8.4445934933232283E-2</v>
      </c>
      <c r="J26" s="152">
        <f>[1]MercLab!T138</f>
        <v>298.97245740046043</v>
      </c>
      <c r="K26" s="178">
        <f>IF(ISNUMBER(J26/J$9*100),J26/J$9*100,0)</f>
        <v>0.27131447555987254</v>
      </c>
      <c r="L26" s="152">
        <f>[1]MercLab!U138</f>
        <v>657.73940628101298</v>
      </c>
      <c r="M26" s="178">
        <f>IF(ISNUMBER(L26/L$9*100),L26/L$9*100,0)</f>
        <v>9.9524397125377362E-2</v>
      </c>
      <c r="N26" s="152">
        <f>[1]MercLab!V138</f>
        <v>6545.1836433817425</v>
      </c>
      <c r="O26" s="178">
        <f>IF(ISNUMBER(N26/N$9*100),N26/N$9*100,0)</f>
        <v>3.4530973941760199</v>
      </c>
    </row>
    <row r="27" spans="1:15" x14ac:dyDescent="0.2">
      <c r="A27" s="179" t="s">
        <v>42</v>
      </c>
      <c r="B27" s="152">
        <f>[1]MercLab!Q139</f>
        <v>24768.504707330929</v>
      </c>
      <c r="C27" s="178">
        <f t="shared" ref="C27:C34" si="1">IF(ISNUMBER(B27/B$9*100),B27/B$9*100,0)</f>
        <v>1.7271901242380125</v>
      </c>
      <c r="D27" s="152">
        <f t="shared" ref="D27:D34" si="2">F27+H27+J27</f>
        <v>3687.0505583243671</v>
      </c>
      <c r="E27" s="178">
        <f t="shared" ref="E27:E34" si="3">IF(ISNUMBER(D27/D$9*100),D27/D$9*100,0)</f>
        <v>0.63176967569038567</v>
      </c>
      <c r="F27" s="152">
        <f>[1]MercLab!R139</f>
        <v>0</v>
      </c>
      <c r="G27" s="178">
        <f t="shared" ref="G27:G34" si="4">IF(ISNUMBER(F27/F$9*100),F27/F$9*100,0)</f>
        <v>0</v>
      </c>
      <c r="H27" s="152">
        <f>[1]MercLab!S139</f>
        <v>2431.3662372424333</v>
      </c>
      <c r="I27" s="178">
        <f t="shared" ref="I27:I34" si="5">IF(ISNUMBER(H27/H$9*100),H27/H$9*100,0)</f>
        <v>0.68674886260180346</v>
      </c>
      <c r="J27" s="152">
        <f>[1]MercLab!T139</f>
        <v>1255.6843210819338</v>
      </c>
      <c r="K27" s="178">
        <f t="shared" ref="K27:K34" si="6">IF(ISNUMBER(J27/J$9*100),J27/J$9*100,0)</f>
        <v>1.1395207973514647</v>
      </c>
      <c r="L27" s="152">
        <f>[1]MercLab!U139</f>
        <v>667.36598828700789</v>
      </c>
      <c r="M27" s="178">
        <f t="shared" ref="M27:M34" si="7">IF(ISNUMBER(L27/L$9*100),L27/L$9*100,0)</f>
        <v>0.10098102228934894</v>
      </c>
      <c r="N27" s="152">
        <f>[1]MercLab!V139</f>
        <v>20414.088160719552</v>
      </c>
      <c r="O27" s="178">
        <f t="shared" ref="O27:O34" si="8">IF(ISNUMBER(N27/N$9*100),N27/N$9*100,0)</f>
        <v>10.770031594688572</v>
      </c>
    </row>
    <row r="28" spans="1:15" x14ac:dyDescent="0.2">
      <c r="A28" s="179" t="s">
        <v>43</v>
      </c>
      <c r="B28" s="152">
        <f>[1]MercLab!Q140</f>
        <v>96004.815954376827</v>
      </c>
      <c r="C28" s="178">
        <f t="shared" si="1"/>
        <v>6.6947347833480251</v>
      </c>
      <c r="D28" s="152">
        <f t="shared" si="2"/>
        <v>30972.137530952717</v>
      </c>
      <c r="E28" s="178">
        <f t="shared" si="3"/>
        <v>5.3070216895155999</v>
      </c>
      <c r="F28" s="152">
        <f>[1]MercLab!R140</f>
        <v>1823.3173657208411</v>
      </c>
      <c r="G28" s="178">
        <f t="shared" si="4"/>
        <v>1.5274168083514506</v>
      </c>
      <c r="H28" s="152">
        <f>[1]MercLab!S140</f>
        <v>15374.97297097202</v>
      </c>
      <c r="I28" s="178">
        <f t="shared" si="5"/>
        <v>4.3427209930840558</v>
      </c>
      <c r="J28" s="152">
        <f>[1]MercLab!T140</f>
        <v>13773.847194259855</v>
      </c>
      <c r="K28" s="178">
        <f t="shared" si="6"/>
        <v>12.499626756409969</v>
      </c>
      <c r="L28" s="152">
        <f>[1]MercLab!U140</f>
        <v>12991.608521634844</v>
      </c>
      <c r="M28" s="178">
        <f t="shared" si="7"/>
        <v>1.9657967782641999</v>
      </c>
      <c r="N28" s="152">
        <f>[1]MercLab!V140</f>
        <v>52041.069901789</v>
      </c>
      <c r="O28" s="178">
        <f t="shared" si="8"/>
        <v>27.455743438109469</v>
      </c>
    </row>
    <row r="29" spans="1:15" x14ac:dyDescent="0.2">
      <c r="A29" s="179" t="s">
        <v>44</v>
      </c>
      <c r="B29" s="152">
        <f>[1]MercLab!Q141</f>
        <v>208721.34810464692</v>
      </c>
      <c r="C29" s="178">
        <f t="shared" si="1"/>
        <v>14.554833060119698</v>
      </c>
      <c r="D29" s="152">
        <f t="shared" si="2"/>
        <v>118224.27195871146</v>
      </c>
      <c r="E29" s="178">
        <f t="shared" si="3"/>
        <v>20.257522584130569</v>
      </c>
      <c r="F29" s="152">
        <f>[1]MercLab!R141</f>
        <v>16778.656896553777</v>
      </c>
      <c r="G29" s="178">
        <f t="shared" si="4"/>
        <v>14.055700366362878</v>
      </c>
      <c r="H29" s="152">
        <f>[1]MercLab!S141</f>
        <v>77333.174073890477</v>
      </c>
      <c r="I29" s="178">
        <f t="shared" si="5"/>
        <v>21.843056189208767</v>
      </c>
      <c r="J29" s="152">
        <f>[1]MercLab!T141</f>
        <v>24112.440988267201</v>
      </c>
      <c r="K29" s="178">
        <f t="shared" si="6"/>
        <v>21.88179586200911</v>
      </c>
      <c r="L29" s="152">
        <f>[1]MercLab!U141</f>
        <v>45120.874165754816</v>
      </c>
      <c r="M29" s="178">
        <f t="shared" si="7"/>
        <v>6.8273662125668402</v>
      </c>
      <c r="N29" s="152">
        <f>[1]MercLab!V141</f>
        <v>45376.201980180711</v>
      </c>
      <c r="O29" s="178">
        <f t="shared" si="8"/>
        <v>23.939503206117763</v>
      </c>
    </row>
    <row r="30" spans="1:15" x14ac:dyDescent="0.2">
      <c r="A30" s="179" t="s">
        <v>45</v>
      </c>
      <c r="B30" s="152">
        <f>[1]MercLab!Q142</f>
        <v>155453.0480596761</v>
      </c>
      <c r="C30" s="178">
        <f t="shared" si="1"/>
        <v>10.840257519134797</v>
      </c>
      <c r="D30" s="152">
        <f t="shared" si="2"/>
        <v>90098.625656387696</v>
      </c>
      <c r="E30" s="178">
        <f t="shared" si="3"/>
        <v>15.438242196753151</v>
      </c>
      <c r="F30" s="152">
        <f>[1]MercLab!R142</f>
        <v>12605.650986072396</v>
      </c>
      <c r="G30" s="178">
        <f t="shared" si="4"/>
        <v>10.559918727438321</v>
      </c>
      <c r="H30" s="152">
        <f>[1]MercLab!S142</f>
        <v>63958.552086878219</v>
      </c>
      <c r="I30" s="178">
        <f t="shared" si="5"/>
        <v>18.065342121859107</v>
      </c>
      <c r="J30" s="152">
        <f>[1]MercLab!T142</f>
        <v>13534.422583437068</v>
      </c>
      <c r="K30" s="178">
        <f t="shared" si="6"/>
        <v>12.282351348212412</v>
      </c>
      <c r="L30" s="152">
        <f>[1]MercLab!U142</f>
        <v>50449.699230294704</v>
      </c>
      <c r="M30" s="178">
        <f t="shared" si="7"/>
        <v>7.6336857015170683</v>
      </c>
      <c r="N30" s="152">
        <f>[1]MercLab!V142</f>
        <v>14904.723172993306</v>
      </c>
      <c r="O30" s="178">
        <f t="shared" si="8"/>
        <v>7.8634097305459409</v>
      </c>
    </row>
    <row r="31" spans="1:15" x14ac:dyDescent="0.2">
      <c r="A31" s="179" t="s">
        <v>47</v>
      </c>
      <c r="B31" s="152">
        <f>[1]MercLab!Q143</f>
        <v>209334.61781988468</v>
      </c>
      <c r="C31" s="178">
        <f t="shared" si="1"/>
        <v>14.597598394893396</v>
      </c>
      <c r="D31" s="152">
        <f t="shared" si="2"/>
        <v>106414.92183841698</v>
      </c>
      <c r="E31" s="178">
        <f t="shared" si="3"/>
        <v>18.234011059785395</v>
      </c>
      <c r="F31" s="152">
        <f>[1]MercLab!R143</f>
        <v>19163.899790052394</v>
      </c>
      <c r="G31" s="178">
        <f t="shared" si="4"/>
        <v>16.053849539965626</v>
      </c>
      <c r="H31" s="152">
        <f>[1]MercLab!S143</f>
        <v>72107.884110831859</v>
      </c>
      <c r="I31" s="178">
        <f t="shared" si="5"/>
        <v>20.367152689386774</v>
      </c>
      <c r="J31" s="152">
        <f>[1]MercLab!T143</f>
        <v>15143.137937532727</v>
      </c>
      <c r="K31" s="178">
        <f t="shared" si="6"/>
        <v>13.74224423070944</v>
      </c>
      <c r="L31" s="152">
        <f>[1]MercLab!U143</f>
        <v>94224.242622269812</v>
      </c>
      <c r="M31" s="178">
        <f t="shared" si="7"/>
        <v>14.25733482291951</v>
      </c>
      <c r="N31" s="152">
        <f>[1]MercLab!V143</f>
        <v>8695.4533591979853</v>
      </c>
      <c r="O31" s="178">
        <f t="shared" si="8"/>
        <v>4.5875332109569085</v>
      </c>
    </row>
    <row r="32" spans="1:15" x14ac:dyDescent="0.2">
      <c r="A32" s="179" t="s">
        <v>48</v>
      </c>
      <c r="B32" s="152">
        <f>[1]MercLab!Q144</f>
        <v>286901.1812116254</v>
      </c>
      <c r="C32" s="178">
        <f t="shared" si="1"/>
        <v>20.006572567712297</v>
      </c>
      <c r="D32" s="152">
        <f t="shared" si="2"/>
        <v>120820.47984644049</v>
      </c>
      <c r="E32" s="178">
        <f t="shared" si="3"/>
        <v>20.702378272792675</v>
      </c>
      <c r="F32" s="152">
        <f>[1]MercLab!R144</f>
        <v>26814.656314341228</v>
      </c>
      <c r="G32" s="178">
        <f t="shared" si="4"/>
        <v>22.462988361052496</v>
      </c>
      <c r="H32" s="152">
        <f>[1]MercLab!S144</f>
        <v>74042.338717813691</v>
      </c>
      <c r="I32" s="178">
        <f t="shared" si="5"/>
        <v>20.913546926812032</v>
      </c>
      <c r="J32" s="152">
        <f>[1]MercLab!T144</f>
        <v>19963.48481428557</v>
      </c>
      <c r="K32" s="178">
        <f t="shared" si="6"/>
        <v>18.116660176092285</v>
      </c>
      <c r="L32" s="152">
        <f>[1]MercLab!U144</f>
        <v>148132.19432988038</v>
      </c>
      <c r="M32" s="178">
        <f t="shared" si="7"/>
        <v>22.414298420858</v>
      </c>
      <c r="N32" s="152">
        <f>[1]MercLab!V144</f>
        <v>17948.507035305189</v>
      </c>
      <c r="O32" s="178">
        <f t="shared" si="8"/>
        <v>9.4692442947161926</v>
      </c>
    </row>
    <row r="33" spans="1:15" x14ac:dyDescent="0.2">
      <c r="A33" s="179" t="s">
        <v>49</v>
      </c>
      <c r="B33" s="152">
        <f>[1]MercLab!Q145</f>
        <v>287598.28898392629</v>
      </c>
      <c r="C33" s="178">
        <f t="shared" si="1"/>
        <v>20.055184208748958</v>
      </c>
      <c r="D33" s="152">
        <f t="shared" si="2"/>
        <v>94334.414581899735</v>
      </c>
      <c r="E33" s="178">
        <f t="shared" si="3"/>
        <v>16.16403723358059</v>
      </c>
      <c r="F33" s="152">
        <f>[1]MercLab!R145</f>
        <v>37072.095348124582</v>
      </c>
      <c r="G33" s="178">
        <f t="shared" si="4"/>
        <v>31.055779218746604</v>
      </c>
      <c r="H33" s="152">
        <f>[1]MercLab!S145</f>
        <v>40016.761795604791</v>
      </c>
      <c r="I33" s="178">
        <f t="shared" si="5"/>
        <v>11.302890213408311</v>
      </c>
      <c r="J33" s="152">
        <f>[1]MercLab!T145</f>
        <v>17245.557438170366</v>
      </c>
      <c r="K33" s="178">
        <f t="shared" si="6"/>
        <v>15.65016862341797</v>
      </c>
      <c r="L33" s="152">
        <f>[1]MercLab!U145</f>
        <v>181313.6692864552</v>
      </c>
      <c r="M33" s="178">
        <f t="shared" si="7"/>
        <v>27.435080601837758</v>
      </c>
      <c r="N33" s="152">
        <f>[1]MercLab!V145</f>
        <v>11950.205115571618</v>
      </c>
      <c r="O33" s="178">
        <f t="shared" si="8"/>
        <v>6.3046698752563231</v>
      </c>
    </row>
    <row r="34" spans="1:15" x14ac:dyDescent="0.2">
      <c r="A34" s="179" t="s">
        <v>72</v>
      </c>
      <c r="B34" s="152">
        <f>[1]MercLab!Q146</f>
        <v>152481.78713488783</v>
      </c>
      <c r="C34" s="178">
        <f t="shared" si="1"/>
        <v>10.633061623118124</v>
      </c>
      <c r="D34" s="152">
        <f t="shared" si="2"/>
        <v>18088.523281551432</v>
      </c>
      <c r="E34" s="178">
        <f t="shared" si="3"/>
        <v>3.0994368822805773</v>
      </c>
      <c r="F34" s="152">
        <f>[1]MercLab!R146</f>
        <v>5114.3369663074864</v>
      </c>
      <c r="G34" s="178">
        <f t="shared" si="4"/>
        <v>4.2843469780823851</v>
      </c>
      <c r="H34" s="152">
        <f>[1]MercLab!S146</f>
        <v>8107.6661572405519</v>
      </c>
      <c r="I34" s="178">
        <f t="shared" si="5"/>
        <v>2.29004188120792</v>
      </c>
      <c r="J34" s="152">
        <f>[1]MercLab!T146</f>
        <v>4866.5201580033945</v>
      </c>
      <c r="K34" s="178">
        <f t="shared" si="6"/>
        <v>4.416317730237199</v>
      </c>
      <c r="L34" s="152">
        <f>[1]MercLab!U146</f>
        <v>127325.18929205539</v>
      </c>
      <c r="M34" s="178">
        <f t="shared" si="7"/>
        <v>19.26593204262478</v>
      </c>
      <c r="N34" s="152">
        <f>[1]MercLab!V146</f>
        <v>7068.0745612810852</v>
      </c>
      <c r="O34" s="178">
        <f t="shared" si="8"/>
        <v>3.7289633384207286</v>
      </c>
    </row>
    <row r="35" spans="1:15" x14ac:dyDescent="0.2">
      <c r="A35" s="184"/>
      <c r="B35" s="152"/>
      <c r="C35" s="178"/>
      <c r="D35" s="152"/>
      <c r="E35" s="178"/>
      <c r="F35" s="152"/>
      <c r="G35" s="178"/>
      <c r="H35" s="152"/>
      <c r="I35" s="178"/>
      <c r="J35" s="152"/>
      <c r="K35" s="178"/>
      <c r="L35" s="152"/>
      <c r="M35" s="178"/>
      <c r="N35" s="152"/>
      <c r="O35" s="178"/>
    </row>
    <row r="36" spans="1:15" x14ac:dyDescent="0.2">
      <c r="A36" s="176" t="s">
        <v>80</v>
      </c>
      <c r="B36" s="142">
        <f>[1]MercLab!Q150</f>
        <v>1207706.2174145051</v>
      </c>
      <c r="C36" s="143">
        <f>IF(ISNUMBER(B36/B$9*100),B36/B$9*100,0)</f>
        <v>84.217367029095939</v>
      </c>
      <c r="D36" s="142">
        <f>F36+H36+J36</f>
        <v>572601.71631388552</v>
      </c>
      <c r="E36" s="143">
        <f>IF(ISNUMBER(D36/D$9*100),D36/D$9*100,0)</f>
        <v>98.114304345147147</v>
      </c>
      <c r="F36" s="142">
        <f>[1]MercLab!R150</f>
        <v>114744.45711051312</v>
      </c>
      <c r="G36" s="143">
        <f>IF(ISNUMBER(F36/F$9*100),F36/F$9*100,0)</f>
        <v>96.122932710878061</v>
      </c>
      <c r="H36" s="142">
        <f>[1]MercLab!S150</f>
        <v>347991.6463896521</v>
      </c>
      <c r="I36" s="143">
        <f>IF(ISNUMBER(H36/H$9*100),H36/H$9*100,0)</f>
        <v>98.291595767188156</v>
      </c>
      <c r="J36" s="142">
        <f>[1]MercLab!T150</f>
        <v>109865.61281372033</v>
      </c>
      <c r="K36" s="143">
        <f>IF(ISNUMBER(J36/J$9*100),J36/J$9*100,0)</f>
        <v>99.701930344345627</v>
      </c>
      <c r="L36" s="142">
        <f>[1]MercLab!U150</f>
        <v>635104.50110060791</v>
      </c>
      <c r="M36" s="143">
        <f>IF(ISNUMBER(L36/L$9*100),L36/L$9*100,0)</f>
        <v>96.099446042079421</v>
      </c>
      <c r="N36" s="142">
        <f>[1]MercLab!V150</f>
        <v>0</v>
      </c>
      <c r="O36" s="143">
        <f>IF(ISNUMBER(N36/N$9*100),N36/N$9*100,0)</f>
        <v>0</v>
      </c>
    </row>
    <row r="37" spans="1:15" x14ac:dyDescent="0.2">
      <c r="A37" s="185" t="s">
        <v>75</v>
      </c>
      <c r="B37" s="93">
        <f>SUM(B38:B40)</f>
        <v>986429.42362634302</v>
      </c>
      <c r="C37" s="60">
        <f>IF(ISNUMBER(B37/B$9*100),B37/B$9*100,0)</f>
        <v>68.787001027193298</v>
      </c>
      <c r="D37" s="93">
        <f>F37+H37+J37</f>
        <v>421842.50074102543</v>
      </c>
      <c r="E37" s="60">
        <f>IF(ISNUMBER(D37/D$9*100),D37/D$9*100,0)</f>
        <v>72.281975977757398</v>
      </c>
      <c r="F37" s="93">
        <f>SUM(F38:F40)</f>
        <v>56498.378344306097</v>
      </c>
      <c r="G37" s="60">
        <f>IF(ISNUMBER(F37/F$9*100),F37/F$9*100,0)</f>
        <v>47.329430602760553</v>
      </c>
      <c r="H37" s="93">
        <f>SUM(H38:H40)</f>
        <v>259118.45930612023</v>
      </c>
      <c r="I37" s="60">
        <f>IF(ISNUMBER(H37/H$9*100),H37/H$9*100,0)</f>
        <v>73.18901796112516</v>
      </c>
      <c r="J37" s="93">
        <f>SUM(J38:J40)</f>
        <v>106225.6630905991</v>
      </c>
      <c r="K37" s="60">
        <f>IF(ISNUMBER(J37/J$9*100),J37/J$9*100,0)</f>
        <v>96.398712854748808</v>
      </c>
      <c r="L37" s="93">
        <f>SUM(L38:L40)</f>
        <v>564586.92288531421</v>
      </c>
      <c r="M37" s="60">
        <f>IF(ISNUMBER(L37/L$9*100),L37/L$9*100,0)</f>
        <v>85.429233201554737</v>
      </c>
      <c r="N37" s="93">
        <f>SUM(N38:N40)</f>
        <v>0</v>
      </c>
      <c r="O37" s="60">
        <f>IF(ISNUMBER(N37/N$9*100),N37/N$9*100,0)</f>
        <v>0</v>
      </c>
    </row>
    <row r="38" spans="1:15" x14ac:dyDescent="0.2">
      <c r="A38" s="186" t="s">
        <v>84</v>
      </c>
      <c r="B38" s="152">
        <f>[1]MercLab!Q151</f>
        <v>494030.41901730117</v>
      </c>
      <c r="C38" s="178">
        <f>IF(ISNUMBER(B38/B$9*100),B38/B$9*100,0)</f>
        <v>34.450382487050035</v>
      </c>
      <c r="D38" s="152">
        <f>F38+H38+J38</f>
        <v>105330.19451796843</v>
      </c>
      <c r="E38" s="178">
        <f>IF(ISNUMBER(D38/D$9*100),D38/D$9*100,0)</f>
        <v>18.048144927327552</v>
      </c>
      <c r="F38" s="152">
        <f>[1]MercLab!R151</f>
        <v>28277.197088016208</v>
      </c>
      <c r="G38" s="178">
        <f>IF(ISNUMBER(F38/F$9*100),F38/F$9*100,0)</f>
        <v>23.688177898874578</v>
      </c>
      <c r="H38" s="152">
        <f>[1]MercLab!S151</f>
        <v>58611.368143056534</v>
      </c>
      <c r="I38" s="178">
        <f>IF(ISNUMBER(H38/H$9*100),H38/H$9*100,0)</f>
        <v>16.555009192457646</v>
      </c>
      <c r="J38" s="152">
        <f>[1]MercLab!T151</f>
        <v>18441.629286895681</v>
      </c>
      <c r="K38" s="178">
        <f>IF(ISNUMBER(J38/J$9*100),J38/J$9*100,0)</f>
        <v>16.73559170616759</v>
      </c>
      <c r="L38" s="152">
        <f>[1]MercLab!U151</f>
        <v>388700.22449933155</v>
      </c>
      <c r="M38" s="178">
        <f>IF(ISNUMBER(L38/L$9*100),L38/L$9*100,0)</f>
        <v>58.815322810789503</v>
      </c>
      <c r="N38" s="152">
        <f>[1]MercLab!V151</f>
        <v>0</v>
      </c>
      <c r="O38" s="178">
        <f>IF(ISNUMBER(N38/N$9*100),N38/N$9*100,0)</f>
        <v>0</v>
      </c>
    </row>
    <row r="39" spans="1:15" x14ac:dyDescent="0.2">
      <c r="A39" s="186" t="s">
        <v>85</v>
      </c>
      <c r="B39" s="152">
        <f>[1]MercLab!Q152</f>
        <v>492399.00460904179</v>
      </c>
      <c r="C39" s="178">
        <f t="shared" ref="C39:C44" si="9">IF(ISNUMBER(B39/B$9*100),B39/B$9*100,0)</f>
        <v>34.336618540143256</v>
      </c>
      <c r="D39" s="152">
        <f t="shared" ref="D39:D44" si="10">F39+H39+J39</f>
        <v>316512.30622305698</v>
      </c>
      <c r="E39" s="178">
        <f t="shared" ref="E39:E44" si="11">IF(ISNUMBER(D39/D$9*100),D39/D$9*100,0)</f>
        <v>54.233831050429835</v>
      </c>
      <c r="F39" s="152">
        <f>[1]MercLab!R152</f>
        <v>28221.181256289885</v>
      </c>
      <c r="G39" s="178">
        <f t="shared" ref="G39:G44" si="12">IF(ISNUMBER(F39/F$9*100),F39/F$9*100,0)</f>
        <v>23.641252703885968</v>
      </c>
      <c r="H39" s="152">
        <f>[1]MercLab!S152</f>
        <v>200507.09116306368</v>
      </c>
      <c r="I39" s="178">
        <f t="shared" ref="I39:I44" si="13">IF(ISNUMBER(H39/H$9*100),H39/H$9*100,0)</f>
        <v>56.634008768667513</v>
      </c>
      <c r="J39" s="152">
        <f>[1]MercLab!T152</f>
        <v>87784.033803703423</v>
      </c>
      <c r="K39" s="178">
        <f t="shared" ref="K39:K44" si="14">IF(ISNUMBER(J39/J$9*100),J39/J$9*100,0)</f>
        <v>79.663121148581212</v>
      </c>
      <c r="L39" s="152">
        <f>[1]MercLab!U152</f>
        <v>175886.69838598266</v>
      </c>
      <c r="M39" s="178">
        <f t="shared" ref="M39:M44" si="15">IF(ISNUMBER(L39/L$9*100),L39/L$9*100,0)</f>
        <v>26.613910390765234</v>
      </c>
      <c r="N39" s="152">
        <f>[1]MercLab!V152</f>
        <v>0</v>
      </c>
      <c r="O39" s="178">
        <f t="shared" ref="O39:O44" si="16">IF(ISNUMBER(N39/N$9*100),N39/N$9*100,0)</f>
        <v>0</v>
      </c>
    </row>
    <row r="40" spans="1:15" x14ac:dyDescent="0.2">
      <c r="A40" s="186" t="s">
        <v>86</v>
      </c>
      <c r="B40" s="152">
        <f>[1]MercLab!Q153</f>
        <v>0</v>
      </c>
      <c r="C40" s="178">
        <f t="shared" si="9"/>
        <v>0</v>
      </c>
      <c r="D40" s="152">
        <f t="shared" si="10"/>
        <v>0</v>
      </c>
      <c r="E40" s="178">
        <f t="shared" si="11"/>
        <v>0</v>
      </c>
      <c r="F40" s="152">
        <f>[1]MercLab!R153</f>
        <v>0</v>
      </c>
      <c r="G40" s="178">
        <f t="shared" si="12"/>
        <v>0</v>
      </c>
      <c r="H40" s="152">
        <f>[1]MercLab!S153</f>
        <v>0</v>
      </c>
      <c r="I40" s="178">
        <f t="shared" si="13"/>
        <v>0</v>
      </c>
      <c r="J40" s="152">
        <f>[1]MercLab!T153</f>
        <v>0</v>
      </c>
      <c r="K40" s="178">
        <f t="shared" si="14"/>
        <v>0</v>
      </c>
      <c r="L40" s="152">
        <f>[1]MercLab!U153</f>
        <v>0</v>
      </c>
      <c r="M40" s="178">
        <f t="shared" si="15"/>
        <v>0</v>
      </c>
      <c r="N40" s="152">
        <f>[1]MercLab!V153</f>
        <v>0</v>
      </c>
      <c r="O40" s="178">
        <f t="shared" si="16"/>
        <v>0</v>
      </c>
    </row>
    <row r="41" spans="1:15" x14ac:dyDescent="0.2">
      <c r="A41" s="185" t="s">
        <v>76</v>
      </c>
      <c r="B41" s="152">
        <f>[1]MercLab!Q154</f>
        <v>170949.79369212064</v>
      </c>
      <c r="C41" s="178">
        <f t="shared" si="9"/>
        <v>11.920897078545288</v>
      </c>
      <c r="D41" s="152">
        <f t="shared" si="10"/>
        <v>123092.13817417907</v>
      </c>
      <c r="E41" s="178">
        <f t="shared" si="11"/>
        <v>21.091622961004113</v>
      </c>
      <c r="F41" s="152">
        <f>[1]MercLab!R154</f>
        <v>44977.370607570578</v>
      </c>
      <c r="G41" s="178">
        <f t="shared" si="12"/>
        <v>37.678131713672265</v>
      </c>
      <c r="H41" s="152">
        <f>[1]MercLab!S154</f>
        <v>74474.81784348737</v>
      </c>
      <c r="I41" s="178">
        <f t="shared" si="13"/>
        <v>21.035702340137284</v>
      </c>
      <c r="J41" s="152">
        <f>[1]MercLab!T154</f>
        <v>3639.9497231211294</v>
      </c>
      <c r="K41" s="178">
        <f t="shared" si="14"/>
        <v>3.3032174895967241</v>
      </c>
      <c r="L41" s="152">
        <f>[1]MercLab!U154</f>
        <v>47857.655517941501</v>
      </c>
      <c r="M41" s="178">
        <f t="shared" si="15"/>
        <v>7.2414762864643825</v>
      </c>
      <c r="N41" s="152">
        <f>[1]MercLab!V154</f>
        <v>0</v>
      </c>
      <c r="O41" s="178">
        <f t="shared" si="16"/>
        <v>0</v>
      </c>
    </row>
    <row r="42" spans="1:15" x14ac:dyDescent="0.2">
      <c r="A42" s="185" t="s">
        <v>77</v>
      </c>
      <c r="B42" s="152">
        <f>[1]MercLab!Q155</f>
        <v>37936.220326846938</v>
      </c>
      <c r="C42" s="178">
        <f t="shared" si="9"/>
        <v>2.6454186828667945</v>
      </c>
      <c r="D42" s="152">
        <f t="shared" si="10"/>
        <v>21040.570304521156</v>
      </c>
      <c r="E42" s="178">
        <f t="shared" si="11"/>
        <v>3.6052649854818348</v>
      </c>
      <c r="F42" s="152">
        <f>[1]MercLab!R155</f>
        <v>10531.582502648302</v>
      </c>
      <c r="G42" s="178">
        <f t="shared" si="12"/>
        <v>8.8224444276739877</v>
      </c>
      <c r="H42" s="152">
        <f>[1]MercLab!S155</f>
        <v>10508.987801872854</v>
      </c>
      <c r="I42" s="178">
        <f t="shared" si="13"/>
        <v>2.9683045316191059</v>
      </c>
      <c r="J42" s="152">
        <f>[1]MercLab!T155</f>
        <v>0</v>
      </c>
      <c r="K42" s="178">
        <f t="shared" si="14"/>
        <v>0</v>
      </c>
      <c r="L42" s="152">
        <f>[1]MercLab!U155</f>
        <v>16895.650022325794</v>
      </c>
      <c r="M42" s="178">
        <f t="shared" si="15"/>
        <v>2.5565282640142217</v>
      </c>
      <c r="N42" s="152">
        <f>[1]MercLab!V155</f>
        <v>0</v>
      </c>
      <c r="O42" s="178">
        <f t="shared" si="16"/>
        <v>0</v>
      </c>
    </row>
    <row r="43" spans="1:15" x14ac:dyDescent="0.2">
      <c r="A43" s="185" t="s">
        <v>78</v>
      </c>
      <c r="B43" s="152">
        <f>[1]MercLab!Q156</f>
        <v>9732.7611654959328</v>
      </c>
      <c r="C43" s="178">
        <f t="shared" si="9"/>
        <v>0.67869777224122618</v>
      </c>
      <c r="D43" s="152">
        <f t="shared" si="10"/>
        <v>4849.5338655014584</v>
      </c>
      <c r="E43" s="178">
        <f t="shared" si="11"/>
        <v>0.83095916071456899</v>
      </c>
      <c r="F43" s="152">
        <f>[1]MercLab!R156</f>
        <v>1751.760419832209</v>
      </c>
      <c r="G43" s="178">
        <f t="shared" si="12"/>
        <v>1.4674726187334344</v>
      </c>
      <c r="H43" s="152">
        <f>[1]MercLab!S156</f>
        <v>3097.7734456692492</v>
      </c>
      <c r="I43" s="178">
        <f t="shared" si="13"/>
        <v>0.87497817392752675</v>
      </c>
      <c r="J43" s="152">
        <f>[1]MercLab!T156</f>
        <v>0</v>
      </c>
      <c r="K43" s="178">
        <f t="shared" si="14"/>
        <v>0</v>
      </c>
      <c r="L43" s="152">
        <f>[1]MercLab!U156</f>
        <v>4883.227299994478</v>
      </c>
      <c r="M43" s="178">
        <f t="shared" si="15"/>
        <v>0.73889483953238411</v>
      </c>
      <c r="N43" s="152">
        <f>[1]MercLab!V156</f>
        <v>0</v>
      </c>
      <c r="O43" s="178">
        <f t="shared" si="16"/>
        <v>0</v>
      </c>
    </row>
    <row r="44" spans="1:15" x14ac:dyDescent="0.2">
      <c r="A44" s="185" t="s">
        <v>79</v>
      </c>
      <c r="B44" s="152">
        <f>[1]MercLab!Q157</f>
        <v>2658.018603705455</v>
      </c>
      <c r="C44" s="178">
        <f t="shared" si="9"/>
        <v>0.18535246824981599</v>
      </c>
      <c r="D44" s="152">
        <f t="shared" si="10"/>
        <v>1776.9732286570943</v>
      </c>
      <c r="E44" s="178">
        <f t="shared" si="11"/>
        <v>0.30448126018900828</v>
      </c>
      <c r="F44" s="152">
        <f>[1]MercLab!R157</f>
        <v>985.36523615561759</v>
      </c>
      <c r="G44" s="178">
        <f t="shared" si="12"/>
        <v>0.82545334803755688</v>
      </c>
      <c r="H44" s="152">
        <f>[1]MercLab!S157</f>
        <v>791.60799250147682</v>
      </c>
      <c r="I44" s="178">
        <f t="shared" si="13"/>
        <v>0.22359276037881406</v>
      </c>
      <c r="J44" s="152">
        <f>[1]MercLab!T157</f>
        <v>0</v>
      </c>
      <c r="K44" s="178">
        <f t="shared" si="14"/>
        <v>0</v>
      </c>
      <c r="L44" s="152">
        <f>[1]MercLab!U157</f>
        <v>881.04537504836048</v>
      </c>
      <c r="M44" s="178">
        <f t="shared" si="15"/>
        <v>0.13331345051618704</v>
      </c>
      <c r="N44" s="152">
        <f>[1]MercLab!V157</f>
        <v>0</v>
      </c>
      <c r="O44" s="178">
        <f t="shared" si="16"/>
        <v>0</v>
      </c>
    </row>
    <row r="45" spans="1:15" x14ac:dyDescent="0.2">
      <c r="A45" s="185"/>
      <c r="B45" s="180"/>
      <c r="C45" s="182"/>
      <c r="D45" s="180">
        <f t="shared" si="0"/>
        <v>0</v>
      </c>
      <c r="E45" s="182"/>
      <c r="F45" s="180"/>
      <c r="G45" s="182"/>
      <c r="H45" s="180"/>
      <c r="I45" s="182"/>
      <c r="J45" s="180"/>
      <c r="K45" s="182"/>
      <c r="L45" s="180"/>
      <c r="M45" s="182"/>
      <c r="N45" s="180"/>
      <c r="O45" s="182"/>
    </row>
    <row r="46" spans="1:15" x14ac:dyDescent="0.2">
      <c r="A46" s="176" t="s">
        <v>12</v>
      </c>
    </row>
    <row r="47" spans="1:15" x14ac:dyDescent="0.2">
      <c r="A47" s="185" t="s">
        <v>38</v>
      </c>
      <c r="B47" s="152">
        <f>[1]MercLab!Q159</f>
        <v>144375.81028425804</v>
      </c>
      <c r="C47" s="178">
        <f>IF(ISNUMBER(B47/B$9*100),B47/B$9*100,0)</f>
        <v>10.067804925988327</v>
      </c>
      <c r="D47" s="152">
        <f>F47+H47+J47</f>
        <v>21522.91207005578</v>
      </c>
      <c r="E47" s="178">
        <f>IF(ISNUMBER(D47/D$9*100),D47/D$9*100,0)</f>
        <v>3.6879134048520932</v>
      </c>
      <c r="F47" s="152">
        <f>[1]MercLab!R159</f>
        <v>0</v>
      </c>
      <c r="G47" s="178">
        <f>IF(ISNUMBER(F47/F$9*100),F47/F$9*100,0)</f>
        <v>0</v>
      </c>
      <c r="H47" s="152">
        <f>[1]MercLab!S159</f>
        <v>21522.91207005578</v>
      </c>
      <c r="I47" s="178">
        <f>IF(ISNUMBER(H47/H$9*100),H47/H$9*100,0)</f>
        <v>6.0792303346094476</v>
      </c>
      <c r="J47" s="152">
        <f>[1]MercLab!T159</f>
        <v>0</v>
      </c>
      <c r="K47" s="178">
        <f>IF(ISNUMBER(J47/J$9*100),J47/J$9*100,0)</f>
        <v>0</v>
      </c>
      <c r="L47" s="152">
        <f>[1]MercLab!U159</f>
        <v>93735.571521153091</v>
      </c>
      <c r="M47" s="178">
        <f>IF(ISNUMBER(L47/L$9*100),L47/L$9*100,0)</f>
        <v>14.183392625953955</v>
      </c>
      <c r="N47" s="152">
        <f>[1]MercLab!V159</f>
        <v>29117.326693048966</v>
      </c>
      <c r="O47" s="178">
        <f>IF(ISNUMBER(N47/N$9*100),N47/N$9*100,0)</f>
        <v>15.361672094687023</v>
      </c>
    </row>
    <row r="48" spans="1:15" x14ac:dyDescent="0.2">
      <c r="A48" s="185" t="s">
        <v>39</v>
      </c>
      <c r="B48" s="152">
        <f>[1]MercLab!Q160</f>
        <v>283243.86310271546</v>
      </c>
      <c r="C48" s="178">
        <f>IF(ISNUMBER(B48/B$9*100),B48/B$9*100,0)</f>
        <v>19.751535624887222</v>
      </c>
      <c r="D48" s="152">
        <f>F48+H48+J48</f>
        <v>101273.19235832982</v>
      </c>
      <c r="E48" s="178">
        <f>IF(ISNUMBER(D48/D$9*100),D48/D$9*100,0)</f>
        <v>17.352984690676251</v>
      </c>
      <c r="F48" s="152">
        <f>[1]MercLab!R160</f>
        <v>0</v>
      </c>
      <c r="G48" s="178">
        <f>IF(ISNUMBER(F48/F$9*100),F48/F$9*100,0)</f>
        <v>0</v>
      </c>
      <c r="H48" s="152">
        <f>[1]MercLab!S160</f>
        <v>101273.19235832982</v>
      </c>
      <c r="I48" s="178">
        <f>IF(ISNUMBER(H48/H$9*100),H48/H$9*100,0)</f>
        <v>28.60500758742824</v>
      </c>
      <c r="J48" s="152">
        <f>[1]MercLab!T160</f>
        <v>0</v>
      </c>
      <c r="K48" s="178">
        <f>IF(ISNUMBER(J48/J$9*100),J48/J$9*100,0)</f>
        <v>0</v>
      </c>
      <c r="L48" s="152">
        <f>[1]MercLab!U160</f>
        <v>143178.95405757209</v>
      </c>
      <c r="M48" s="178">
        <f>IF(ISNUMBER(L48/L$9*100),L48/L$9*100,0)</f>
        <v>21.664809721821459</v>
      </c>
      <c r="N48" s="152">
        <f>[1]MercLab!V160</f>
        <v>38791.716686814114</v>
      </c>
      <c r="O48" s="178">
        <f>IF(ISNUMBER(N48/N$9*100),N48/N$9*100,0)</f>
        <v>20.465671111046568</v>
      </c>
    </row>
    <row r="49" spans="1:15" x14ac:dyDescent="0.2">
      <c r="A49" s="185" t="s">
        <v>50</v>
      </c>
      <c r="B49" s="152">
        <f>[1]MercLab!Q161</f>
        <v>1006414.9681818858</v>
      </c>
      <c r="C49" s="178">
        <f>IF(ISNUMBER(B49/B$9*100),B49/B$9*100,0)</f>
        <v>70.180659449117954</v>
      </c>
      <c r="D49" s="152">
        <f>F49+H49+J49</f>
        <v>460810.65926998761</v>
      </c>
      <c r="E49" s="178">
        <f>IF(ISNUMBER(D49/D$9*100),D49/D$9*100,0)</f>
        <v>78.95910190447168</v>
      </c>
      <c r="F49" s="152">
        <f>[1]MercLab!R161</f>
        <v>119372.61366717299</v>
      </c>
      <c r="G49" s="178">
        <f>IF(ISNUMBER(F49/F$9*100),F49/F$9*100,0)</f>
        <v>100</v>
      </c>
      <c r="H49" s="152">
        <f>[1]MercLab!S161</f>
        <v>231243.97771037571</v>
      </c>
      <c r="I49" s="178">
        <f>IF(ISNUMBER(H49/H$9*100),H49/H$9*100,0)</f>
        <v>65.315762077962333</v>
      </c>
      <c r="J49" s="152">
        <f>[1]MercLab!T161</f>
        <v>110194.06789243888</v>
      </c>
      <c r="K49" s="178">
        <f>IF(ISNUMBER(J49/J$9*100),J49/J$9*100,0)</f>
        <v>100</v>
      </c>
      <c r="L49" s="152">
        <f>[1]MercLab!U161</f>
        <v>423968.0572641886</v>
      </c>
      <c r="M49" s="178">
        <f>IF(ISNUMBER(L49/L$9*100),L49/L$9*100,0)</f>
        <v>64.151797652227557</v>
      </c>
      <c r="N49" s="152">
        <f>[1]MercLab!V161</f>
        <v>121636.25164774993</v>
      </c>
      <c r="O49" s="178">
        <f>IF(ISNUMBER(N49/N$9*100),N49/N$9*100,0)</f>
        <v>64.172656794266587</v>
      </c>
    </row>
    <row r="50" spans="1:15" x14ac:dyDescent="0.2">
      <c r="A50" s="185" t="s">
        <v>46</v>
      </c>
      <c r="B50" s="152">
        <f>[1]MercLab!Q162</f>
        <v>0</v>
      </c>
      <c r="C50" s="178">
        <f>IF(ISNUMBER(B50/B$9*100),B50/B$9*100,0)</f>
        <v>0</v>
      </c>
      <c r="D50" s="152">
        <f>F50+H50+J50</f>
        <v>0</v>
      </c>
      <c r="E50" s="178">
        <f>IF(ISNUMBER(D50/D$9*100),D50/D$9*100,0)</f>
        <v>0</v>
      </c>
      <c r="F50" s="152">
        <f>[1]MercLab!R162</f>
        <v>0</v>
      </c>
      <c r="G50" s="178">
        <f>IF(ISNUMBER(F50/F$9*100),F50/F$9*100,0)</f>
        <v>0</v>
      </c>
      <c r="H50" s="152">
        <f>[1]MercLab!S162</f>
        <v>0</v>
      </c>
      <c r="I50" s="178">
        <f>IF(ISNUMBER(H50/H$9*100),H50/H$9*100,0)</f>
        <v>0</v>
      </c>
      <c r="J50" s="152">
        <f>[1]MercLab!T162</f>
        <v>0</v>
      </c>
      <c r="K50" s="178">
        <f>IF(ISNUMBER(J50/J$9*100),J50/J$9*100,0)</f>
        <v>0</v>
      </c>
      <c r="L50" s="152">
        <f>[1]MercLab!U162</f>
        <v>0</v>
      </c>
      <c r="M50" s="178">
        <f>IF(ISNUMBER(L50/L$9*100),L50/L$9*100,0)</f>
        <v>0</v>
      </c>
      <c r="N50" s="152">
        <f>[1]MercLab!V162</f>
        <v>0</v>
      </c>
      <c r="O50" s="178">
        <f>IF(ISNUMBER(N50/N$9*100),N50/N$9*100,0)</f>
        <v>0</v>
      </c>
    </row>
    <row r="51" spans="1:15" x14ac:dyDescent="0.2">
      <c r="A51" s="280"/>
      <c r="B51" s="281"/>
      <c r="C51" s="282"/>
      <c r="D51" s="281"/>
      <c r="E51" s="282"/>
      <c r="F51" s="281"/>
      <c r="G51" s="282"/>
      <c r="H51" s="281"/>
      <c r="I51" s="282"/>
      <c r="J51" s="281"/>
      <c r="K51" s="282"/>
      <c r="L51" s="281"/>
      <c r="M51" s="282"/>
      <c r="N51" s="281"/>
      <c r="O51" s="282"/>
    </row>
    <row r="52" spans="1:15" x14ac:dyDescent="0.2">
      <c r="A52" s="159" t="str">
        <f>'C05'!A42</f>
        <v>Fuente: Instituto Nacional de Estadística (INE). LVIII Encuesta Permanente de Hogares de Propósitos Múltiples, Junio 2017.</v>
      </c>
      <c r="B52" s="188"/>
      <c r="C52" s="187"/>
      <c r="D52" s="188"/>
      <c r="E52" s="187"/>
      <c r="F52" s="189"/>
      <c r="G52" s="187"/>
      <c r="H52" s="189"/>
      <c r="I52" s="187"/>
      <c r="J52" s="189"/>
      <c r="K52" s="187"/>
      <c r="L52" s="188"/>
      <c r="M52" s="187"/>
      <c r="N52" s="188"/>
      <c r="O52" s="187"/>
    </row>
    <row r="53" spans="1:15" x14ac:dyDescent="0.2">
      <c r="A53" s="159" t="str">
        <f>'C05'!A43</f>
        <v>(Promedio de salarios mínimos por rama)</v>
      </c>
      <c r="C53" s="164"/>
      <c r="E53" s="164"/>
      <c r="G53" s="164"/>
      <c r="I53" s="164"/>
      <c r="K53" s="164"/>
      <c r="M53" s="164"/>
      <c r="O53" s="164"/>
    </row>
    <row r="54" spans="1:15" x14ac:dyDescent="0.2">
      <c r="A54" s="159" t="s">
        <v>69</v>
      </c>
      <c r="B54" s="190"/>
      <c r="C54" s="191"/>
      <c r="D54" s="190"/>
      <c r="E54" s="191"/>
      <c r="F54" s="192"/>
      <c r="G54" s="194"/>
      <c r="H54" s="181"/>
      <c r="I54" s="191"/>
      <c r="J54" s="192"/>
      <c r="K54" s="193"/>
      <c r="L54" s="190"/>
      <c r="M54" s="191"/>
      <c r="N54" s="192"/>
      <c r="O54" s="191"/>
    </row>
    <row r="55" spans="1:15" x14ac:dyDescent="0.2">
      <c r="A55" s="159" t="s">
        <v>70</v>
      </c>
      <c r="B55" s="190"/>
      <c r="C55" s="191"/>
      <c r="D55" s="190"/>
      <c r="E55" s="191"/>
      <c r="F55" s="192"/>
      <c r="G55" s="191"/>
      <c r="H55" s="195"/>
      <c r="I55" s="191"/>
      <c r="J55" s="192"/>
      <c r="K55" s="191"/>
      <c r="L55" s="190"/>
      <c r="M55" s="191"/>
      <c r="N55" s="192"/>
      <c r="O55" s="191"/>
    </row>
    <row r="56" spans="1:15" x14ac:dyDescent="0.2">
      <c r="A56" s="159" t="s">
        <v>74</v>
      </c>
      <c r="B56" s="190"/>
      <c r="C56" s="191"/>
      <c r="D56" s="190"/>
      <c r="E56" s="191"/>
      <c r="F56" s="192"/>
      <c r="G56" s="191"/>
      <c r="H56" s="195"/>
      <c r="I56" s="191"/>
      <c r="J56" s="192"/>
      <c r="K56" s="191"/>
      <c r="L56" s="190"/>
      <c r="M56" s="191"/>
      <c r="N56" s="192"/>
      <c r="O56" s="191"/>
    </row>
    <row r="57" spans="1:15" x14ac:dyDescent="0.2">
      <c r="A57" s="159"/>
      <c r="B57" s="190"/>
      <c r="C57" s="191"/>
      <c r="D57" s="190"/>
      <c r="E57" s="191"/>
      <c r="F57" s="192"/>
      <c r="G57" s="191"/>
      <c r="H57" s="195"/>
      <c r="I57" s="191"/>
      <c r="J57" s="192"/>
      <c r="K57" s="191"/>
      <c r="L57" s="190"/>
      <c r="M57" s="191"/>
      <c r="N57" s="192"/>
      <c r="O57" s="191"/>
    </row>
    <row r="58" spans="1:15" x14ac:dyDescent="0.2">
      <c r="A58" s="362" t="s">
        <v>104</v>
      </c>
      <c r="B58" s="362"/>
      <c r="C58" s="362"/>
      <c r="D58" s="362"/>
      <c r="E58" s="362"/>
      <c r="F58" s="362"/>
      <c r="G58" s="362"/>
      <c r="H58" s="362"/>
      <c r="I58" s="362"/>
      <c r="J58" s="362"/>
      <c r="K58" s="362"/>
      <c r="L58" s="362"/>
      <c r="M58" s="362"/>
      <c r="N58" s="362"/>
      <c r="O58" s="362"/>
    </row>
    <row r="59" spans="1:15" x14ac:dyDescent="0.2">
      <c r="A59" s="362" t="s">
        <v>64</v>
      </c>
      <c r="B59" s="362"/>
      <c r="C59" s="362"/>
      <c r="D59" s="362"/>
      <c r="E59" s="362"/>
      <c r="F59" s="362"/>
      <c r="G59" s="362"/>
      <c r="H59" s="362"/>
      <c r="I59" s="362"/>
      <c r="J59" s="362"/>
      <c r="K59" s="362"/>
      <c r="L59" s="362"/>
      <c r="M59" s="362"/>
      <c r="N59" s="362"/>
      <c r="O59" s="362"/>
    </row>
    <row r="60" spans="1:15" x14ac:dyDescent="0.2">
      <c r="A60" s="362" t="s">
        <v>33</v>
      </c>
      <c r="B60" s="362"/>
      <c r="C60" s="362"/>
      <c r="D60" s="362"/>
      <c r="E60" s="362"/>
      <c r="F60" s="362"/>
      <c r="G60" s="362"/>
      <c r="H60" s="362"/>
      <c r="I60" s="362"/>
      <c r="J60" s="362"/>
      <c r="K60" s="362"/>
      <c r="L60" s="362"/>
      <c r="M60" s="362"/>
      <c r="N60" s="362"/>
      <c r="O60" s="362"/>
    </row>
    <row r="61" spans="1:15" customFormat="1" ht="23.25" x14ac:dyDescent="0.35">
      <c r="A61" s="314" t="s">
        <v>90</v>
      </c>
      <c r="B61" s="314"/>
      <c r="C61" s="314"/>
      <c r="D61" s="314"/>
      <c r="E61" s="314"/>
      <c r="F61" s="314"/>
      <c r="G61" s="314"/>
      <c r="H61" s="314"/>
      <c r="I61" s="314"/>
      <c r="J61" s="314"/>
      <c r="K61" s="314"/>
      <c r="L61" s="314"/>
      <c r="M61" s="314"/>
      <c r="N61" s="314"/>
      <c r="O61" s="314"/>
    </row>
    <row r="62" spans="1:15" x14ac:dyDescent="0.2">
      <c r="A62" s="25" t="s">
        <v>17</v>
      </c>
      <c r="B62" s="372"/>
      <c r="C62" s="372"/>
      <c r="D62" s="372"/>
      <c r="E62" s="372"/>
      <c r="F62" s="372"/>
      <c r="G62" s="372"/>
      <c r="H62" s="372"/>
      <c r="I62" s="372"/>
      <c r="J62" s="372"/>
      <c r="K62" s="372"/>
      <c r="L62" s="163"/>
      <c r="M62" s="163"/>
      <c r="N62" s="163"/>
      <c r="O62" s="163"/>
    </row>
    <row r="63" spans="1:15" ht="11.25" customHeight="1" x14ac:dyDescent="0.2">
      <c r="A63" s="363" t="s">
        <v>31</v>
      </c>
      <c r="B63" s="366" t="s">
        <v>5</v>
      </c>
      <c r="C63" s="366"/>
      <c r="D63" s="368" t="s">
        <v>6</v>
      </c>
      <c r="E63" s="368"/>
      <c r="F63" s="368"/>
      <c r="G63" s="368"/>
      <c r="H63" s="368"/>
      <c r="I63" s="368"/>
      <c r="J63" s="368"/>
      <c r="K63" s="368"/>
      <c r="L63" s="366" t="s">
        <v>1</v>
      </c>
      <c r="M63" s="366"/>
      <c r="N63" s="369" t="s">
        <v>2</v>
      </c>
      <c r="O63" s="369"/>
    </row>
    <row r="64" spans="1:15" ht="13.5" x14ac:dyDescent="0.35">
      <c r="A64" s="364"/>
      <c r="B64" s="367"/>
      <c r="C64" s="367"/>
      <c r="D64" s="371" t="s">
        <v>3</v>
      </c>
      <c r="E64" s="371"/>
      <c r="F64" s="371" t="s">
        <v>87</v>
      </c>
      <c r="G64" s="371"/>
      <c r="H64" s="371" t="s">
        <v>9</v>
      </c>
      <c r="I64" s="371"/>
      <c r="J64" s="371" t="s">
        <v>88</v>
      </c>
      <c r="K64" s="371"/>
      <c r="L64" s="367"/>
      <c r="M64" s="367"/>
      <c r="N64" s="370"/>
      <c r="O64" s="370"/>
    </row>
    <row r="65" spans="1:15" x14ac:dyDescent="0.2">
      <c r="A65" s="365"/>
      <c r="B65" s="165" t="s">
        <v>7</v>
      </c>
      <c r="C65" s="166" t="s">
        <v>66</v>
      </c>
      <c r="D65" s="165" t="s">
        <v>7</v>
      </c>
      <c r="E65" s="166" t="s">
        <v>66</v>
      </c>
      <c r="F65" s="165" t="s">
        <v>7</v>
      </c>
      <c r="G65" s="166" t="s">
        <v>66</v>
      </c>
      <c r="H65" s="165" t="s">
        <v>7</v>
      </c>
      <c r="I65" s="166" t="s">
        <v>66</v>
      </c>
      <c r="J65" s="165" t="s">
        <v>7</v>
      </c>
      <c r="K65" s="166" t="s">
        <v>66</v>
      </c>
      <c r="L65" s="165" t="s">
        <v>7</v>
      </c>
      <c r="M65" s="166" t="s">
        <v>66</v>
      </c>
      <c r="N65" s="165" t="s">
        <v>7</v>
      </c>
      <c r="O65" s="166" t="s">
        <v>66</v>
      </c>
    </row>
    <row r="66" spans="1:15" x14ac:dyDescent="0.2">
      <c r="A66" s="196"/>
      <c r="B66" s="196"/>
      <c r="C66" s="197"/>
      <c r="D66" s="167"/>
      <c r="E66" s="169"/>
      <c r="F66" s="167"/>
      <c r="G66" s="169"/>
      <c r="H66" s="167"/>
      <c r="I66" s="169"/>
      <c r="J66" s="167"/>
      <c r="K66" s="169"/>
      <c r="L66" s="167"/>
      <c r="M66" s="169"/>
      <c r="N66" s="167"/>
      <c r="O66" s="169"/>
    </row>
    <row r="67" spans="1:15" x14ac:dyDescent="0.2">
      <c r="A67" s="171" t="s">
        <v>81</v>
      </c>
      <c r="B67" s="142">
        <f t="shared" ref="B67:M67" si="17">B9</f>
        <v>1434034.6415689525</v>
      </c>
      <c r="C67" s="143">
        <f t="shared" si="17"/>
        <v>99.999999999994941</v>
      </c>
      <c r="D67" s="142">
        <f t="shared" si="17"/>
        <v>583606.76369837311</v>
      </c>
      <c r="E67" s="143">
        <f t="shared" si="17"/>
        <v>40.6968386105275</v>
      </c>
      <c r="F67" s="142">
        <f t="shared" si="17"/>
        <v>119372.61366717299</v>
      </c>
      <c r="G67" s="143">
        <f t="shared" si="17"/>
        <v>8.3242489551416607</v>
      </c>
      <c r="H67" s="142">
        <f t="shared" si="17"/>
        <v>354040.08213876124</v>
      </c>
      <c r="I67" s="143">
        <f t="shared" si="17"/>
        <v>24.688391191959777</v>
      </c>
      <c r="J67" s="142">
        <f t="shared" si="17"/>
        <v>110194.06789243888</v>
      </c>
      <c r="K67" s="143">
        <f t="shared" si="17"/>
        <v>7.6841984634260623</v>
      </c>
      <c r="L67" s="142">
        <f t="shared" si="17"/>
        <v>660882.58284289413</v>
      </c>
      <c r="M67" s="143">
        <f t="shared" si="17"/>
        <v>46.085538221017721</v>
      </c>
      <c r="N67" s="142">
        <f>SUM(N69:N80)</f>
        <v>181194.26738708394</v>
      </c>
      <c r="O67" s="143">
        <f>N67/B67*100</f>
        <v>12.635278265582372</v>
      </c>
    </row>
    <row r="68" spans="1:15" x14ac:dyDescent="0.2">
      <c r="A68" s="172"/>
      <c r="B68" s="142"/>
      <c r="C68" s="143"/>
      <c r="D68" s="142">
        <f t="shared" ref="D68:D93" si="18">F68+H68+J68</f>
        <v>0</v>
      </c>
      <c r="E68" s="143"/>
      <c r="F68" s="142"/>
      <c r="G68" s="143"/>
      <c r="H68" s="142"/>
      <c r="I68" s="143"/>
      <c r="J68" s="142"/>
      <c r="K68" s="143"/>
      <c r="L68" s="142"/>
      <c r="M68" s="143"/>
      <c r="N68" s="142"/>
      <c r="O68" s="143"/>
    </row>
    <row r="69" spans="1:15" x14ac:dyDescent="0.2">
      <c r="A69" s="176" t="s">
        <v>13</v>
      </c>
      <c r="B69" s="142"/>
      <c r="C69" s="143"/>
      <c r="D69" s="142"/>
      <c r="E69" s="143"/>
      <c r="F69" s="142"/>
      <c r="G69" s="143"/>
      <c r="H69" s="142"/>
      <c r="I69" s="143"/>
      <c r="J69" s="142"/>
      <c r="K69" s="143"/>
      <c r="L69" s="142"/>
      <c r="M69" s="143"/>
      <c r="N69" s="142"/>
      <c r="O69" s="143"/>
    </row>
    <row r="70" spans="1:15" x14ac:dyDescent="0.2">
      <c r="A70" s="310" t="s">
        <v>108</v>
      </c>
      <c r="B70" s="152">
        <f>[1]MercLab!Q165</f>
        <v>142880.94799725575</v>
      </c>
      <c r="C70" s="178">
        <f>IF(ISNUMBER(B70/B$9*100),B70/B$9*100,0)</f>
        <v>9.9635632121782063</v>
      </c>
      <c r="D70" s="152">
        <f>F70+H70+J70</f>
        <v>20327.022240453935</v>
      </c>
      <c r="E70" s="178">
        <f>IF(ISNUMBER(D70/D$9*100),D70/D$9*100,0)</f>
        <v>3.4829997705372033</v>
      </c>
      <c r="F70" s="152">
        <f>[1]MercLab!R165</f>
        <v>0</v>
      </c>
      <c r="G70" s="178">
        <f>IF(ISNUMBER(F70/F$9*100),F70/F$9*100,0)</f>
        <v>0</v>
      </c>
      <c r="H70" s="152">
        <f>[1]MercLab!S165</f>
        <v>20327.022240453935</v>
      </c>
      <c r="I70" s="178">
        <f>IF(ISNUMBER(H70/H$9*100),H70/H$9*100,0)</f>
        <v>5.7414465948765185</v>
      </c>
      <c r="J70" s="152">
        <f>[1]MercLab!T165</f>
        <v>0</v>
      </c>
      <c r="K70" s="178">
        <f>IF(ISNUMBER(J70/J$9*100),J70/J$9*100,0)</f>
        <v>0</v>
      </c>
      <c r="L70" s="152">
        <f>[1]MercLab!U165</f>
        <v>93436.599063752641</v>
      </c>
      <c r="M70" s="178">
        <f>IF(ISNUMBER(L70/L$9*100),L70/L$9*100,0)</f>
        <v>14.138154263624243</v>
      </c>
      <c r="N70" s="152">
        <f>[1]MercLab!V165</f>
        <v>29117.326693048966</v>
      </c>
      <c r="O70" s="178">
        <f>IF(ISNUMBER(N70/N$9*100),N70/N$9*100,0)</f>
        <v>15.361672094687023</v>
      </c>
    </row>
    <row r="71" spans="1:15" x14ac:dyDescent="0.2">
      <c r="A71" s="310" t="s">
        <v>109</v>
      </c>
      <c r="B71" s="152">
        <f>[1]MercLab!Q166</f>
        <v>1494.8622870023021</v>
      </c>
      <c r="C71" s="178">
        <f t="shared" ref="C71:C92" si="19">IF(ISNUMBER(B71/B$9*100),B71/B$9*100,0)</f>
        <v>0.10424171381012101</v>
      </c>
      <c r="D71" s="152">
        <f t="shared" ref="D71:D80" si="20">F71+H71+J71</f>
        <v>1195.8898296018417</v>
      </c>
      <c r="E71" s="178">
        <f t="shared" ref="E71:E92" si="21">IF(ISNUMBER(D71/D$9*100),D71/D$9*100,0)</f>
        <v>0.20491363431488882</v>
      </c>
      <c r="F71" s="152">
        <f>[1]MercLab!R166</f>
        <v>0</v>
      </c>
      <c r="G71" s="178">
        <f t="shared" ref="G71:G92" si="22">IF(ISNUMBER(F71/F$9*100),F71/F$9*100,0)</f>
        <v>0</v>
      </c>
      <c r="H71" s="152">
        <f>[1]MercLab!S166</f>
        <v>1195.8898296018417</v>
      </c>
      <c r="I71" s="178">
        <f t="shared" ref="I71:I92" si="23">IF(ISNUMBER(H71/H$9*100),H71/H$9*100,0)</f>
        <v>0.33778373973292913</v>
      </c>
      <c r="J71" s="152">
        <f>[1]MercLab!T166</f>
        <v>0</v>
      </c>
      <c r="K71" s="178">
        <f t="shared" ref="K71:K92" si="24">IF(ISNUMBER(J71/J$9*100),J71/J$9*100,0)</f>
        <v>0</v>
      </c>
      <c r="L71" s="152">
        <f>[1]MercLab!U166</f>
        <v>298.97245740046043</v>
      </c>
      <c r="M71" s="178">
        <f t="shared" ref="M71:M92" si="25">IF(ISNUMBER(L71/L$9*100),L71/L$9*100,0)</f>
        <v>4.523836232971698E-2</v>
      </c>
      <c r="N71" s="152">
        <f>[1]MercLab!V166</f>
        <v>0</v>
      </c>
      <c r="O71" s="178">
        <f t="shared" ref="O71:O92" si="26">IF(ISNUMBER(N71/N$9*100),N71/N$9*100,0)</f>
        <v>0</v>
      </c>
    </row>
    <row r="72" spans="1:15" x14ac:dyDescent="0.2">
      <c r="A72" s="310" t="s">
        <v>54</v>
      </c>
      <c r="B72" s="152">
        <f>[1]MercLab!Q167</f>
        <v>283243.86310271546</v>
      </c>
      <c r="C72" s="178">
        <f t="shared" si="19"/>
        <v>19.751535624887222</v>
      </c>
      <c r="D72" s="152">
        <f t="shared" si="20"/>
        <v>101273.19235832982</v>
      </c>
      <c r="E72" s="178">
        <f t="shared" si="21"/>
        <v>17.352984690676251</v>
      </c>
      <c r="F72" s="152">
        <f>[1]MercLab!R167</f>
        <v>0</v>
      </c>
      <c r="G72" s="178">
        <f t="shared" si="22"/>
        <v>0</v>
      </c>
      <c r="H72" s="152">
        <f>[1]MercLab!S167</f>
        <v>101273.19235832982</v>
      </c>
      <c r="I72" s="178">
        <f t="shared" si="23"/>
        <v>28.60500758742824</v>
      </c>
      <c r="J72" s="152">
        <f>[1]MercLab!T167</f>
        <v>0</v>
      </c>
      <c r="K72" s="178">
        <f t="shared" si="24"/>
        <v>0</v>
      </c>
      <c r="L72" s="152">
        <f>[1]MercLab!U167</f>
        <v>143178.95405757209</v>
      </c>
      <c r="M72" s="178">
        <f t="shared" si="25"/>
        <v>21.664809721821459</v>
      </c>
      <c r="N72" s="152">
        <f>[1]MercLab!V167</f>
        <v>38791.716686814114</v>
      </c>
      <c r="O72" s="178">
        <f t="shared" si="26"/>
        <v>20.465671111046568</v>
      </c>
    </row>
    <row r="73" spans="1:15" x14ac:dyDescent="0.2">
      <c r="A73" s="310" t="s">
        <v>110</v>
      </c>
      <c r="B73" s="152">
        <f>[1]MercLab!Q168</f>
        <v>657.73940628101298</v>
      </c>
      <c r="C73" s="178">
        <f t="shared" si="19"/>
        <v>4.5866354076453252E-2</v>
      </c>
      <c r="D73" s="152">
        <f t="shared" si="20"/>
        <v>0</v>
      </c>
      <c r="E73" s="178">
        <f t="shared" si="21"/>
        <v>0</v>
      </c>
      <c r="F73" s="152">
        <f>[1]MercLab!R168</f>
        <v>0</v>
      </c>
      <c r="G73" s="178">
        <f t="shared" si="22"/>
        <v>0</v>
      </c>
      <c r="H73" s="152">
        <f>[1]MercLab!S168</f>
        <v>0</v>
      </c>
      <c r="I73" s="178">
        <f t="shared" si="23"/>
        <v>0</v>
      </c>
      <c r="J73" s="152">
        <f>[1]MercLab!T168</f>
        <v>0</v>
      </c>
      <c r="K73" s="178">
        <f t="shared" si="24"/>
        <v>0</v>
      </c>
      <c r="L73" s="152">
        <f>[1]MercLab!U168</f>
        <v>657.73940628101298</v>
      </c>
      <c r="M73" s="178">
        <f t="shared" si="25"/>
        <v>9.9524397125377362E-2</v>
      </c>
      <c r="N73" s="152">
        <f>[1]MercLab!V168</f>
        <v>0</v>
      </c>
      <c r="O73" s="178">
        <f t="shared" si="26"/>
        <v>0</v>
      </c>
    </row>
    <row r="74" spans="1:15" x14ac:dyDescent="0.2">
      <c r="A74" s="310" t="s">
        <v>111</v>
      </c>
      <c r="B74" s="152">
        <f>[1]MercLab!Q169</f>
        <v>4588.8032758586469</v>
      </c>
      <c r="C74" s="178">
        <f t="shared" si="19"/>
        <v>0.31999249828707882</v>
      </c>
      <c r="D74" s="152">
        <f t="shared" si="20"/>
        <v>1376.7078155326169</v>
      </c>
      <c r="E74" s="178">
        <f t="shared" si="21"/>
        <v>0.23589648050140558</v>
      </c>
      <c r="F74" s="152">
        <f>[1]MercLab!R169</f>
        <v>437.94010495805225</v>
      </c>
      <c r="G74" s="178">
        <f t="shared" si="22"/>
        <v>0.36686815468335859</v>
      </c>
      <c r="H74" s="152">
        <f>[1]MercLab!S169</f>
        <v>938.76771057456472</v>
      </c>
      <c r="I74" s="178">
        <f t="shared" si="23"/>
        <v>0.26515859585825857</v>
      </c>
      <c r="J74" s="152">
        <f>[1]MercLab!T169</f>
        <v>0</v>
      </c>
      <c r="K74" s="178">
        <f t="shared" si="24"/>
        <v>0</v>
      </c>
      <c r="L74" s="152">
        <f>[1]MercLab!U169</f>
        <v>3212.0954603260298</v>
      </c>
      <c r="M74" s="178">
        <f t="shared" si="25"/>
        <v>0.4860311867364816</v>
      </c>
      <c r="N74" s="152">
        <f>[1]MercLab!V169</f>
        <v>0</v>
      </c>
      <c r="O74" s="178">
        <f t="shared" si="26"/>
        <v>0</v>
      </c>
    </row>
    <row r="75" spans="1:15" x14ac:dyDescent="0.2">
      <c r="A75" s="310" t="s">
        <v>112</v>
      </c>
      <c r="B75" s="152">
        <f>[1]MercLab!Q170</f>
        <v>1625.2173429526347</v>
      </c>
      <c r="C75" s="178">
        <f t="shared" si="19"/>
        <v>0.11333180495378496</v>
      </c>
      <c r="D75" s="152">
        <f t="shared" si="20"/>
        <v>1326.2448855521743</v>
      </c>
      <c r="E75" s="178">
        <f t="shared" si="21"/>
        <v>0.22724974555600261</v>
      </c>
      <c r="F75" s="152">
        <f>[1]MercLab!R170</f>
        <v>0</v>
      </c>
      <c r="G75" s="178">
        <f t="shared" si="22"/>
        <v>0</v>
      </c>
      <c r="H75" s="152">
        <f>[1]MercLab!S170</f>
        <v>1326.2448855521743</v>
      </c>
      <c r="I75" s="178">
        <f t="shared" si="23"/>
        <v>0.37460303295048114</v>
      </c>
      <c r="J75" s="152">
        <f>[1]MercLab!T170</f>
        <v>0</v>
      </c>
      <c r="K75" s="178">
        <f t="shared" si="24"/>
        <v>0</v>
      </c>
      <c r="L75" s="152">
        <f>[1]MercLab!U170</f>
        <v>0</v>
      </c>
      <c r="M75" s="178">
        <f t="shared" si="25"/>
        <v>0</v>
      </c>
      <c r="N75" s="152">
        <f>[1]MercLab!V170</f>
        <v>298.97245740046043</v>
      </c>
      <c r="O75" s="178">
        <f t="shared" si="26"/>
        <v>0.15773140523319587</v>
      </c>
    </row>
    <row r="76" spans="1:15" x14ac:dyDescent="0.2">
      <c r="A76" s="310" t="s">
        <v>113</v>
      </c>
      <c r="B76" s="152">
        <f>[1]MercLab!Q171</f>
        <v>385061.25532402145</v>
      </c>
      <c r="C76" s="178">
        <f t="shared" si="19"/>
        <v>26.851600663058779</v>
      </c>
      <c r="D76" s="152">
        <f t="shared" si="20"/>
        <v>69278.869379360898</v>
      </c>
      <c r="E76" s="178">
        <f t="shared" si="21"/>
        <v>11.870813309347879</v>
      </c>
      <c r="F76" s="152">
        <f>[1]MercLab!R171</f>
        <v>218.97005247902612</v>
      </c>
      <c r="G76" s="178">
        <f t="shared" si="22"/>
        <v>0.1834340773416793</v>
      </c>
      <c r="H76" s="152">
        <f>[1]MercLab!S171</f>
        <v>69059.899326881874</v>
      </c>
      <c r="I76" s="178">
        <f t="shared" si="23"/>
        <v>19.506237516862505</v>
      </c>
      <c r="J76" s="152">
        <f>[1]MercLab!T171</f>
        <v>0</v>
      </c>
      <c r="K76" s="178">
        <f t="shared" si="24"/>
        <v>0</v>
      </c>
      <c r="L76" s="152">
        <f>[1]MercLab!U171</f>
        <v>223441.64793441526</v>
      </c>
      <c r="M76" s="178">
        <f t="shared" si="25"/>
        <v>33.8095833866955</v>
      </c>
      <c r="N76" s="152">
        <f>[1]MercLab!V171</f>
        <v>92340.738010244473</v>
      </c>
      <c r="O76" s="178">
        <f t="shared" si="26"/>
        <v>48.716977119792084</v>
      </c>
    </row>
    <row r="77" spans="1:15" x14ac:dyDescent="0.2">
      <c r="A77" s="310" t="s">
        <v>114</v>
      </c>
      <c r="B77" s="152">
        <f>[1]MercLab!Q172</f>
        <v>7135.9662557977581</v>
      </c>
      <c r="C77" s="178">
        <f t="shared" si="19"/>
        <v>0.49761463558442498</v>
      </c>
      <c r="D77" s="152">
        <f t="shared" si="20"/>
        <v>5352.930209571432</v>
      </c>
      <c r="E77" s="178">
        <f t="shared" si="21"/>
        <v>0.91721524535620358</v>
      </c>
      <c r="F77" s="152">
        <f>[1]MercLab!R172</f>
        <v>328.4550787185392</v>
      </c>
      <c r="G77" s="178">
        <f t="shared" si="22"/>
        <v>0.27515111601251896</v>
      </c>
      <c r="H77" s="152">
        <f>[1]MercLab!S172</f>
        <v>5024.475130852893</v>
      </c>
      <c r="I77" s="178">
        <f t="shared" si="23"/>
        <v>1.4191825683973311</v>
      </c>
      <c r="J77" s="152">
        <f>[1]MercLab!T172</f>
        <v>0</v>
      </c>
      <c r="K77" s="178">
        <f t="shared" si="24"/>
        <v>0</v>
      </c>
      <c r="L77" s="152">
        <f>[1]MercLab!U172</f>
        <v>1203.8096372699399</v>
      </c>
      <c r="M77" s="178">
        <f t="shared" si="25"/>
        <v>0.18215181766351846</v>
      </c>
      <c r="N77" s="152">
        <f>[1]MercLab!V172</f>
        <v>579.22640895638494</v>
      </c>
      <c r="O77" s="178">
        <f t="shared" si="26"/>
        <v>0.30558733144602934</v>
      </c>
    </row>
    <row r="78" spans="1:15" x14ac:dyDescent="0.2">
      <c r="A78" s="310" t="s">
        <v>115</v>
      </c>
      <c r="B78" s="152">
        <f>[1]MercLab!Q173</f>
        <v>138865.81400003642</v>
      </c>
      <c r="C78" s="178">
        <f t="shared" si="19"/>
        <v>9.6835745786521397</v>
      </c>
      <c r="D78" s="152">
        <f t="shared" si="20"/>
        <v>51028.129215243789</v>
      </c>
      <c r="E78" s="178">
        <f t="shared" si="21"/>
        <v>8.7435808474654326</v>
      </c>
      <c r="F78" s="152">
        <f>[1]MercLab!R173</f>
        <v>0</v>
      </c>
      <c r="G78" s="178">
        <f t="shared" si="22"/>
        <v>0</v>
      </c>
      <c r="H78" s="152">
        <f>[1]MercLab!S173</f>
        <v>51028.129215243789</v>
      </c>
      <c r="I78" s="178">
        <f t="shared" si="23"/>
        <v>14.413093824569842</v>
      </c>
      <c r="J78" s="152">
        <f>[1]MercLab!T173</f>
        <v>0</v>
      </c>
      <c r="K78" s="178">
        <f t="shared" si="24"/>
        <v>0</v>
      </c>
      <c r="L78" s="152">
        <f>[1]MercLab!U173</f>
        <v>67771.397654172688</v>
      </c>
      <c r="M78" s="178">
        <f t="shared" si="25"/>
        <v>10.254680545921332</v>
      </c>
      <c r="N78" s="152">
        <f>[1]MercLab!V173</f>
        <v>20066.287130619519</v>
      </c>
      <c r="O78" s="178">
        <f t="shared" si="26"/>
        <v>10.586539290092265</v>
      </c>
    </row>
    <row r="79" spans="1:15" x14ac:dyDescent="0.2">
      <c r="A79" s="310" t="s">
        <v>116</v>
      </c>
      <c r="B79" s="152">
        <f>[1]MercLab!Q174</f>
        <v>5727.3391880901718</v>
      </c>
      <c r="C79" s="178">
        <f t="shared" si="19"/>
        <v>0.39938639012402027</v>
      </c>
      <c r="D79" s="152">
        <f t="shared" si="20"/>
        <v>4182.7354308731447</v>
      </c>
      <c r="E79" s="178">
        <f t="shared" si="21"/>
        <v>0.71670441315085887</v>
      </c>
      <c r="F79" s="152">
        <f>[1]MercLab!R174</f>
        <v>474.37129378229599</v>
      </c>
      <c r="G79" s="178">
        <f t="shared" si="22"/>
        <v>0.3973870381232561</v>
      </c>
      <c r="H79" s="152">
        <f>[1]MercLab!S174</f>
        <v>3708.364137090849</v>
      </c>
      <c r="I79" s="178">
        <f t="shared" si="23"/>
        <v>1.0474418926491507</v>
      </c>
      <c r="J79" s="152">
        <f>[1]MercLab!T174</f>
        <v>0</v>
      </c>
      <c r="K79" s="178">
        <f t="shared" si="24"/>
        <v>0</v>
      </c>
      <c r="L79" s="152">
        <f>[1]MercLab!U174</f>
        <v>1544.6037572170267</v>
      </c>
      <c r="M79" s="178">
        <f t="shared" si="25"/>
        <v>0.23371833322837196</v>
      </c>
      <c r="N79" s="152">
        <f>[1]MercLab!V174</f>
        <v>0</v>
      </c>
      <c r="O79" s="178">
        <f t="shared" si="26"/>
        <v>0</v>
      </c>
    </row>
    <row r="80" spans="1:15" x14ac:dyDescent="0.2">
      <c r="A80" s="310" t="s">
        <v>117</v>
      </c>
      <c r="B80" s="152">
        <f>[1]MercLab!Q175</f>
        <v>19971.896260102501</v>
      </c>
      <c r="C80" s="178">
        <f t="shared" si="19"/>
        <v>1.3927066809384463</v>
      </c>
      <c r="D80" s="152">
        <f t="shared" si="20"/>
        <v>19672.92380270204</v>
      </c>
      <c r="E80" s="178">
        <f t="shared" si="21"/>
        <v>3.3709211452644583</v>
      </c>
      <c r="F80" s="152">
        <f>[1]MercLab!R175</f>
        <v>1284.337693556078</v>
      </c>
      <c r="G80" s="178">
        <f t="shared" si="22"/>
        <v>1.0759064865053432</v>
      </c>
      <c r="H80" s="152">
        <f>[1]MercLab!S175</f>
        <v>18388.586109145963</v>
      </c>
      <c r="I80" s="178">
        <f t="shared" si="23"/>
        <v>5.1939277603994016</v>
      </c>
      <c r="J80" s="152">
        <f>[1]MercLab!T175</f>
        <v>0</v>
      </c>
      <c r="K80" s="178">
        <f t="shared" si="24"/>
        <v>0</v>
      </c>
      <c r="L80" s="152">
        <f>[1]MercLab!U175</f>
        <v>298.97245740046043</v>
      </c>
      <c r="M80" s="178">
        <f t="shared" si="25"/>
        <v>4.523836232971698E-2</v>
      </c>
      <c r="N80" s="152">
        <f>[1]MercLab!V175</f>
        <v>0</v>
      </c>
      <c r="O80" s="178">
        <f t="shared" si="26"/>
        <v>0</v>
      </c>
    </row>
    <row r="81" spans="1:15" x14ac:dyDescent="0.2">
      <c r="A81" s="310" t="s">
        <v>118</v>
      </c>
      <c r="B81" s="152">
        <f>[1]MercLab!Q176</f>
        <v>3449.7514831663143</v>
      </c>
      <c r="C81" s="178">
        <f t="shared" si="19"/>
        <v>0.24056263239164161</v>
      </c>
      <c r="D81" s="152">
        <f t="shared" ref="D81:D92" si="27">F81+H81+J81</f>
        <v>2135.9311682921571</v>
      </c>
      <c r="E81" s="178">
        <f t="shared" si="21"/>
        <v>0.36598807641579623</v>
      </c>
      <c r="F81" s="152">
        <f>[1]MercLab!R176</f>
        <v>0</v>
      </c>
      <c r="G81" s="178">
        <f t="shared" si="22"/>
        <v>0</v>
      </c>
      <c r="H81" s="152">
        <f>[1]MercLab!S176</f>
        <v>2135.9311682921571</v>
      </c>
      <c r="I81" s="178">
        <f t="shared" si="23"/>
        <v>0.60330207681259307</v>
      </c>
      <c r="J81" s="152">
        <f>[1]MercLab!T176</f>
        <v>0</v>
      </c>
      <c r="K81" s="178">
        <f t="shared" si="24"/>
        <v>0</v>
      </c>
      <c r="L81" s="152">
        <f>[1]MercLab!U176</f>
        <v>1313.8203148741568</v>
      </c>
      <c r="M81" s="178">
        <f t="shared" si="25"/>
        <v>0.19879784230695635</v>
      </c>
      <c r="N81" s="152">
        <f>[1]MercLab!V176</f>
        <v>0</v>
      </c>
      <c r="O81" s="178">
        <f t="shared" si="26"/>
        <v>0</v>
      </c>
    </row>
    <row r="82" spans="1:15" x14ac:dyDescent="0.2">
      <c r="A82" s="310" t="s">
        <v>119</v>
      </c>
      <c r="B82" s="152">
        <f>[1]MercLab!Q177</f>
        <v>12643.882644305886</v>
      </c>
      <c r="C82" s="178">
        <f t="shared" si="19"/>
        <v>0.88169994488225423</v>
      </c>
      <c r="D82" s="152">
        <f t="shared" si="27"/>
        <v>4559.9470354908008</v>
      </c>
      <c r="E82" s="178">
        <f t="shared" si="21"/>
        <v>0.78133896300206851</v>
      </c>
      <c r="F82" s="152">
        <f>[1]MercLab!R177</f>
        <v>463.38112716510796</v>
      </c>
      <c r="G82" s="178">
        <f t="shared" si="22"/>
        <v>0.38818043178402484</v>
      </c>
      <c r="H82" s="152">
        <f>[1]MercLab!S177</f>
        <v>4096.5659083256933</v>
      </c>
      <c r="I82" s="178">
        <f t="shared" si="23"/>
        <v>1.1570909947761507</v>
      </c>
      <c r="J82" s="152">
        <f>[1]MercLab!T177</f>
        <v>0</v>
      </c>
      <c r="K82" s="178">
        <f t="shared" si="24"/>
        <v>0</v>
      </c>
      <c r="L82" s="152">
        <f>[1]MercLab!U177</f>
        <v>7641.8633717512294</v>
      </c>
      <c r="M82" s="178">
        <f t="shared" si="25"/>
        <v>1.1563118124370155</v>
      </c>
      <c r="N82" s="152">
        <f>[1]MercLab!V177</f>
        <v>442.07223706385702</v>
      </c>
      <c r="O82" s="178">
        <f t="shared" si="26"/>
        <v>0.23322775540245227</v>
      </c>
    </row>
    <row r="83" spans="1:15" x14ac:dyDescent="0.2">
      <c r="A83" s="310" t="s">
        <v>120</v>
      </c>
      <c r="B83" s="152">
        <f>[1]MercLab!Q178</f>
        <v>20492.089324869328</v>
      </c>
      <c r="C83" s="178">
        <f t="shared" si="19"/>
        <v>1.4289814716365072</v>
      </c>
      <c r="D83" s="152">
        <f t="shared" si="27"/>
        <v>13429.014268176321</v>
      </c>
      <c r="E83" s="178">
        <f t="shared" si="21"/>
        <v>2.3010381482002273</v>
      </c>
      <c r="F83" s="152">
        <f>[1]MercLab!R178</f>
        <v>211.60723080746467</v>
      </c>
      <c r="G83" s="178">
        <f t="shared" si="22"/>
        <v>0.177266145313241</v>
      </c>
      <c r="H83" s="152">
        <f>[1]MercLab!S178</f>
        <v>13217.407037368856</v>
      </c>
      <c r="I83" s="178">
        <f t="shared" si="23"/>
        <v>3.7333080925533371</v>
      </c>
      <c r="J83" s="152">
        <f>[1]MercLab!T178</f>
        <v>0</v>
      </c>
      <c r="K83" s="178">
        <f t="shared" si="24"/>
        <v>0</v>
      </c>
      <c r="L83" s="152">
        <f>[1]MercLab!U178</f>
        <v>6124.3338210589372</v>
      </c>
      <c r="M83" s="178">
        <f t="shared" si="25"/>
        <v>0.92669015344815364</v>
      </c>
      <c r="N83" s="152">
        <f>[1]MercLab!V178</f>
        <v>938.74123563407795</v>
      </c>
      <c r="O83" s="178">
        <f t="shared" si="26"/>
        <v>0.49525958188375158</v>
      </c>
    </row>
    <row r="84" spans="1:15" x14ac:dyDescent="0.2">
      <c r="A84" s="310" t="s">
        <v>121</v>
      </c>
      <c r="B84" s="152">
        <f>[1]MercLab!Q179</f>
        <v>41909.0599904587</v>
      </c>
      <c r="C84" s="178">
        <f t="shared" si="19"/>
        <v>2.922457991991513</v>
      </c>
      <c r="D84" s="152">
        <f t="shared" si="27"/>
        <v>41909.0599904587</v>
      </c>
      <c r="E84" s="178">
        <f t="shared" si="21"/>
        <v>7.18104425741691</v>
      </c>
      <c r="F84" s="152">
        <f>[1]MercLab!R179</f>
        <v>41909.0599904587</v>
      </c>
      <c r="G84" s="178">
        <f t="shared" si="22"/>
        <v>35.107767772687652</v>
      </c>
      <c r="H84" s="152">
        <f>[1]MercLab!S179</f>
        <v>0</v>
      </c>
      <c r="I84" s="178">
        <f t="shared" si="23"/>
        <v>0</v>
      </c>
      <c r="J84" s="152">
        <f>[1]MercLab!T179</f>
        <v>0</v>
      </c>
      <c r="K84" s="178">
        <f t="shared" si="24"/>
        <v>0</v>
      </c>
      <c r="L84" s="152">
        <f>[1]MercLab!U179</f>
        <v>0</v>
      </c>
      <c r="M84" s="178">
        <f t="shared" si="25"/>
        <v>0</v>
      </c>
      <c r="N84" s="152">
        <f>[1]MercLab!V179</f>
        <v>0</v>
      </c>
      <c r="O84" s="178">
        <f t="shared" si="26"/>
        <v>0</v>
      </c>
    </row>
    <row r="85" spans="1:15" x14ac:dyDescent="0.2">
      <c r="A85" s="310" t="s">
        <v>122</v>
      </c>
      <c r="B85" s="152">
        <f>[1]MercLab!Q180</f>
        <v>72357.542417389486</v>
      </c>
      <c r="C85" s="178">
        <f t="shared" si="19"/>
        <v>5.0457318338017521</v>
      </c>
      <c r="D85" s="152">
        <f t="shared" si="27"/>
        <v>71032.650242451055</v>
      </c>
      <c r="E85" s="178">
        <f t="shared" si="21"/>
        <v>12.171320598190158</v>
      </c>
      <c r="F85" s="152">
        <f>[1]MercLab!R180</f>
        <v>49869.84401002089</v>
      </c>
      <c r="G85" s="178">
        <f t="shared" si="22"/>
        <v>41.776620682081038</v>
      </c>
      <c r="H85" s="152">
        <f>[1]MercLab!S180</f>
        <v>21162.806232430157</v>
      </c>
      <c r="I85" s="178">
        <f t="shared" si="23"/>
        <v>5.9775170383492569</v>
      </c>
      <c r="J85" s="152">
        <f>[1]MercLab!T180</f>
        <v>0</v>
      </c>
      <c r="K85" s="178">
        <f t="shared" si="24"/>
        <v>0</v>
      </c>
      <c r="L85" s="152">
        <f>[1]MercLab!U180</f>
        <v>1324.8921749383346</v>
      </c>
      <c r="M85" s="178">
        <f t="shared" si="25"/>
        <v>0.2004731565536339</v>
      </c>
      <c r="N85" s="152">
        <f>[1]MercLab!V180</f>
        <v>0</v>
      </c>
      <c r="O85" s="178">
        <f t="shared" si="26"/>
        <v>0</v>
      </c>
    </row>
    <row r="86" spans="1:15" x14ac:dyDescent="0.2">
      <c r="A86" s="310" t="s">
        <v>123</v>
      </c>
      <c r="B86" s="152">
        <f>[1]MercLab!Q181</f>
        <v>57239.092678974841</v>
      </c>
      <c r="C86" s="178">
        <f t="shared" si="19"/>
        <v>3.991472103934012</v>
      </c>
      <c r="D86" s="152">
        <f t="shared" si="27"/>
        <v>48813.756557537199</v>
      </c>
      <c r="E86" s="178">
        <f t="shared" si="21"/>
        <v>8.3641519587949347</v>
      </c>
      <c r="F86" s="152">
        <f>[1]MercLab!R181</f>
        <v>23736.706980268355</v>
      </c>
      <c r="G86" s="178">
        <f t="shared" si="22"/>
        <v>19.884549940784161</v>
      </c>
      <c r="H86" s="152">
        <f>[1]MercLab!S181</f>
        <v>25077.049577268845</v>
      </c>
      <c r="I86" s="178">
        <f t="shared" si="23"/>
        <v>7.0831103150180139</v>
      </c>
      <c r="J86" s="152">
        <f>[1]MercLab!T181</f>
        <v>0</v>
      </c>
      <c r="K86" s="178">
        <f t="shared" si="24"/>
        <v>0</v>
      </c>
      <c r="L86" s="152">
        <f>[1]MercLab!U181</f>
        <v>8425.3361214376819</v>
      </c>
      <c r="M86" s="178">
        <f t="shared" si="25"/>
        <v>1.2748612749324888</v>
      </c>
      <c r="N86" s="152">
        <f>[1]MercLab!V181</f>
        <v>0</v>
      </c>
      <c r="O86" s="178">
        <f t="shared" si="26"/>
        <v>0</v>
      </c>
    </row>
    <row r="87" spans="1:15" x14ac:dyDescent="0.2">
      <c r="A87" s="310" t="s">
        <v>124</v>
      </c>
      <c r="B87" s="152">
        <f>[1]MercLab!Q182</f>
        <v>8697.9082137192527</v>
      </c>
      <c r="C87" s="178">
        <f t="shared" si="19"/>
        <v>0.60653403771355352</v>
      </c>
      <c r="D87" s="152">
        <f t="shared" si="27"/>
        <v>2499.9301797090784</v>
      </c>
      <c r="E87" s="178">
        <f t="shared" si="21"/>
        <v>0.42835867149084705</v>
      </c>
      <c r="F87" s="152">
        <f>[1]MercLab!R182</f>
        <v>0</v>
      </c>
      <c r="G87" s="178">
        <f t="shared" si="22"/>
        <v>0</v>
      </c>
      <c r="H87" s="152">
        <f>[1]MercLab!S182</f>
        <v>2499.9301797090784</v>
      </c>
      <c r="I87" s="178">
        <f t="shared" si="23"/>
        <v>0.70611501517200093</v>
      </c>
      <c r="J87" s="152">
        <f>[1]MercLab!T182</f>
        <v>0</v>
      </c>
      <c r="K87" s="178">
        <f t="shared" si="24"/>
        <v>0</v>
      </c>
      <c r="L87" s="152">
        <f>[1]MercLab!U182</f>
        <v>5548.4306982446578</v>
      </c>
      <c r="M87" s="178">
        <f t="shared" si="25"/>
        <v>0.83954863424864046</v>
      </c>
      <c r="N87" s="152">
        <f>[1]MercLab!V182</f>
        <v>649.54733576551689</v>
      </c>
      <c r="O87" s="178">
        <f t="shared" si="26"/>
        <v>0.34268713220810454</v>
      </c>
    </row>
    <row r="88" spans="1:15" x14ac:dyDescent="0.2">
      <c r="A88" s="310" t="s">
        <v>125</v>
      </c>
      <c r="B88" s="152">
        <f>[1]MercLab!Q183</f>
        <v>114339.27851785824</v>
      </c>
      <c r="C88" s="178">
        <f t="shared" si="19"/>
        <v>7.9732577724037137</v>
      </c>
      <c r="D88" s="152">
        <f t="shared" si="27"/>
        <v>12559.497230993007</v>
      </c>
      <c r="E88" s="178">
        <f t="shared" si="21"/>
        <v>2.1520479220292521</v>
      </c>
      <c r="F88" s="152">
        <f>[1]MercLab!R183</f>
        <v>0</v>
      </c>
      <c r="G88" s="178">
        <f t="shared" si="22"/>
        <v>0</v>
      </c>
      <c r="H88" s="152">
        <f>[1]MercLab!S183</f>
        <v>12559.497230993007</v>
      </c>
      <c r="I88" s="178">
        <f t="shared" si="23"/>
        <v>3.5474789055298208</v>
      </c>
      <c r="J88" s="152">
        <f>[1]MercLab!T183</f>
        <v>0</v>
      </c>
      <c r="K88" s="178">
        <f t="shared" si="24"/>
        <v>0</v>
      </c>
      <c r="L88" s="152">
        <f>[1]MercLab!U183</f>
        <v>95459.114454799826</v>
      </c>
      <c r="M88" s="178">
        <f t="shared" si="25"/>
        <v>14.444186748600165</v>
      </c>
      <c r="N88" s="152">
        <f>[1]MercLab!V183</f>
        <v>6320.6668320654071</v>
      </c>
      <c r="O88" s="178">
        <f t="shared" si="26"/>
        <v>3.3346471782085758</v>
      </c>
    </row>
    <row r="89" spans="1:15" x14ac:dyDescent="0.2">
      <c r="A89" s="310" t="s">
        <v>126</v>
      </c>
      <c r="B89" s="152">
        <f>[1]MercLab!Q184</f>
        <v>110194.06789243888</v>
      </c>
      <c r="C89" s="178">
        <f t="shared" si="19"/>
        <v>7.6841984634260623</v>
      </c>
      <c r="D89" s="152">
        <f t="shared" si="27"/>
        <v>110194.06789243888</v>
      </c>
      <c r="E89" s="178">
        <f t="shared" si="21"/>
        <v>18.88156113786761</v>
      </c>
      <c r="F89" s="152">
        <f>[1]MercLab!R184</f>
        <v>0</v>
      </c>
      <c r="G89" s="178">
        <f t="shared" si="22"/>
        <v>0</v>
      </c>
      <c r="H89" s="152">
        <f>[1]MercLab!S184</f>
        <v>0</v>
      </c>
      <c r="I89" s="178">
        <f t="shared" si="23"/>
        <v>0</v>
      </c>
      <c r="J89" s="152">
        <f>[1]MercLab!T184</f>
        <v>110194.06789243888</v>
      </c>
      <c r="K89" s="178">
        <f t="shared" si="24"/>
        <v>100</v>
      </c>
      <c r="L89" s="152">
        <f>[1]MercLab!U184</f>
        <v>0</v>
      </c>
      <c r="M89" s="178">
        <f t="shared" si="25"/>
        <v>0</v>
      </c>
      <c r="N89" s="152">
        <f>[1]MercLab!V184</f>
        <v>0</v>
      </c>
      <c r="O89" s="178">
        <f t="shared" si="26"/>
        <v>0</v>
      </c>
    </row>
    <row r="90" spans="1:15" x14ac:dyDescent="0.2">
      <c r="A90" s="310" t="s">
        <v>127</v>
      </c>
      <c r="B90" s="152">
        <f>[1]MercLab!Q185</f>
        <v>253.92867696895757</v>
      </c>
      <c r="C90" s="178">
        <f t="shared" si="19"/>
        <v>1.7707290298868833E-2</v>
      </c>
      <c r="D90" s="152">
        <f t="shared" si="27"/>
        <v>253.92867696895757</v>
      </c>
      <c r="E90" s="178">
        <f t="shared" si="21"/>
        <v>4.3510235446859238E-2</v>
      </c>
      <c r="F90" s="152">
        <f>[1]MercLab!R185</f>
        <v>0</v>
      </c>
      <c r="G90" s="178">
        <f t="shared" si="22"/>
        <v>0</v>
      </c>
      <c r="H90" s="152">
        <f>[1]MercLab!S185</f>
        <v>253.92867696895757</v>
      </c>
      <c r="I90" s="178">
        <f t="shared" si="23"/>
        <v>7.172314372852101E-2</v>
      </c>
      <c r="J90" s="152">
        <f>[1]MercLab!T185</f>
        <v>0</v>
      </c>
      <c r="K90" s="178">
        <f t="shared" si="24"/>
        <v>0</v>
      </c>
      <c r="L90" s="152">
        <f>[1]MercLab!U185</f>
        <v>0</v>
      </c>
      <c r="M90" s="178">
        <f t="shared" si="25"/>
        <v>0</v>
      </c>
      <c r="N90" s="152">
        <f>[1]MercLab!V185</f>
        <v>0</v>
      </c>
      <c r="O90" s="178">
        <f t="shared" si="26"/>
        <v>0</v>
      </c>
    </row>
    <row r="91" spans="1:15" x14ac:dyDescent="0.2">
      <c r="A91" s="96" t="s">
        <v>141</v>
      </c>
      <c r="B91" s="152">
        <f>[1]MercLab!Q186</f>
        <v>1204.3352886346436</v>
      </c>
      <c r="C91" s="178">
        <f t="shared" si="19"/>
        <v>8.3982300965686665E-2</v>
      </c>
      <c r="D91" s="152">
        <f t="shared" si="27"/>
        <v>1204.3352886346436</v>
      </c>
      <c r="E91" s="178">
        <f t="shared" si="21"/>
        <v>0.20636074897464404</v>
      </c>
      <c r="F91" s="152">
        <f>[1]MercLab!R186</f>
        <v>437.94010495805225</v>
      </c>
      <c r="G91" s="178">
        <f t="shared" si="22"/>
        <v>0.36686815468335859</v>
      </c>
      <c r="H91" s="152">
        <f>[1]MercLab!S186</f>
        <v>766.39518367659139</v>
      </c>
      <c r="I91" s="178">
        <f t="shared" si="23"/>
        <v>0.21647130433559586</v>
      </c>
      <c r="J91" s="152">
        <f>[1]MercLab!T186</f>
        <v>0</v>
      </c>
      <c r="K91" s="178">
        <f t="shared" si="24"/>
        <v>0</v>
      </c>
      <c r="L91" s="152">
        <f>[1]MercLab!U186</f>
        <v>0</v>
      </c>
      <c r="M91" s="178">
        <f t="shared" si="25"/>
        <v>0</v>
      </c>
      <c r="N91" s="152">
        <f>[1]MercLab!V186</f>
        <v>0</v>
      </c>
      <c r="O91" s="178">
        <f t="shared" si="26"/>
        <v>0</v>
      </c>
    </row>
    <row r="92" spans="1:15" x14ac:dyDescent="0.2">
      <c r="A92" s="310" t="s">
        <v>129</v>
      </c>
      <c r="B92" s="152">
        <f>[1]MercLab!Q188</f>
        <v>0</v>
      </c>
      <c r="C92" s="178">
        <f t="shared" si="19"/>
        <v>0</v>
      </c>
      <c r="D92" s="152">
        <f t="shared" si="27"/>
        <v>0</v>
      </c>
      <c r="E92" s="178">
        <f t="shared" si="21"/>
        <v>0</v>
      </c>
      <c r="F92" s="152">
        <f>[1]MercLab!R188</f>
        <v>0</v>
      </c>
      <c r="G92" s="178">
        <f t="shared" si="22"/>
        <v>0</v>
      </c>
      <c r="H92" s="152">
        <f>[1]MercLab!S188</f>
        <v>0</v>
      </c>
      <c r="I92" s="178">
        <f t="shared" si="23"/>
        <v>0</v>
      </c>
      <c r="J92" s="152">
        <f>[1]MercLab!T188</f>
        <v>0</v>
      </c>
      <c r="K92" s="178">
        <f t="shared" si="24"/>
        <v>0</v>
      </c>
      <c r="L92" s="152">
        <f>[1]MercLab!U188</f>
        <v>0</v>
      </c>
      <c r="M92" s="178">
        <f t="shared" si="25"/>
        <v>0</v>
      </c>
      <c r="N92" s="152">
        <f>[1]MercLab!V188</f>
        <v>0</v>
      </c>
      <c r="O92" s="178">
        <f t="shared" si="26"/>
        <v>0</v>
      </c>
    </row>
    <row r="93" spans="1:15" x14ac:dyDescent="0.2">
      <c r="A93" s="181"/>
      <c r="B93" s="180"/>
      <c r="C93" s="182"/>
      <c r="D93" s="180">
        <f t="shared" si="18"/>
        <v>0</v>
      </c>
      <c r="E93" s="182"/>
      <c r="F93" s="180"/>
      <c r="G93" s="182"/>
      <c r="H93" s="180"/>
      <c r="I93" s="182"/>
      <c r="J93" s="180"/>
      <c r="K93" s="182"/>
      <c r="L93" s="180"/>
      <c r="M93" s="182"/>
      <c r="N93" s="180"/>
      <c r="O93" s="182"/>
    </row>
    <row r="94" spans="1:15" x14ac:dyDescent="0.2">
      <c r="A94" s="176" t="s">
        <v>15</v>
      </c>
      <c r="C94" s="164"/>
      <c r="E94" s="164"/>
      <c r="G94" s="164"/>
      <c r="I94" s="164"/>
      <c r="K94" s="164"/>
      <c r="M94" s="164"/>
      <c r="O94" s="164"/>
    </row>
    <row r="95" spans="1:15" x14ac:dyDescent="0.2">
      <c r="A95" s="96" t="s">
        <v>131</v>
      </c>
      <c r="B95" s="152">
        <f>[1]MercLab!Q190</f>
        <v>45478.304438053558</v>
      </c>
      <c r="C95" s="178">
        <f>IF(ISNUMBER(B95/B$9*100),B95/B$9*100,0)</f>
        <v>3.1713532657967405</v>
      </c>
      <c r="D95" s="152">
        <f>F95+H95+J95</f>
        <v>24894.924826726929</v>
      </c>
      <c r="E95" s="178">
        <f>IF(ISNUMBER(D95/D$9*100),D95/D$9*100,0)</f>
        <v>4.2657019032756507</v>
      </c>
      <c r="F95" s="152">
        <f>[1]MercLab!R190</f>
        <v>3825.574131229891</v>
      </c>
      <c r="G95" s="178">
        <f>IF(ISNUMBER(F95/F$9*100),F95/F$9*100,0)</f>
        <v>3.2047334926385291</v>
      </c>
      <c r="H95" s="152">
        <f>[1]MercLab!S190</f>
        <v>21069.350695497036</v>
      </c>
      <c r="I95" s="178">
        <f>IF(ISNUMBER(H95/H$9*100),H95/H$9*100,0)</f>
        <v>5.9511201579823352</v>
      </c>
      <c r="J95" s="152">
        <f>[1]MercLab!T190</f>
        <v>0</v>
      </c>
      <c r="K95" s="178">
        <f>IF(ISNUMBER(J95/J$9*100),J95/J$9*100,0)</f>
        <v>0</v>
      </c>
      <c r="L95" s="152">
        <f>[1]MercLab!U190</f>
        <v>20583.37961132668</v>
      </c>
      <c r="M95" s="178">
        <f>IF(ISNUMBER(L95/L$9*100),L95/L$9*100,0)</f>
        <v>3.1145289867957962</v>
      </c>
      <c r="N95" s="152">
        <f>[1]MercLab!V190</f>
        <v>0</v>
      </c>
      <c r="O95" s="178">
        <f>IF(ISNUMBER(N95/N$9*100),N95/N$9*100,0)</f>
        <v>0</v>
      </c>
    </row>
    <row r="96" spans="1:15" x14ac:dyDescent="0.2">
      <c r="A96" s="96" t="s">
        <v>132</v>
      </c>
      <c r="B96" s="152">
        <f>[1]MercLab!Q191</f>
        <v>79346.199130269859</v>
      </c>
      <c r="C96" s="178">
        <f t="shared" ref="C96:C106" si="28">IF(ISNUMBER(B96/B$9*100),B96/B$9*100,0)</f>
        <v>5.5330740855366338</v>
      </c>
      <c r="D96" s="152">
        <f t="shared" ref="D96:D105" si="29">F96+H96+J96</f>
        <v>67543.786600865424</v>
      </c>
      <c r="E96" s="178">
        <f t="shared" ref="E96:E106" si="30">IF(ISNUMBER(D96/D$9*100),D96/D$9*100,0)</f>
        <v>11.573509904654609</v>
      </c>
      <c r="F96" s="152">
        <f>[1]MercLab!R191</f>
        <v>42625.835576165497</v>
      </c>
      <c r="G96" s="178">
        <f t="shared" ref="G96:G106" si="31">IF(ISNUMBER(F96/F$9*100),F96/F$9*100,0)</f>
        <v>35.708220057082855</v>
      </c>
      <c r="H96" s="152">
        <f>[1]MercLab!S191</f>
        <v>24917.95102469992</v>
      </c>
      <c r="I96" s="178">
        <f t="shared" ref="I96:I106" si="32">IF(ISNUMBER(H96/H$9*100),H96/H$9*100,0)</f>
        <v>7.038172309239739</v>
      </c>
      <c r="J96" s="152">
        <f>[1]MercLab!T191</f>
        <v>0</v>
      </c>
      <c r="K96" s="178">
        <f t="shared" ref="K96:K106" si="33">IF(ISNUMBER(J96/J$9*100),J96/J$9*100,0)</f>
        <v>0</v>
      </c>
      <c r="L96" s="152">
        <f>[1]MercLab!U191</f>
        <v>11802.412529404344</v>
      </c>
      <c r="M96" s="178">
        <f t="shared" ref="M96:M106" si="34">IF(ISNUMBER(L96/L$9*100),L96/L$9*100,0)</f>
        <v>1.7858561922806837</v>
      </c>
      <c r="N96" s="152">
        <f>[1]MercLab!V191</f>
        <v>0</v>
      </c>
      <c r="O96" s="178">
        <f t="shared" ref="O96:O106" si="35">IF(ISNUMBER(N96/N$9*100),N96/N$9*100,0)</f>
        <v>0</v>
      </c>
    </row>
    <row r="97" spans="1:15" x14ac:dyDescent="0.2">
      <c r="A97" s="96" t="s">
        <v>133</v>
      </c>
      <c r="B97" s="152">
        <f>[1]MercLab!Q192</f>
        <v>90685.016825261031</v>
      </c>
      <c r="C97" s="178">
        <f t="shared" si="28"/>
        <v>6.3237675155492852</v>
      </c>
      <c r="D97" s="152">
        <f t="shared" si="29"/>
        <v>80553.161937207973</v>
      </c>
      <c r="E97" s="178">
        <f t="shared" si="30"/>
        <v>13.802643654561972</v>
      </c>
      <c r="F97" s="152">
        <f>[1]MercLab!R192</f>
        <v>42296.67377752719</v>
      </c>
      <c r="G97" s="178">
        <f t="shared" si="31"/>
        <v>35.432476912548836</v>
      </c>
      <c r="H97" s="152">
        <f>[1]MercLab!S192</f>
        <v>38256.488159680783</v>
      </c>
      <c r="I97" s="178">
        <f t="shared" si="32"/>
        <v>10.805694069601607</v>
      </c>
      <c r="J97" s="152">
        <f>[1]MercLab!T192</f>
        <v>0</v>
      </c>
      <c r="K97" s="178">
        <f t="shared" si="33"/>
        <v>0</v>
      </c>
      <c r="L97" s="152">
        <f>[1]MercLab!U192</f>
        <v>8207.3449994877847</v>
      </c>
      <c r="M97" s="178">
        <f t="shared" si="34"/>
        <v>1.2418764259427979</v>
      </c>
      <c r="N97" s="152">
        <f>[1]MercLab!V192</f>
        <v>1924.5098885649068</v>
      </c>
      <c r="O97" s="178">
        <f t="shared" si="35"/>
        <v>1.0153298124780923</v>
      </c>
    </row>
    <row r="98" spans="1:15" x14ac:dyDescent="0.2">
      <c r="A98" s="96" t="s">
        <v>134</v>
      </c>
      <c r="B98" s="152">
        <f>[1]MercLab!Q193</f>
        <v>48098.461801343256</v>
      </c>
      <c r="C98" s="178">
        <f t="shared" si="28"/>
        <v>3.3540655439620037</v>
      </c>
      <c r="D98" s="152">
        <f t="shared" si="29"/>
        <v>45712.235448797088</v>
      </c>
      <c r="E98" s="178">
        <f t="shared" si="30"/>
        <v>7.8327117319741433</v>
      </c>
      <c r="F98" s="152">
        <f>[1]MercLab!R193</f>
        <v>13555.293924909705</v>
      </c>
      <c r="G98" s="178">
        <f t="shared" si="31"/>
        <v>11.355447039723616</v>
      </c>
      <c r="H98" s="152">
        <f>[1]MercLab!S193</f>
        <v>32156.941523887381</v>
      </c>
      <c r="I98" s="178">
        <f t="shared" si="32"/>
        <v>9.082853367795769</v>
      </c>
      <c r="J98" s="152">
        <f>[1]MercLab!T193</f>
        <v>0</v>
      </c>
      <c r="K98" s="178">
        <f t="shared" si="33"/>
        <v>0</v>
      </c>
      <c r="L98" s="152">
        <f>[1]MercLab!U193</f>
        <v>328.4550787185392</v>
      </c>
      <c r="M98" s="178">
        <f t="shared" si="34"/>
        <v>4.9699460576739088E-2</v>
      </c>
      <c r="N98" s="152">
        <f>[1]MercLab!V193</f>
        <v>2057.7712738276427</v>
      </c>
      <c r="O98" s="178">
        <f t="shared" si="35"/>
        <v>1.0856356384514159</v>
      </c>
    </row>
    <row r="99" spans="1:15" x14ac:dyDescent="0.2">
      <c r="A99" s="96" t="s">
        <v>135</v>
      </c>
      <c r="B99" s="152">
        <f>[1]MercLab!Q194</f>
        <v>522429.60501969099</v>
      </c>
      <c r="C99" s="178">
        <f t="shared" si="28"/>
        <v>36.430752080585016</v>
      </c>
      <c r="D99" s="152">
        <f t="shared" si="29"/>
        <v>118731.68011007665</v>
      </c>
      <c r="E99" s="178">
        <f t="shared" si="30"/>
        <v>20.344466084947747</v>
      </c>
      <c r="F99" s="152">
        <f>[1]MercLab!R194</f>
        <v>5601.8593189586063</v>
      </c>
      <c r="G99" s="178">
        <f t="shared" si="31"/>
        <v>4.6927508302510228</v>
      </c>
      <c r="H99" s="152">
        <f>[1]MercLab!S194</f>
        <v>101288.83395697185</v>
      </c>
      <c r="I99" s="178">
        <f t="shared" si="32"/>
        <v>28.609425617880479</v>
      </c>
      <c r="J99" s="152">
        <f>[1]MercLab!T194</f>
        <v>11840.986834146186</v>
      </c>
      <c r="K99" s="178">
        <f t="shared" si="33"/>
        <v>10.745575565559706</v>
      </c>
      <c r="L99" s="152">
        <f>[1]MercLab!U194</f>
        <v>304011.33845846588</v>
      </c>
      <c r="M99" s="178">
        <f t="shared" si="34"/>
        <v>46.000809576598549</v>
      </c>
      <c r="N99" s="152">
        <f>[1]MercLab!V194</f>
        <v>99686.58645114729</v>
      </c>
      <c r="O99" s="178">
        <f t="shared" si="35"/>
        <v>52.592487952088227</v>
      </c>
    </row>
    <row r="100" spans="1:15" x14ac:dyDescent="0.2">
      <c r="A100" s="96" t="s">
        <v>136</v>
      </c>
      <c r="B100" s="152">
        <f>[1]MercLab!Q195</f>
        <v>90959.385300020062</v>
      </c>
      <c r="C100" s="178">
        <f t="shared" si="28"/>
        <v>6.342900140857334</v>
      </c>
      <c r="D100" s="152">
        <f t="shared" si="29"/>
        <v>2075.776671038333</v>
      </c>
      <c r="E100" s="178">
        <f t="shared" si="30"/>
        <v>0.355680708339282</v>
      </c>
      <c r="F100" s="152">
        <f>[1]MercLab!R195</f>
        <v>0</v>
      </c>
      <c r="G100" s="178">
        <f t="shared" si="31"/>
        <v>0</v>
      </c>
      <c r="H100" s="152">
        <f>[1]MercLab!S195</f>
        <v>2075.776671038333</v>
      </c>
      <c r="I100" s="178">
        <f t="shared" si="32"/>
        <v>0.58631120479312293</v>
      </c>
      <c r="J100" s="152">
        <f>[1]MercLab!T195</f>
        <v>0</v>
      </c>
      <c r="K100" s="178">
        <f t="shared" si="33"/>
        <v>0</v>
      </c>
      <c r="L100" s="152">
        <f>[1]MercLab!U195</f>
        <v>88225.869222700683</v>
      </c>
      <c r="M100" s="178">
        <f t="shared" si="34"/>
        <v>13.349704094664251</v>
      </c>
      <c r="N100" s="152">
        <f>[1]MercLab!V195</f>
        <v>657.73940628101298</v>
      </c>
      <c r="O100" s="178">
        <f t="shared" si="35"/>
        <v>0.34700909151303094</v>
      </c>
    </row>
    <row r="101" spans="1:15" x14ac:dyDescent="0.2">
      <c r="A101" s="96" t="s">
        <v>137</v>
      </c>
      <c r="B101" s="152">
        <f>[1]MercLab!Q196</f>
        <v>223081.49231313646</v>
      </c>
      <c r="C101" s="178">
        <f t="shared" si="28"/>
        <v>15.556213625987924</v>
      </c>
      <c r="D101" s="152">
        <f t="shared" si="29"/>
        <v>38193.908058726105</v>
      </c>
      <c r="E101" s="178">
        <f t="shared" si="30"/>
        <v>6.5444594604571709</v>
      </c>
      <c r="F101" s="152">
        <f>[1]MercLab!R196</f>
        <v>1159.6061348249621</v>
      </c>
      <c r="G101" s="178">
        <f t="shared" si="31"/>
        <v>0.97141722812411646</v>
      </c>
      <c r="H101" s="152">
        <f>[1]MercLab!S196</f>
        <v>37034.301923901141</v>
      </c>
      <c r="I101" s="178">
        <f t="shared" si="32"/>
        <v>10.460482807533088</v>
      </c>
      <c r="J101" s="152">
        <f>[1]MercLab!T196</f>
        <v>0</v>
      </c>
      <c r="K101" s="178">
        <f t="shared" si="33"/>
        <v>0</v>
      </c>
      <c r="L101" s="152">
        <f>[1]MercLab!U196</f>
        <v>148844.95064712479</v>
      </c>
      <c r="M101" s="178">
        <f t="shared" si="34"/>
        <v>22.522147581321324</v>
      </c>
      <c r="N101" s="152">
        <f>[1]MercLab!V196</f>
        <v>36042.633607285592</v>
      </c>
      <c r="O101" s="178">
        <f t="shared" si="35"/>
        <v>19.01531430892809</v>
      </c>
    </row>
    <row r="102" spans="1:15" x14ac:dyDescent="0.2">
      <c r="A102" s="96" t="s">
        <v>138</v>
      </c>
      <c r="B102" s="152">
        <f>[1]MercLab!Q197</f>
        <v>47056.556909430605</v>
      </c>
      <c r="C102" s="178">
        <f t="shared" si="28"/>
        <v>3.281410054219251</v>
      </c>
      <c r="D102" s="152">
        <f t="shared" si="29"/>
        <v>41447.333567231297</v>
      </c>
      <c r="E102" s="178">
        <f t="shared" si="30"/>
        <v>7.101928240957232</v>
      </c>
      <c r="F102" s="152">
        <f>[1]MercLab!R197</f>
        <v>0</v>
      </c>
      <c r="G102" s="178">
        <f t="shared" si="31"/>
        <v>0</v>
      </c>
      <c r="H102" s="152">
        <f>[1]MercLab!S197</f>
        <v>41447.333567231297</v>
      </c>
      <c r="I102" s="178">
        <f t="shared" si="32"/>
        <v>11.706960781628837</v>
      </c>
      <c r="J102" s="152">
        <f>[1]MercLab!T197</f>
        <v>0</v>
      </c>
      <c r="K102" s="178">
        <f t="shared" si="33"/>
        <v>0</v>
      </c>
      <c r="L102" s="152">
        <f>[1]MercLab!U197</f>
        <v>3755.5941063164914</v>
      </c>
      <c r="M102" s="178">
        <f t="shared" si="34"/>
        <v>0.56826949352503608</v>
      </c>
      <c r="N102" s="152">
        <f>[1]MercLab!V197</f>
        <v>1853.6292358828546</v>
      </c>
      <c r="O102" s="178">
        <f t="shared" si="35"/>
        <v>0.97793471244581442</v>
      </c>
    </row>
    <row r="103" spans="1:15" x14ac:dyDescent="0.2">
      <c r="A103" s="96" t="s">
        <v>139</v>
      </c>
      <c r="B103" s="152">
        <f>[1]MercLab!Q198</f>
        <v>285375.64841275156</v>
      </c>
      <c r="C103" s="178">
        <f t="shared" si="28"/>
        <v>19.900192097209519</v>
      </c>
      <c r="D103" s="152">
        <f t="shared" si="29"/>
        <v>164125.50139898408</v>
      </c>
      <c r="E103" s="178">
        <f t="shared" si="30"/>
        <v>28.122618106566264</v>
      </c>
      <c r="F103" s="152">
        <f>[1]MercLab!R198</f>
        <v>9979.3157248382213</v>
      </c>
      <c r="G103" s="178">
        <f t="shared" si="31"/>
        <v>8.3598033236181823</v>
      </c>
      <c r="H103" s="152">
        <f>[1]MercLab!S198</f>
        <v>55793.10461585319</v>
      </c>
      <c r="I103" s="178">
        <f t="shared" si="32"/>
        <v>15.758979683544938</v>
      </c>
      <c r="J103" s="152">
        <f>[1]MercLab!T198</f>
        <v>98353.081058292664</v>
      </c>
      <c r="K103" s="178">
        <f t="shared" si="33"/>
        <v>89.254424434440267</v>
      </c>
      <c r="L103" s="152">
        <f>[1]MercLab!U198</f>
        <v>75123.238189367097</v>
      </c>
      <c r="M103" s="178">
        <f t="shared" si="34"/>
        <v>11.367108188297571</v>
      </c>
      <c r="N103" s="152">
        <f>[1]MercLab!V198</f>
        <v>46126.908824400103</v>
      </c>
      <c r="O103" s="178">
        <f t="shared" si="35"/>
        <v>24.335559908084452</v>
      </c>
    </row>
    <row r="104" spans="1:15" x14ac:dyDescent="0.2">
      <c r="A104" s="96" t="s">
        <v>140</v>
      </c>
      <c r="B104" s="152">
        <f>[1]MercLab!Q199</f>
        <v>328.4550787185392</v>
      </c>
      <c r="C104" s="178">
        <f t="shared" si="28"/>
        <v>2.2904263899732727E-2</v>
      </c>
      <c r="D104" s="152">
        <f t="shared" si="29"/>
        <v>328.4550787185392</v>
      </c>
      <c r="E104" s="178">
        <f t="shared" si="30"/>
        <v>5.6280204265812012E-2</v>
      </c>
      <c r="F104" s="152">
        <f>[1]MercLab!R199</f>
        <v>328.4550787185392</v>
      </c>
      <c r="G104" s="178">
        <f t="shared" si="31"/>
        <v>0.27515111601251896</v>
      </c>
      <c r="H104" s="152">
        <f>[1]MercLab!S199</f>
        <v>0</v>
      </c>
      <c r="I104" s="178">
        <f t="shared" si="32"/>
        <v>0</v>
      </c>
      <c r="J104" s="152">
        <f>[1]MercLab!T199</f>
        <v>0</v>
      </c>
      <c r="K104" s="178">
        <f t="shared" si="33"/>
        <v>0</v>
      </c>
      <c r="L104" s="152">
        <f>[1]MercLab!U199</f>
        <v>0</v>
      </c>
      <c r="M104" s="178">
        <f t="shared" si="34"/>
        <v>0</v>
      </c>
      <c r="N104" s="152">
        <f>[1]MercLab!V199</f>
        <v>0</v>
      </c>
      <c r="O104" s="178">
        <f t="shared" si="35"/>
        <v>0</v>
      </c>
    </row>
    <row r="105" spans="1:15" x14ac:dyDescent="0.2">
      <c r="A105" s="96" t="s">
        <v>128</v>
      </c>
      <c r="B105" s="152">
        <f>[1]MercLab!Q200</f>
        <v>1195.5163402234427</v>
      </c>
      <c r="C105" s="178">
        <f t="shared" si="28"/>
        <v>8.3367326392858196E-2</v>
      </c>
      <c r="D105" s="152">
        <f t="shared" si="29"/>
        <v>0</v>
      </c>
      <c r="E105" s="178">
        <f t="shared" si="30"/>
        <v>0</v>
      </c>
      <c r="F105" s="152">
        <f>[1]MercLab!R200</f>
        <v>0</v>
      </c>
      <c r="G105" s="178">
        <f t="shared" si="31"/>
        <v>0</v>
      </c>
      <c r="H105" s="152">
        <f>[1]MercLab!S200</f>
        <v>0</v>
      </c>
      <c r="I105" s="178">
        <f t="shared" si="32"/>
        <v>0</v>
      </c>
      <c r="J105" s="152">
        <f>[1]MercLab!T200</f>
        <v>0</v>
      </c>
      <c r="K105" s="178">
        <f t="shared" si="33"/>
        <v>0</v>
      </c>
      <c r="L105" s="152">
        <f>[1]MercLab!U200</f>
        <v>0</v>
      </c>
      <c r="M105" s="178">
        <f t="shared" si="34"/>
        <v>0</v>
      </c>
      <c r="N105" s="152">
        <f>[1]MercLab!V200</f>
        <v>1195.5163402234427</v>
      </c>
      <c r="O105" s="178">
        <f t="shared" si="35"/>
        <v>0.63072857601096433</v>
      </c>
    </row>
    <row r="106" spans="1:15" x14ac:dyDescent="0.2">
      <c r="A106" s="96" t="s">
        <v>129</v>
      </c>
      <c r="B106" s="152">
        <f>[1]MercLab!Q202</f>
        <v>0</v>
      </c>
      <c r="C106" s="178">
        <f t="shared" si="28"/>
        <v>0</v>
      </c>
      <c r="D106" s="152">
        <f t="shared" ref="D106" si="36">F106+H106+J106</f>
        <v>0</v>
      </c>
      <c r="E106" s="178">
        <f t="shared" si="30"/>
        <v>0</v>
      </c>
      <c r="F106" s="152">
        <f>[1]MercLab!R202</f>
        <v>0</v>
      </c>
      <c r="G106" s="178">
        <f t="shared" si="31"/>
        <v>0</v>
      </c>
      <c r="H106" s="152">
        <f>[1]MercLab!S202</f>
        <v>0</v>
      </c>
      <c r="I106" s="178">
        <f t="shared" si="32"/>
        <v>0</v>
      </c>
      <c r="J106" s="152">
        <f>[1]MercLab!T202</f>
        <v>0</v>
      </c>
      <c r="K106" s="178">
        <f t="shared" si="33"/>
        <v>0</v>
      </c>
      <c r="L106" s="152">
        <f>[1]MercLab!U202</f>
        <v>0</v>
      </c>
      <c r="M106" s="178">
        <f t="shared" si="34"/>
        <v>0</v>
      </c>
      <c r="N106" s="152">
        <f>[1]MercLab!V202</f>
        <v>0</v>
      </c>
      <c r="O106" s="178">
        <f t="shared" si="35"/>
        <v>0</v>
      </c>
    </row>
    <row r="107" spans="1:15" x14ac:dyDescent="0.2">
      <c r="A107" s="278"/>
      <c r="B107" s="283"/>
      <c r="C107" s="283"/>
      <c r="D107" s="283"/>
      <c r="E107" s="283"/>
      <c r="F107" s="283"/>
      <c r="G107" s="283"/>
      <c r="H107" s="283"/>
      <c r="I107" s="283"/>
      <c r="J107" s="283"/>
      <c r="K107" s="283"/>
      <c r="L107" s="283"/>
      <c r="M107" s="283"/>
      <c r="N107" s="283"/>
      <c r="O107" s="283"/>
    </row>
    <row r="108" spans="1:15" x14ac:dyDescent="0.2">
      <c r="A108" s="159" t="str">
        <f>'C05'!A42</f>
        <v>Fuente: Instituto Nacional de Estadística (INE). LVIII Encuesta Permanente de Hogares de Propósitos Múltiples, Junio 2017.</v>
      </c>
      <c r="B108" s="190"/>
      <c r="C108" s="191"/>
      <c r="D108" s="185"/>
      <c r="E108" s="193"/>
      <c r="F108" s="181"/>
      <c r="G108" s="193"/>
      <c r="H108" s="181"/>
      <c r="I108" s="193"/>
      <c r="J108" s="181"/>
      <c r="K108" s="193"/>
      <c r="L108" s="181"/>
      <c r="M108" s="193"/>
      <c r="N108" s="181"/>
      <c r="O108" s="193"/>
    </row>
    <row r="109" spans="1:15" x14ac:dyDescent="0.2">
      <c r="A109" s="159" t="str">
        <f>'C05'!A43</f>
        <v>(Promedio de salarios mínimos por rama)</v>
      </c>
      <c r="B109" s="192"/>
      <c r="C109" s="191"/>
      <c r="D109" s="198"/>
      <c r="E109" s="193"/>
      <c r="F109" s="181"/>
      <c r="G109" s="193"/>
      <c r="H109" s="181"/>
      <c r="I109" s="193"/>
      <c r="J109" s="181"/>
      <c r="K109" s="193"/>
      <c r="L109" s="181"/>
      <c r="M109" s="193"/>
      <c r="N109" s="181"/>
      <c r="O109" s="193"/>
    </row>
    <row r="110" spans="1:15" x14ac:dyDescent="0.2">
      <c r="A110" s="194" t="s">
        <v>69</v>
      </c>
      <c r="B110" s="192"/>
      <c r="C110" s="191"/>
      <c r="D110" s="198"/>
      <c r="E110" s="193"/>
      <c r="F110" s="181"/>
      <c r="G110" s="193"/>
      <c r="H110" s="181"/>
      <c r="I110" s="193"/>
      <c r="J110" s="181"/>
      <c r="K110" s="193"/>
      <c r="L110" s="181"/>
      <c r="M110" s="193"/>
      <c r="N110" s="181"/>
      <c r="O110" s="193"/>
    </row>
    <row r="111" spans="1:15" x14ac:dyDescent="0.2">
      <c r="A111" s="194" t="s">
        <v>70</v>
      </c>
      <c r="B111" s="192"/>
      <c r="C111" s="191"/>
      <c r="D111" s="198"/>
      <c r="E111" s="193"/>
      <c r="F111" s="181"/>
      <c r="G111" s="193"/>
      <c r="H111" s="181"/>
      <c r="I111" s="193"/>
      <c r="J111" s="181"/>
      <c r="K111" s="193"/>
      <c r="L111" s="181"/>
      <c r="M111" s="193"/>
      <c r="N111" s="181"/>
      <c r="O111" s="193"/>
    </row>
    <row r="112" spans="1:15" x14ac:dyDescent="0.2">
      <c r="B112" s="199"/>
      <c r="C112" s="200"/>
      <c r="D112" s="201"/>
    </row>
    <row r="113" spans="1:4" x14ac:dyDescent="0.2">
      <c r="A113" s="203"/>
      <c r="B113" s="199"/>
      <c r="C113" s="200"/>
      <c r="D113" s="201"/>
    </row>
    <row r="114" spans="1:4" x14ac:dyDescent="0.2">
      <c r="A114" s="203"/>
      <c r="B114" s="199"/>
      <c r="C114" s="200"/>
      <c r="D114" s="201"/>
    </row>
  </sheetData>
  <mergeCells count="27">
    <mergeCell ref="A58:O58"/>
    <mergeCell ref="A1:O1"/>
    <mergeCell ref="A2:O2"/>
    <mergeCell ref="A3:O3"/>
    <mergeCell ref="A5:A7"/>
    <mergeCell ref="B5:C6"/>
    <mergeCell ref="D5:K5"/>
    <mergeCell ref="L5:M6"/>
    <mergeCell ref="N5:O6"/>
    <mergeCell ref="D6:E6"/>
    <mergeCell ref="F6:G6"/>
    <mergeCell ref="A4:O4"/>
    <mergeCell ref="H6:I6"/>
    <mergeCell ref="J6:K6"/>
    <mergeCell ref="A59:O59"/>
    <mergeCell ref="A60:O60"/>
    <mergeCell ref="A63:A65"/>
    <mergeCell ref="B63:C64"/>
    <mergeCell ref="D63:K63"/>
    <mergeCell ref="L63:M64"/>
    <mergeCell ref="N63:O64"/>
    <mergeCell ref="D64:E64"/>
    <mergeCell ref="F64:G64"/>
    <mergeCell ref="H64:I64"/>
    <mergeCell ref="J64:K64"/>
    <mergeCell ref="B62:K62"/>
    <mergeCell ref="A61:O61"/>
  </mergeCells>
  <printOptions horizontalCentered="1"/>
  <pageMargins left="1.1155511811023624" right="0.47244094488188981" top="0.35433070866141736" bottom="0.35433070866141736" header="0" footer="0"/>
  <pageSetup paperSize="9" scale="80" firstPageNumber="16" orientation="landscape" useFirstPageNumber="1" r:id="rId1"/>
  <headerFooter alignWithMargins="0">
    <oddFooter>&amp;L&amp;Z&amp;F+&amp;F+&amp;A&amp;C&amp;P&amp;R&amp;D+&amp;T</oddFooter>
  </headerFooter>
  <rowBreaks count="1" manualBreakCount="1">
    <brk id="57" max="16383" man="1"/>
  </rowBreaks>
  <ignoredErrors>
    <ignoredError sqref="C12:O12 C51:O52 C17 G17:O17 C13:E13 G13 I13 K13 M13 O13 C24 G24:O24 C45 G45:O45" formula="1"/>
    <ignoredError sqref="D68:L68 D69:K69 M69:O69 N68:O68" emptyCellReference="1"/>
    <ignoredError sqref="D17:F17 D93:O93 D24:F24 D45:F45" formula="1" emptyCellReferenc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Portada</vt:lpstr>
      <vt:lpstr>C01</vt:lpstr>
      <vt:lpstr>C01 (2)</vt:lpstr>
      <vt:lpstr>C02</vt:lpstr>
      <vt:lpstr>C03</vt:lpstr>
      <vt:lpstr>C04</vt:lpstr>
      <vt:lpstr>C05</vt:lpstr>
      <vt:lpstr>C05 (2)</vt:lpstr>
      <vt:lpstr>C06</vt:lpstr>
      <vt:lpstr>C07</vt:lpstr>
      <vt:lpstr>C08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Elmo</dc:creator>
  <cp:lastModifiedBy>Pmeraz</cp:lastModifiedBy>
  <cp:lastPrinted>2011-01-20T16:50:59Z</cp:lastPrinted>
  <dcterms:created xsi:type="dcterms:W3CDTF">2001-09-12T22:45:56Z</dcterms:created>
  <dcterms:modified xsi:type="dcterms:W3CDTF">2017-10-31T16:57:16Z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96 96 1600 900</vt:lpwstr>
  </property>
</Properties>
</file>