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2019 EACT\version 04 dic hogares\"/>
    </mc:Choice>
  </mc:AlternateContent>
  <bookViews>
    <workbookView xWindow="0" yWindow="0" windowWidth="21600" windowHeight="9735" tabRatio="592"/>
  </bookViews>
  <sheets>
    <sheet name="Portada" sheetId="9" r:id="rId1"/>
    <sheet name="C01" sheetId="21" r:id="rId2"/>
    <sheet name="C01 (2)" sheetId="29" r:id="rId3"/>
    <sheet name="C02" sheetId="24" r:id="rId4"/>
    <sheet name="C03" sheetId="15" r:id="rId5"/>
    <sheet name="C04" sheetId="16" r:id="rId6"/>
    <sheet name="C05" sheetId="25" r:id="rId7"/>
    <sheet name="C05 (2)" sheetId="30" r:id="rId8"/>
    <sheet name="C06" sheetId="26" r:id="rId9"/>
    <sheet name="C07" sheetId="27" r:id="rId10"/>
    <sheet name="C08" sheetId="28" r:id="rId11"/>
  </sheets>
  <externalReferences>
    <externalReference r:id="rId12"/>
    <externalReference r:id="rId13"/>
    <externalReference r:id="rId14"/>
    <externalReference r:id="rId15"/>
  </externalReferences>
  <calcPr calcId="152511" iterate="1" iterateCount="1000"/>
</workbook>
</file>

<file path=xl/calcChain.xml><?xml version="1.0" encoding="utf-8"?>
<calcChain xmlns="http://schemas.openxmlformats.org/spreadsheetml/2006/main">
  <c r="B102" i="16" l="1"/>
  <c r="C102" i="16"/>
  <c r="D102" i="16"/>
  <c r="E102" i="16"/>
  <c r="F102" i="16"/>
  <c r="G102" i="16"/>
  <c r="B92" i="16"/>
  <c r="C92" i="16"/>
  <c r="D92" i="16"/>
  <c r="E92" i="16"/>
  <c r="F92" i="16"/>
  <c r="G92" i="16"/>
  <c r="B93" i="16"/>
  <c r="C93" i="16"/>
  <c r="D93" i="16"/>
  <c r="E93" i="16"/>
  <c r="F93" i="16"/>
  <c r="G93" i="16"/>
  <c r="B94" i="16"/>
  <c r="C94" i="16"/>
  <c r="D94" i="16"/>
  <c r="E94" i="16"/>
  <c r="F94" i="16"/>
  <c r="G94" i="16"/>
  <c r="B95" i="16"/>
  <c r="C95" i="16"/>
  <c r="D95" i="16"/>
  <c r="E95" i="16"/>
  <c r="F95" i="16"/>
  <c r="G95" i="16"/>
  <c r="B96" i="16"/>
  <c r="C96" i="16"/>
  <c r="D96" i="16"/>
  <c r="E96" i="16"/>
  <c r="F96" i="16"/>
  <c r="G96" i="16"/>
  <c r="B97" i="16"/>
  <c r="C97" i="16"/>
  <c r="D97" i="16"/>
  <c r="E97" i="16"/>
  <c r="F97" i="16"/>
  <c r="G97" i="16"/>
  <c r="B98" i="16"/>
  <c r="C98" i="16"/>
  <c r="D98" i="16"/>
  <c r="E98" i="16"/>
  <c r="F98" i="16"/>
  <c r="G98" i="16"/>
  <c r="B99" i="16"/>
  <c r="C99" i="16"/>
  <c r="D99" i="16"/>
  <c r="E99" i="16"/>
  <c r="F99" i="16"/>
  <c r="G99" i="16"/>
  <c r="B100" i="16"/>
  <c r="C100" i="16"/>
  <c r="D100" i="16"/>
  <c r="E100" i="16"/>
  <c r="F100" i="16"/>
  <c r="G100" i="16"/>
  <c r="B101" i="16"/>
  <c r="C101" i="16"/>
  <c r="D101" i="16"/>
  <c r="E101" i="16"/>
  <c r="F101" i="16"/>
  <c r="G101" i="16"/>
  <c r="G91" i="16"/>
  <c r="F91" i="16"/>
  <c r="E91" i="16"/>
  <c r="D91" i="16"/>
  <c r="C91" i="16"/>
  <c r="B91" i="16"/>
  <c r="G88" i="16"/>
  <c r="F88" i="16"/>
  <c r="E88" i="16"/>
  <c r="D88" i="16"/>
  <c r="C88" i="16"/>
  <c r="B88" i="16"/>
  <c r="G103" i="15"/>
  <c r="F103" i="15"/>
  <c r="E103" i="15"/>
  <c r="D103" i="15"/>
  <c r="C103" i="15"/>
  <c r="B103" i="15"/>
  <c r="B93" i="15"/>
  <c r="C93" i="15"/>
  <c r="D93" i="15"/>
  <c r="E93" i="15"/>
  <c r="F93" i="15"/>
  <c r="G93" i="15"/>
  <c r="B94" i="15"/>
  <c r="C94" i="15"/>
  <c r="D94" i="15"/>
  <c r="E94" i="15"/>
  <c r="F94" i="15"/>
  <c r="G94" i="15"/>
  <c r="B95" i="15"/>
  <c r="C95" i="15"/>
  <c r="D95" i="15"/>
  <c r="E95" i="15"/>
  <c r="F95" i="15"/>
  <c r="G95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99" i="15"/>
  <c r="C99" i="15"/>
  <c r="D99" i="15"/>
  <c r="E99" i="15"/>
  <c r="F99" i="15"/>
  <c r="G99" i="15"/>
  <c r="B100" i="15"/>
  <c r="C100" i="15"/>
  <c r="D100" i="15"/>
  <c r="E100" i="15"/>
  <c r="F100" i="15"/>
  <c r="G100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G92" i="15"/>
  <c r="F92" i="15"/>
  <c r="E92" i="15"/>
  <c r="D92" i="15"/>
  <c r="C92" i="15"/>
  <c r="B92" i="15"/>
  <c r="B88" i="15" l="1"/>
  <c r="C88" i="15"/>
  <c r="D88" i="15"/>
  <c r="E88" i="15"/>
  <c r="F88" i="15"/>
  <c r="G88" i="15"/>
  <c r="B89" i="15"/>
  <c r="C89" i="15"/>
  <c r="D89" i="15"/>
  <c r="E89" i="15"/>
  <c r="F89" i="15"/>
  <c r="G89" i="15"/>
  <c r="B94" i="28"/>
  <c r="C94" i="28"/>
  <c r="D94" i="28"/>
  <c r="E94" i="28"/>
  <c r="F94" i="28"/>
  <c r="G94" i="28"/>
  <c r="B95" i="28"/>
  <c r="C95" i="28"/>
  <c r="D95" i="28"/>
  <c r="E95" i="28"/>
  <c r="F95" i="28"/>
  <c r="G95" i="28"/>
  <c r="B96" i="28"/>
  <c r="C96" i="28"/>
  <c r="D96" i="28"/>
  <c r="E96" i="28"/>
  <c r="F96" i="28"/>
  <c r="G96" i="28"/>
  <c r="B97" i="28"/>
  <c r="C97" i="28"/>
  <c r="D97" i="28"/>
  <c r="E97" i="28"/>
  <c r="F97" i="28"/>
  <c r="G97" i="28"/>
  <c r="B98" i="28"/>
  <c r="C98" i="28"/>
  <c r="D98" i="28"/>
  <c r="E98" i="28"/>
  <c r="F98" i="28"/>
  <c r="G98" i="28"/>
  <c r="B99" i="28"/>
  <c r="C99" i="28"/>
  <c r="D99" i="28"/>
  <c r="E99" i="28"/>
  <c r="F99" i="28"/>
  <c r="G99" i="28"/>
  <c r="B100" i="28"/>
  <c r="C100" i="28"/>
  <c r="D100" i="28"/>
  <c r="E100" i="28"/>
  <c r="F100" i="28"/>
  <c r="G100" i="28"/>
  <c r="B101" i="28"/>
  <c r="C101" i="28"/>
  <c r="D101" i="28"/>
  <c r="E101" i="28"/>
  <c r="F101" i="28"/>
  <c r="G101" i="28"/>
  <c r="B102" i="28"/>
  <c r="C102" i="28"/>
  <c r="D102" i="28"/>
  <c r="E102" i="28"/>
  <c r="F102" i="28"/>
  <c r="G102" i="28"/>
  <c r="B103" i="28"/>
  <c r="C103" i="28"/>
  <c r="D103" i="28"/>
  <c r="E103" i="28"/>
  <c r="F103" i="28"/>
  <c r="G103" i="28"/>
  <c r="B104" i="28"/>
  <c r="C104" i="28"/>
  <c r="D104" i="28"/>
  <c r="E104" i="28"/>
  <c r="F104" i="28"/>
  <c r="G104" i="28"/>
  <c r="G93" i="28"/>
  <c r="F93" i="28"/>
  <c r="E93" i="28"/>
  <c r="D93" i="28"/>
  <c r="C93" i="28"/>
  <c r="B93" i="28"/>
  <c r="B87" i="28"/>
  <c r="C87" i="28"/>
  <c r="D87" i="28"/>
  <c r="E87" i="28"/>
  <c r="F87" i="28"/>
  <c r="G87" i="28"/>
  <c r="B88" i="28"/>
  <c r="C88" i="28"/>
  <c r="D88" i="28"/>
  <c r="E88" i="28"/>
  <c r="F88" i="28"/>
  <c r="G88" i="28"/>
  <c r="B89" i="28"/>
  <c r="C89" i="28"/>
  <c r="D89" i="28"/>
  <c r="E89" i="28"/>
  <c r="F89" i="28"/>
  <c r="G89" i="28"/>
  <c r="B90" i="28"/>
  <c r="C90" i="28"/>
  <c r="D90" i="28"/>
  <c r="E90" i="28"/>
  <c r="F90" i="28"/>
  <c r="G90" i="28"/>
  <c r="G105" i="27"/>
  <c r="F105" i="27"/>
  <c r="E105" i="27"/>
  <c r="D105" i="27"/>
  <c r="C105" i="27"/>
  <c r="B105" i="27"/>
  <c r="G104" i="27"/>
  <c r="F104" i="27"/>
  <c r="E104" i="27"/>
  <c r="D104" i="27"/>
  <c r="C104" i="27"/>
  <c r="B104" i="27"/>
  <c r="G103" i="27"/>
  <c r="F103" i="27"/>
  <c r="E103" i="27"/>
  <c r="D103" i="27"/>
  <c r="C103" i="27"/>
  <c r="B103" i="27"/>
  <c r="G102" i="27"/>
  <c r="F102" i="27"/>
  <c r="E102" i="27"/>
  <c r="D102" i="27"/>
  <c r="C102" i="27"/>
  <c r="B102" i="27"/>
  <c r="G101" i="27"/>
  <c r="F101" i="27"/>
  <c r="E101" i="27"/>
  <c r="D101" i="27"/>
  <c r="C101" i="27"/>
  <c r="B101" i="27"/>
  <c r="G100" i="27"/>
  <c r="F100" i="27"/>
  <c r="E100" i="27"/>
  <c r="D100" i="27"/>
  <c r="C100" i="27"/>
  <c r="B100" i="27"/>
  <c r="G99" i="27"/>
  <c r="F99" i="27"/>
  <c r="E99" i="27"/>
  <c r="D99" i="27"/>
  <c r="C99" i="27"/>
  <c r="B99" i="27"/>
  <c r="G98" i="27"/>
  <c r="F98" i="27"/>
  <c r="E98" i="27"/>
  <c r="D98" i="27"/>
  <c r="C98" i="27"/>
  <c r="B98" i="27"/>
  <c r="G97" i="27"/>
  <c r="F97" i="27"/>
  <c r="E97" i="27"/>
  <c r="D97" i="27"/>
  <c r="C97" i="27"/>
  <c r="B97" i="27"/>
  <c r="G96" i="27"/>
  <c r="F96" i="27"/>
  <c r="E96" i="27"/>
  <c r="D96" i="27"/>
  <c r="C96" i="27"/>
  <c r="B96" i="27"/>
  <c r="G95" i="27"/>
  <c r="F95" i="27"/>
  <c r="E95" i="27"/>
  <c r="D95" i="27"/>
  <c r="C95" i="27"/>
  <c r="B95" i="27"/>
  <c r="G94" i="27"/>
  <c r="F94" i="27"/>
  <c r="E94" i="27"/>
  <c r="D94" i="27"/>
  <c r="C94" i="27"/>
  <c r="B94" i="27"/>
  <c r="B70" i="26" l="1"/>
  <c r="B88" i="27"/>
  <c r="C88" i="27"/>
  <c r="D88" i="27"/>
  <c r="E88" i="27"/>
  <c r="F88" i="27"/>
  <c r="G88" i="27"/>
  <c r="B89" i="27"/>
  <c r="C89" i="27"/>
  <c r="D89" i="27"/>
  <c r="E89" i="27"/>
  <c r="F89" i="27"/>
  <c r="G89" i="27"/>
  <c r="B90" i="27"/>
  <c r="C90" i="27"/>
  <c r="D90" i="27"/>
  <c r="E90" i="27"/>
  <c r="F90" i="27"/>
  <c r="G90" i="27"/>
  <c r="B91" i="27"/>
  <c r="C91" i="27"/>
  <c r="D91" i="27"/>
  <c r="E91" i="27"/>
  <c r="F91" i="27"/>
  <c r="G91" i="27"/>
  <c r="B86" i="27"/>
  <c r="B87" i="27"/>
  <c r="P11" i="25" l="1"/>
  <c r="R11" i="25"/>
  <c r="M11" i="25"/>
  <c r="J11" i="25"/>
  <c r="G11" i="25"/>
  <c r="D11" i="25"/>
  <c r="R11" i="21"/>
  <c r="P11" i="21"/>
  <c r="M11" i="21"/>
  <c r="J11" i="21"/>
  <c r="G11" i="21"/>
  <c r="D11" i="21"/>
  <c r="A42" i="21" l="1"/>
  <c r="H47" i="28"/>
  <c r="I47" i="28"/>
  <c r="A111" i="24" l="1"/>
  <c r="A51" i="29"/>
  <c r="A106" i="16" l="1"/>
  <c r="A43" i="25"/>
  <c r="A53" i="26" s="1"/>
  <c r="A42" i="25"/>
  <c r="A104" i="16"/>
  <c r="A105" i="16"/>
  <c r="A52" i="16"/>
  <c r="A53" i="16"/>
  <c r="A52" i="15"/>
  <c r="A105" i="15" s="1"/>
  <c r="A52" i="24"/>
  <c r="I103" i="28"/>
  <c r="H103" i="28"/>
  <c r="I102" i="28"/>
  <c r="H102" i="28"/>
  <c r="I101" i="28"/>
  <c r="H101" i="28"/>
  <c r="I100" i="28"/>
  <c r="H100" i="28"/>
  <c r="I99" i="28"/>
  <c r="H99" i="28"/>
  <c r="I98" i="28"/>
  <c r="H98" i="28"/>
  <c r="I97" i="28"/>
  <c r="H97" i="28"/>
  <c r="I96" i="28"/>
  <c r="H96" i="28"/>
  <c r="I95" i="28"/>
  <c r="H95" i="28"/>
  <c r="I94" i="28"/>
  <c r="H94" i="28"/>
  <c r="I93" i="28"/>
  <c r="H93" i="28"/>
  <c r="I77" i="28"/>
  <c r="H77" i="28"/>
  <c r="I76" i="28"/>
  <c r="H76" i="28"/>
  <c r="I75" i="28"/>
  <c r="H75" i="28"/>
  <c r="I74" i="28"/>
  <c r="H74" i="28"/>
  <c r="I73" i="28"/>
  <c r="H73" i="28"/>
  <c r="I72" i="28"/>
  <c r="H72" i="28"/>
  <c r="I71" i="28"/>
  <c r="H71" i="28"/>
  <c r="I70" i="28"/>
  <c r="H70" i="28"/>
  <c r="I69" i="28"/>
  <c r="H69" i="28"/>
  <c r="I68" i="28"/>
  <c r="H68" i="28"/>
  <c r="I67" i="28"/>
  <c r="H67" i="28"/>
  <c r="I50" i="28"/>
  <c r="H50" i="28"/>
  <c r="I49" i="28"/>
  <c r="H49" i="28"/>
  <c r="I48" i="28"/>
  <c r="H48" i="28"/>
  <c r="I44" i="28"/>
  <c r="H44" i="28"/>
  <c r="I43" i="28"/>
  <c r="H43" i="28"/>
  <c r="I42" i="28"/>
  <c r="H42" i="28"/>
  <c r="I41" i="28"/>
  <c r="H41" i="28"/>
  <c r="I40" i="28"/>
  <c r="H40" i="28"/>
  <c r="I39" i="28"/>
  <c r="H39" i="28"/>
  <c r="I38" i="28"/>
  <c r="H38" i="28"/>
  <c r="I36" i="28"/>
  <c r="H36" i="28"/>
  <c r="I33" i="28"/>
  <c r="H33" i="28"/>
  <c r="I32" i="28"/>
  <c r="H32" i="28"/>
  <c r="I31" i="28"/>
  <c r="H31" i="28"/>
  <c r="I30" i="28"/>
  <c r="H30" i="28"/>
  <c r="I29" i="28"/>
  <c r="H29" i="28"/>
  <c r="I28" i="28"/>
  <c r="H28" i="28"/>
  <c r="I27" i="28"/>
  <c r="H27" i="28"/>
  <c r="I26" i="28"/>
  <c r="H26" i="28"/>
  <c r="I25" i="28"/>
  <c r="H25" i="28"/>
  <c r="I22" i="28"/>
  <c r="H22" i="28"/>
  <c r="I21" i="28"/>
  <c r="H21" i="28"/>
  <c r="I20" i="28"/>
  <c r="H20" i="28"/>
  <c r="I19" i="28"/>
  <c r="H19" i="28"/>
  <c r="I18" i="28"/>
  <c r="H18" i="28"/>
  <c r="I15" i="28"/>
  <c r="H15" i="28"/>
  <c r="I14" i="28"/>
  <c r="H14" i="28"/>
  <c r="I13" i="28"/>
  <c r="H13" i="28"/>
  <c r="I12" i="28"/>
  <c r="H12" i="28"/>
  <c r="I10" i="28"/>
  <c r="H10" i="28"/>
  <c r="I8" i="28"/>
  <c r="I65" i="28" s="1"/>
  <c r="H8" i="28"/>
  <c r="H65" i="28" s="1"/>
  <c r="A109" i="26"/>
  <c r="D93" i="26"/>
  <c r="D68" i="26"/>
  <c r="D45" i="26"/>
  <c r="D24" i="26"/>
  <c r="D17" i="2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49" i="16"/>
  <c r="H49" i="16"/>
  <c r="I48" i="16"/>
  <c r="H48" i="16"/>
  <c r="I47" i="16"/>
  <c r="H47" i="16"/>
  <c r="I46" i="16"/>
  <c r="H46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2" i="16"/>
  <c r="H22" i="16"/>
  <c r="I21" i="16"/>
  <c r="H21" i="16"/>
  <c r="I20" i="16"/>
  <c r="H20" i="16"/>
  <c r="I19" i="16"/>
  <c r="H19" i="16"/>
  <c r="I18" i="16"/>
  <c r="H18" i="16"/>
  <c r="I15" i="16"/>
  <c r="H15" i="16"/>
  <c r="I14" i="16"/>
  <c r="H14" i="16"/>
  <c r="I13" i="16"/>
  <c r="H13" i="16"/>
  <c r="I12" i="16"/>
  <c r="H12" i="16"/>
  <c r="I10" i="16"/>
  <c r="H10" i="16"/>
  <c r="I8" i="16"/>
  <c r="I63" i="16" s="1"/>
  <c r="H8" i="16"/>
  <c r="H63" i="16" s="1"/>
  <c r="D69" i="24"/>
  <c r="D45" i="24"/>
  <c r="D35" i="24"/>
  <c r="D24" i="24"/>
  <c r="D17" i="24"/>
  <c r="A53" i="15"/>
  <c r="A106" i="15"/>
  <c r="A53" i="24"/>
  <c r="A112" i="24"/>
  <c r="A107" i="27"/>
  <c r="A55" i="27"/>
  <c r="A108" i="28" l="1"/>
  <c r="A52" i="30"/>
  <c r="A52" i="26"/>
  <c r="A106" i="27"/>
  <c r="A51" i="30"/>
  <c r="A54" i="27"/>
  <c r="H36" i="16"/>
  <c r="H37" i="28"/>
  <c r="A53" i="28"/>
  <c r="I11" i="16"/>
  <c r="H11" i="16"/>
  <c r="I36" i="16"/>
  <c r="I37" i="28"/>
  <c r="A107" i="28"/>
  <c r="A108" i="26"/>
  <c r="A54" i="28"/>
  <c r="I11" i="28"/>
  <c r="H11" i="28"/>
  <c r="B9" i="24" l="1"/>
  <c r="B68" i="24" s="1"/>
  <c r="F9" i="24"/>
  <c r="H9" i="24"/>
  <c r="J9" i="24"/>
  <c r="L9" i="24"/>
  <c r="N9" i="24"/>
  <c r="B9" i="26"/>
  <c r="F9" i="26"/>
  <c r="H9" i="26"/>
  <c r="J9" i="26"/>
  <c r="L9" i="26"/>
  <c r="B13" i="24"/>
  <c r="F13" i="24"/>
  <c r="H13" i="24"/>
  <c r="J13" i="24"/>
  <c r="L13" i="24"/>
  <c r="N13" i="24"/>
  <c r="B13" i="26"/>
  <c r="F13" i="26"/>
  <c r="H13" i="26"/>
  <c r="J13" i="26"/>
  <c r="L13" i="26"/>
  <c r="N13" i="26"/>
  <c r="B14" i="24"/>
  <c r="F14" i="24"/>
  <c r="H14" i="24"/>
  <c r="J14" i="24"/>
  <c r="L14" i="24"/>
  <c r="N14" i="24"/>
  <c r="B14" i="26"/>
  <c r="F14" i="26"/>
  <c r="H14" i="26"/>
  <c r="J14" i="26"/>
  <c r="L14" i="26"/>
  <c r="N14" i="26"/>
  <c r="B15" i="24"/>
  <c r="F15" i="24"/>
  <c r="H15" i="24"/>
  <c r="J15" i="24"/>
  <c r="L15" i="24"/>
  <c r="N15" i="24"/>
  <c r="B15" i="26"/>
  <c r="F15" i="26"/>
  <c r="H15" i="26"/>
  <c r="J15" i="26"/>
  <c r="L15" i="26"/>
  <c r="N15" i="26"/>
  <c r="B16" i="24"/>
  <c r="F16" i="24"/>
  <c r="H16" i="24"/>
  <c r="J16" i="24"/>
  <c r="L16" i="24"/>
  <c r="N16" i="24"/>
  <c r="B16" i="26"/>
  <c r="F16" i="26"/>
  <c r="H16" i="26"/>
  <c r="J16" i="26"/>
  <c r="L16" i="26"/>
  <c r="N16" i="26"/>
  <c r="B19" i="24"/>
  <c r="F19" i="24"/>
  <c r="H19" i="24"/>
  <c r="J19" i="24"/>
  <c r="L19" i="24"/>
  <c r="N19" i="24"/>
  <c r="B19" i="26"/>
  <c r="F19" i="26"/>
  <c r="H19" i="26"/>
  <c r="J19" i="26"/>
  <c r="L19" i="26"/>
  <c r="N19" i="26"/>
  <c r="B20" i="24"/>
  <c r="F20" i="24"/>
  <c r="H20" i="24"/>
  <c r="J20" i="24"/>
  <c r="L20" i="24"/>
  <c r="N20" i="24"/>
  <c r="B20" i="26"/>
  <c r="F20" i="26"/>
  <c r="H20" i="26"/>
  <c r="J20" i="26"/>
  <c r="L20" i="26"/>
  <c r="N20" i="26"/>
  <c r="B21" i="24"/>
  <c r="F21" i="24"/>
  <c r="H21" i="24"/>
  <c r="J21" i="24"/>
  <c r="L21" i="24"/>
  <c r="N21" i="24"/>
  <c r="B21" i="26"/>
  <c r="F21" i="26"/>
  <c r="H21" i="26"/>
  <c r="J21" i="26"/>
  <c r="L21" i="26"/>
  <c r="N21" i="26"/>
  <c r="B22" i="24"/>
  <c r="F22" i="24"/>
  <c r="H22" i="24"/>
  <c r="J22" i="24"/>
  <c r="L22" i="24"/>
  <c r="N22" i="24"/>
  <c r="B22" i="26"/>
  <c r="F22" i="26"/>
  <c r="H22" i="26"/>
  <c r="J22" i="26"/>
  <c r="L22" i="26"/>
  <c r="N22" i="26"/>
  <c r="B23" i="24"/>
  <c r="F23" i="24"/>
  <c r="H23" i="24"/>
  <c r="J23" i="24"/>
  <c r="L23" i="24"/>
  <c r="N23" i="24"/>
  <c r="B23" i="26"/>
  <c r="F23" i="26"/>
  <c r="H23" i="26"/>
  <c r="J23" i="26"/>
  <c r="L23" i="26"/>
  <c r="N23" i="26"/>
  <c r="B26" i="24"/>
  <c r="F26" i="24"/>
  <c r="H26" i="24"/>
  <c r="J26" i="24"/>
  <c r="L26" i="24"/>
  <c r="N26" i="24"/>
  <c r="B26" i="26"/>
  <c r="F26" i="26"/>
  <c r="H26" i="26"/>
  <c r="J26" i="26"/>
  <c r="L26" i="26"/>
  <c r="N26" i="26"/>
  <c r="B27" i="24"/>
  <c r="F27" i="24"/>
  <c r="H27" i="24"/>
  <c r="J27" i="24"/>
  <c r="L27" i="24"/>
  <c r="N27" i="24"/>
  <c r="B27" i="26"/>
  <c r="F27" i="26"/>
  <c r="H27" i="26"/>
  <c r="J27" i="26"/>
  <c r="L27" i="26"/>
  <c r="N27" i="26"/>
  <c r="B28" i="24"/>
  <c r="F28" i="24"/>
  <c r="H28" i="24"/>
  <c r="J28" i="24"/>
  <c r="L28" i="24"/>
  <c r="N28" i="24"/>
  <c r="B28" i="26"/>
  <c r="F28" i="26"/>
  <c r="H28" i="26"/>
  <c r="J28" i="26"/>
  <c r="L28" i="26"/>
  <c r="N28" i="26"/>
  <c r="B29" i="24"/>
  <c r="F29" i="24"/>
  <c r="H29" i="24"/>
  <c r="J29" i="24"/>
  <c r="L29" i="24"/>
  <c r="N29" i="24"/>
  <c r="B29" i="26"/>
  <c r="F29" i="26"/>
  <c r="H29" i="26"/>
  <c r="J29" i="26"/>
  <c r="L29" i="26"/>
  <c r="N29" i="26"/>
  <c r="B30" i="24"/>
  <c r="F30" i="24"/>
  <c r="H30" i="24"/>
  <c r="J30" i="24"/>
  <c r="L30" i="24"/>
  <c r="N30" i="24"/>
  <c r="B30" i="26"/>
  <c r="F30" i="26"/>
  <c r="H30" i="26"/>
  <c r="J30" i="26"/>
  <c r="L30" i="26"/>
  <c r="N30" i="26"/>
  <c r="B31" i="24"/>
  <c r="F31" i="24"/>
  <c r="H31" i="24"/>
  <c r="J31" i="24"/>
  <c r="L31" i="24"/>
  <c r="N31" i="24"/>
  <c r="B31" i="26"/>
  <c r="F31" i="26"/>
  <c r="H31" i="26"/>
  <c r="J31" i="26"/>
  <c r="L31" i="26"/>
  <c r="N31" i="26"/>
  <c r="B32" i="24"/>
  <c r="F32" i="24"/>
  <c r="H32" i="24"/>
  <c r="J32" i="24"/>
  <c r="L32" i="24"/>
  <c r="N32" i="24"/>
  <c r="B32" i="26"/>
  <c r="F32" i="26"/>
  <c r="H32" i="26"/>
  <c r="J32" i="26"/>
  <c r="L32" i="26"/>
  <c r="N32" i="26"/>
  <c r="B33" i="24"/>
  <c r="F33" i="24"/>
  <c r="H33" i="24"/>
  <c r="J33" i="24"/>
  <c r="L33" i="24"/>
  <c r="N33" i="24"/>
  <c r="B33" i="26"/>
  <c r="F33" i="26"/>
  <c r="H33" i="26"/>
  <c r="J33" i="26"/>
  <c r="L33" i="26"/>
  <c r="N33" i="26"/>
  <c r="B34" i="24"/>
  <c r="F34" i="24"/>
  <c r="H34" i="24"/>
  <c r="J34" i="24"/>
  <c r="L34" i="24"/>
  <c r="N34" i="24"/>
  <c r="B34" i="26"/>
  <c r="F34" i="26"/>
  <c r="H34" i="26"/>
  <c r="J34" i="26"/>
  <c r="L34" i="26"/>
  <c r="N34" i="26"/>
  <c r="B36" i="24"/>
  <c r="C36" i="24" s="1"/>
  <c r="F36" i="24"/>
  <c r="H36" i="24"/>
  <c r="J36" i="24"/>
  <c r="L36" i="24"/>
  <c r="N36" i="24"/>
  <c r="B36" i="26"/>
  <c r="F36" i="26"/>
  <c r="H36" i="26"/>
  <c r="I36" i="26" s="1"/>
  <c r="J36" i="26"/>
  <c r="L36" i="26"/>
  <c r="N36" i="26"/>
  <c r="B38" i="24"/>
  <c r="F38" i="24"/>
  <c r="H38" i="24"/>
  <c r="J38" i="24"/>
  <c r="L38" i="24"/>
  <c r="N38" i="24"/>
  <c r="B38" i="26"/>
  <c r="F38" i="26"/>
  <c r="H38" i="26"/>
  <c r="J38" i="26"/>
  <c r="L38" i="26"/>
  <c r="N38" i="26"/>
  <c r="B39" i="24"/>
  <c r="C39" i="24" s="1"/>
  <c r="F39" i="24"/>
  <c r="H39" i="24"/>
  <c r="J39" i="24"/>
  <c r="L39" i="24"/>
  <c r="N39" i="24"/>
  <c r="B39" i="26"/>
  <c r="F39" i="26"/>
  <c r="H39" i="26"/>
  <c r="I39" i="26" s="1"/>
  <c r="J39" i="26"/>
  <c r="L39" i="26"/>
  <c r="N39" i="26"/>
  <c r="B40" i="24"/>
  <c r="F40" i="24"/>
  <c r="H40" i="24"/>
  <c r="J40" i="24"/>
  <c r="L40" i="24"/>
  <c r="N40" i="24"/>
  <c r="B40" i="26"/>
  <c r="F40" i="26"/>
  <c r="H40" i="26"/>
  <c r="J40" i="26"/>
  <c r="L40" i="26"/>
  <c r="N40" i="26"/>
  <c r="B41" i="24"/>
  <c r="C41" i="24" s="1"/>
  <c r="F41" i="24"/>
  <c r="H41" i="24"/>
  <c r="J41" i="24"/>
  <c r="L41" i="24"/>
  <c r="N41" i="24"/>
  <c r="B41" i="26"/>
  <c r="F41" i="26"/>
  <c r="H41" i="26"/>
  <c r="I41" i="26" s="1"/>
  <c r="J41" i="26"/>
  <c r="L41" i="26"/>
  <c r="N41" i="26"/>
  <c r="B42" i="24"/>
  <c r="C42" i="24" s="1"/>
  <c r="F42" i="24"/>
  <c r="H42" i="24"/>
  <c r="J42" i="24"/>
  <c r="L42" i="24"/>
  <c r="N42" i="24"/>
  <c r="B42" i="26"/>
  <c r="F42" i="26"/>
  <c r="H42" i="26"/>
  <c r="I42" i="26" s="1"/>
  <c r="J42" i="26"/>
  <c r="L42" i="26"/>
  <c r="N42" i="26"/>
  <c r="B43" i="24"/>
  <c r="C43" i="24" s="1"/>
  <c r="F43" i="24"/>
  <c r="H43" i="24"/>
  <c r="J43" i="24"/>
  <c r="L43" i="24"/>
  <c r="N43" i="24"/>
  <c r="B43" i="26"/>
  <c r="F43" i="26"/>
  <c r="H43" i="26"/>
  <c r="I43" i="26" s="1"/>
  <c r="J43" i="26"/>
  <c r="L43" i="26"/>
  <c r="N43" i="26"/>
  <c r="B44" i="24"/>
  <c r="C44" i="24" s="1"/>
  <c r="F44" i="24"/>
  <c r="H44" i="24"/>
  <c r="J44" i="24"/>
  <c r="L44" i="24"/>
  <c r="N44" i="24"/>
  <c r="B44" i="26"/>
  <c r="F44" i="26"/>
  <c r="H44" i="26"/>
  <c r="I44" i="26" s="1"/>
  <c r="J44" i="26"/>
  <c r="L44" i="26"/>
  <c r="N44" i="26"/>
  <c r="B47" i="24"/>
  <c r="C47" i="24" s="1"/>
  <c r="F47" i="24"/>
  <c r="H47" i="24"/>
  <c r="J47" i="24"/>
  <c r="L47" i="24"/>
  <c r="N47" i="24"/>
  <c r="B47" i="26"/>
  <c r="F47" i="26"/>
  <c r="H47" i="26"/>
  <c r="I47" i="26" s="1"/>
  <c r="J47" i="26"/>
  <c r="L47" i="26"/>
  <c r="N47" i="26"/>
  <c r="B48" i="24"/>
  <c r="C48" i="24" s="1"/>
  <c r="F48" i="24"/>
  <c r="H48" i="24"/>
  <c r="J48" i="24"/>
  <c r="L48" i="24"/>
  <c r="N48" i="24"/>
  <c r="B48" i="26"/>
  <c r="F48" i="26"/>
  <c r="H48" i="26"/>
  <c r="I48" i="26" s="1"/>
  <c r="J48" i="26"/>
  <c r="L48" i="26"/>
  <c r="N48" i="26"/>
  <c r="B49" i="24"/>
  <c r="C49" i="24" s="1"/>
  <c r="F49" i="24"/>
  <c r="H49" i="24"/>
  <c r="J49" i="24"/>
  <c r="L49" i="24"/>
  <c r="N49" i="24"/>
  <c r="B49" i="26"/>
  <c r="F49" i="26"/>
  <c r="H49" i="26"/>
  <c r="I49" i="26" s="1"/>
  <c r="J49" i="26"/>
  <c r="L49" i="26"/>
  <c r="N49" i="26"/>
  <c r="B50" i="24"/>
  <c r="C50" i="24" s="1"/>
  <c r="F50" i="24"/>
  <c r="H50" i="24"/>
  <c r="J50" i="24"/>
  <c r="L50" i="24"/>
  <c r="N50" i="24"/>
  <c r="B50" i="26"/>
  <c r="F50" i="26"/>
  <c r="H50" i="26"/>
  <c r="I50" i="26" s="1"/>
  <c r="J50" i="26"/>
  <c r="L50" i="26"/>
  <c r="N50" i="26"/>
  <c r="B71" i="24"/>
  <c r="C71" i="24" s="1"/>
  <c r="F71" i="24"/>
  <c r="H71" i="24"/>
  <c r="J71" i="24"/>
  <c r="L71" i="24"/>
  <c r="N71" i="24"/>
  <c r="F70" i="26"/>
  <c r="H70" i="26"/>
  <c r="I70" i="26" s="1"/>
  <c r="J70" i="26"/>
  <c r="L70" i="26"/>
  <c r="N70" i="26"/>
  <c r="B72" i="24"/>
  <c r="F72" i="24"/>
  <c r="H72" i="24"/>
  <c r="J72" i="24"/>
  <c r="L72" i="24"/>
  <c r="N72" i="24"/>
  <c r="B71" i="26"/>
  <c r="F71" i="26"/>
  <c r="H71" i="26"/>
  <c r="J71" i="26"/>
  <c r="L71" i="26"/>
  <c r="N71" i="26"/>
  <c r="B73" i="24"/>
  <c r="C73" i="24" s="1"/>
  <c r="F73" i="24"/>
  <c r="H73" i="24"/>
  <c r="J73" i="24"/>
  <c r="L73" i="24"/>
  <c r="N73" i="24"/>
  <c r="B72" i="26"/>
  <c r="F72" i="26"/>
  <c r="H72" i="26"/>
  <c r="I72" i="26" s="1"/>
  <c r="J72" i="26"/>
  <c r="L72" i="26"/>
  <c r="N72" i="26"/>
  <c r="B74" i="24"/>
  <c r="C74" i="24" s="1"/>
  <c r="F74" i="24"/>
  <c r="H74" i="24"/>
  <c r="J74" i="24"/>
  <c r="L74" i="24"/>
  <c r="N74" i="24"/>
  <c r="B73" i="26"/>
  <c r="F73" i="26"/>
  <c r="H73" i="26"/>
  <c r="I73" i="26" s="1"/>
  <c r="J73" i="26"/>
  <c r="L73" i="26"/>
  <c r="N73" i="26"/>
  <c r="B75" i="24"/>
  <c r="C75" i="24" s="1"/>
  <c r="F75" i="24"/>
  <c r="H75" i="24"/>
  <c r="J75" i="24"/>
  <c r="L75" i="24"/>
  <c r="N75" i="24"/>
  <c r="B74" i="26"/>
  <c r="F74" i="26"/>
  <c r="H74" i="26"/>
  <c r="I74" i="26" s="1"/>
  <c r="J74" i="26"/>
  <c r="L74" i="26"/>
  <c r="N74" i="26"/>
  <c r="B76" i="24"/>
  <c r="C76" i="24" s="1"/>
  <c r="F76" i="24"/>
  <c r="H76" i="24"/>
  <c r="J76" i="24"/>
  <c r="L76" i="24"/>
  <c r="N76" i="24"/>
  <c r="B75" i="26"/>
  <c r="F75" i="26"/>
  <c r="H75" i="26"/>
  <c r="I75" i="26" s="1"/>
  <c r="J75" i="26"/>
  <c r="L75" i="26"/>
  <c r="N75" i="26"/>
  <c r="B77" i="24"/>
  <c r="C77" i="24" s="1"/>
  <c r="F77" i="24"/>
  <c r="H77" i="24"/>
  <c r="J77" i="24"/>
  <c r="L77" i="24"/>
  <c r="N77" i="24"/>
  <c r="B76" i="26"/>
  <c r="F76" i="26"/>
  <c r="H76" i="26"/>
  <c r="I76" i="26" s="1"/>
  <c r="J76" i="26"/>
  <c r="L76" i="26"/>
  <c r="N76" i="26"/>
  <c r="B78" i="24"/>
  <c r="C78" i="24" s="1"/>
  <c r="F78" i="24"/>
  <c r="H78" i="24"/>
  <c r="J78" i="24"/>
  <c r="L78" i="24"/>
  <c r="N78" i="24"/>
  <c r="B77" i="26"/>
  <c r="F77" i="26"/>
  <c r="H77" i="26"/>
  <c r="I77" i="26" s="1"/>
  <c r="J77" i="26"/>
  <c r="L77" i="26"/>
  <c r="N77" i="26"/>
  <c r="B79" i="24"/>
  <c r="C79" i="24" s="1"/>
  <c r="F79" i="24"/>
  <c r="H79" i="24"/>
  <c r="J79" i="24"/>
  <c r="L79" i="24"/>
  <c r="N79" i="24"/>
  <c r="B78" i="26"/>
  <c r="F78" i="26"/>
  <c r="H78" i="26"/>
  <c r="I78" i="26" s="1"/>
  <c r="J78" i="26"/>
  <c r="K78" i="26" s="1"/>
  <c r="L78" i="26"/>
  <c r="N78" i="26"/>
  <c r="B80" i="24"/>
  <c r="C80" i="24" s="1"/>
  <c r="F80" i="24"/>
  <c r="H80" i="24"/>
  <c r="J80" i="24"/>
  <c r="L80" i="24"/>
  <c r="N80" i="24"/>
  <c r="B79" i="26"/>
  <c r="F79" i="26"/>
  <c r="H79" i="26"/>
  <c r="I79" i="26" s="1"/>
  <c r="J79" i="26"/>
  <c r="L79" i="26"/>
  <c r="N79" i="26"/>
  <c r="B81" i="24"/>
  <c r="C81" i="24" s="1"/>
  <c r="F81" i="24"/>
  <c r="H81" i="24"/>
  <c r="J81" i="24"/>
  <c r="L81" i="24"/>
  <c r="N81" i="24"/>
  <c r="B80" i="26"/>
  <c r="F80" i="26"/>
  <c r="H80" i="26"/>
  <c r="I80" i="26" s="1"/>
  <c r="J80" i="26"/>
  <c r="K80" i="26" s="1"/>
  <c r="L80" i="26"/>
  <c r="N80" i="26"/>
  <c r="B82" i="24"/>
  <c r="C82" i="24" s="1"/>
  <c r="F82" i="24"/>
  <c r="H82" i="24"/>
  <c r="J82" i="24"/>
  <c r="L82" i="24"/>
  <c r="N82" i="24"/>
  <c r="B81" i="26"/>
  <c r="F81" i="26"/>
  <c r="H81" i="26"/>
  <c r="I81" i="26" s="1"/>
  <c r="J81" i="26"/>
  <c r="L81" i="26"/>
  <c r="N81" i="26"/>
  <c r="B83" i="24"/>
  <c r="C83" i="24" s="1"/>
  <c r="F83" i="24"/>
  <c r="H83" i="24"/>
  <c r="J83" i="24"/>
  <c r="L83" i="24"/>
  <c r="N83" i="24"/>
  <c r="B82" i="26"/>
  <c r="F82" i="26"/>
  <c r="H82" i="26"/>
  <c r="I82" i="26" s="1"/>
  <c r="J82" i="26"/>
  <c r="K82" i="26" s="1"/>
  <c r="L82" i="26"/>
  <c r="N82" i="26"/>
  <c r="B84" i="24"/>
  <c r="C84" i="24" s="1"/>
  <c r="F84" i="24"/>
  <c r="H84" i="24"/>
  <c r="J84" i="24"/>
  <c r="L84" i="24"/>
  <c r="N84" i="24"/>
  <c r="B83" i="26"/>
  <c r="F83" i="26"/>
  <c r="H83" i="26"/>
  <c r="I83" i="26" s="1"/>
  <c r="J83" i="26"/>
  <c r="L83" i="26"/>
  <c r="N83" i="26"/>
  <c r="B85" i="24"/>
  <c r="C85" i="24" s="1"/>
  <c r="F85" i="24"/>
  <c r="H85" i="24"/>
  <c r="J85" i="24"/>
  <c r="L85" i="24"/>
  <c r="N85" i="24"/>
  <c r="B84" i="26"/>
  <c r="F84" i="26"/>
  <c r="H84" i="26"/>
  <c r="I84" i="26" s="1"/>
  <c r="J84" i="26"/>
  <c r="K84" i="26" s="1"/>
  <c r="L84" i="26"/>
  <c r="N84" i="26"/>
  <c r="B86" i="24"/>
  <c r="C86" i="24" s="1"/>
  <c r="F86" i="24"/>
  <c r="H86" i="24"/>
  <c r="J86" i="24"/>
  <c r="L86" i="24"/>
  <c r="N86" i="24"/>
  <c r="B85" i="26"/>
  <c r="F85" i="26"/>
  <c r="H85" i="26"/>
  <c r="I85" i="26" s="1"/>
  <c r="J85" i="26"/>
  <c r="L85" i="26"/>
  <c r="N85" i="26"/>
  <c r="B87" i="24"/>
  <c r="C87" i="24" s="1"/>
  <c r="F87" i="24"/>
  <c r="H87" i="24"/>
  <c r="J87" i="24"/>
  <c r="L87" i="24"/>
  <c r="N87" i="24"/>
  <c r="B86" i="26"/>
  <c r="F86" i="26"/>
  <c r="H86" i="26"/>
  <c r="I86" i="26" s="1"/>
  <c r="J86" i="26"/>
  <c r="K86" i="26" s="1"/>
  <c r="L86" i="26"/>
  <c r="N86" i="26"/>
  <c r="B88" i="24"/>
  <c r="C88" i="24" s="1"/>
  <c r="F88" i="24"/>
  <c r="H88" i="24"/>
  <c r="J88" i="24"/>
  <c r="L88" i="24"/>
  <c r="N88" i="24"/>
  <c r="B87" i="26"/>
  <c r="F87" i="26"/>
  <c r="H87" i="26"/>
  <c r="I87" i="26" s="1"/>
  <c r="J87" i="26"/>
  <c r="L87" i="26"/>
  <c r="N87" i="26"/>
  <c r="B89" i="24"/>
  <c r="C89" i="24" s="1"/>
  <c r="F89" i="24"/>
  <c r="H89" i="24"/>
  <c r="J89" i="24"/>
  <c r="L89" i="24"/>
  <c r="N89" i="24"/>
  <c r="B88" i="26"/>
  <c r="F88" i="26"/>
  <c r="H88" i="26"/>
  <c r="I88" i="26" s="1"/>
  <c r="J88" i="26"/>
  <c r="K88" i="26" s="1"/>
  <c r="L88" i="26"/>
  <c r="N88" i="26"/>
  <c r="B90" i="24"/>
  <c r="C90" i="24" s="1"/>
  <c r="F90" i="24"/>
  <c r="H90" i="24"/>
  <c r="J90" i="24"/>
  <c r="L90" i="24"/>
  <c r="N90" i="24"/>
  <c r="B89" i="26"/>
  <c r="F89" i="26"/>
  <c r="H89" i="26"/>
  <c r="I89" i="26" s="1"/>
  <c r="J89" i="26"/>
  <c r="L89" i="26"/>
  <c r="N89" i="26"/>
  <c r="B91" i="24"/>
  <c r="C91" i="24" s="1"/>
  <c r="F91" i="24"/>
  <c r="H91" i="24"/>
  <c r="J91" i="24"/>
  <c r="L91" i="24"/>
  <c r="N91" i="24"/>
  <c r="B90" i="26"/>
  <c r="F90" i="26"/>
  <c r="H90" i="26"/>
  <c r="I90" i="26" s="1"/>
  <c r="J90" i="26"/>
  <c r="K90" i="26" s="1"/>
  <c r="L90" i="26"/>
  <c r="N90" i="26"/>
  <c r="B92" i="24"/>
  <c r="C92" i="24" s="1"/>
  <c r="F92" i="24"/>
  <c r="H92" i="24"/>
  <c r="J92" i="24"/>
  <c r="L92" i="24"/>
  <c r="N92" i="24"/>
  <c r="B91" i="26"/>
  <c r="F91" i="26"/>
  <c r="H91" i="26"/>
  <c r="I91" i="26" s="1"/>
  <c r="J91" i="26"/>
  <c r="L91" i="26"/>
  <c r="N91" i="26"/>
  <c r="B93" i="24"/>
  <c r="C93" i="24" s="1"/>
  <c r="F93" i="24"/>
  <c r="H93" i="24"/>
  <c r="J93" i="24"/>
  <c r="L93" i="24"/>
  <c r="N93" i="24"/>
  <c r="B92" i="26"/>
  <c r="F92" i="26"/>
  <c r="H92" i="26"/>
  <c r="I92" i="26" s="1"/>
  <c r="J92" i="26"/>
  <c r="K92" i="26" s="1"/>
  <c r="L92" i="26"/>
  <c r="N92" i="26"/>
  <c r="B96" i="24"/>
  <c r="C96" i="24" s="1"/>
  <c r="F96" i="24"/>
  <c r="H96" i="24"/>
  <c r="J96" i="24"/>
  <c r="L96" i="24"/>
  <c r="N96" i="24"/>
  <c r="B95" i="26"/>
  <c r="F95" i="26"/>
  <c r="H95" i="26"/>
  <c r="I95" i="26" s="1"/>
  <c r="J95" i="26"/>
  <c r="L95" i="26"/>
  <c r="N95" i="26"/>
  <c r="B97" i="24"/>
  <c r="C97" i="24" s="1"/>
  <c r="F97" i="24"/>
  <c r="H97" i="24"/>
  <c r="J97" i="24"/>
  <c r="L97" i="24"/>
  <c r="N97" i="24"/>
  <c r="B96" i="26"/>
  <c r="F96" i="26"/>
  <c r="H96" i="26"/>
  <c r="I96" i="26" s="1"/>
  <c r="J96" i="26"/>
  <c r="K96" i="26" s="1"/>
  <c r="L96" i="26"/>
  <c r="N96" i="26"/>
  <c r="B98" i="24"/>
  <c r="C98" i="24" s="1"/>
  <c r="F98" i="24"/>
  <c r="H98" i="24"/>
  <c r="J98" i="24"/>
  <c r="L98" i="24"/>
  <c r="N98" i="24"/>
  <c r="B97" i="26"/>
  <c r="F97" i="26"/>
  <c r="H97" i="26"/>
  <c r="I97" i="26" s="1"/>
  <c r="J97" i="26"/>
  <c r="L97" i="26"/>
  <c r="N97" i="26"/>
  <c r="B99" i="24"/>
  <c r="C99" i="24" s="1"/>
  <c r="F99" i="24"/>
  <c r="H99" i="24"/>
  <c r="J99" i="24"/>
  <c r="L99" i="24"/>
  <c r="N99" i="24"/>
  <c r="B98" i="26"/>
  <c r="F98" i="26"/>
  <c r="H98" i="26"/>
  <c r="I98" i="26" s="1"/>
  <c r="J98" i="26"/>
  <c r="K98" i="26" s="1"/>
  <c r="L98" i="26"/>
  <c r="N98" i="26"/>
  <c r="B100" i="24"/>
  <c r="C100" i="24" s="1"/>
  <c r="F100" i="24"/>
  <c r="H100" i="24"/>
  <c r="J100" i="24"/>
  <c r="L100" i="24"/>
  <c r="N100" i="24"/>
  <c r="B99" i="26"/>
  <c r="F99" i="26"/>
  <c r="H99" i="26"/>
  <c r="I99" i="26" s="1"/>
  <c r="J99" i="26"/>
  <c r="L99" i="26"/>
  <c r="N99" i="26"/>
  <c r="B101" i="24"/>
  <c r="C101" i="24" s="1"/>
  <c r="F101" i="24"/>
  <c r="H101" i="24"/>
  <c r="J101" i="24"/>
  <c r="L101" i="24"/>
  <c r="N101" i="24"/>
  <c r="B100" i="26"/>
  <c r="F100" i="26"/>
  <c r="H100" i="26"/>
  <c r="I100" i="26" s="1"/>
  <c r="J100" i="26"/>
  <c r="K100" i="26" s="1"/>
  <c r="L100" i="26"/>
  <c r="N100" i="26"/>
  <c r="B102" i="24"/>
  <c r="C102" i="24" s="1"/>
  <c r="F102" i="24"/>
  <c r="H102" i="24"/>
  <c r="J102" i="24"/>
  <c r="L102" i="24"/>
  <c r="N102" i="24"/>
  <c r="B101" i="26"/>
  <c r="F101" i="26"/>
  <c r="H101" i="26"/>
  <c r="I101" i="26" s="1"/>
  <c r="J101" i="26"/>
  <c r="L101" i="26"/>
  <c r="N101" i="26"/>
  <c r="B103" i="24"/>
  <c r="C103" i="24" s="1"/>
  <c r="F103" i="24"/>
  <c r="H103" i="24"/>
  <c r="J103" i="24"/>
  <c r="L103" i="24"/>
  <c r="N103" i="24"/>
  <c r="B102" i="26"/>
  <c r="F102" i="26"/>
  <c r="H102" i="26"/>
  <c r="I102" i="26" s="1"/>
  <c r="J102" i="26"/>
  <c r="K102" i="26" s="1"/>
  <c r="L102" i="26"/>
  <c r="N102" i="26"/>
  <c r="B104" i="24"/>
  <c r="C104" i="24" s="1"/>
  <c r="F104" i="24"/>
  <c r="H104" i="24"/>
  <c r="J104" i="24"/>
  <c r="L104" i="24"/>
  <c r="N104" i="24"/>
  <c r="B103" i="26"/>
  <c r="F103" i="26"/>
  <c r="H103" i="26"/>
  <c r="I103" i="26" s="1"/>
  <c r="J103" i="26"/>
  <c r="K103" i="26" s="1"/>
  <c r="L103" i="26"/>
  <c r="N103" i="26"/>
  <c r="B105" i="24"/>
  <c r="C105" i="24" s="1"/>
  <c r="F105" i="24"/>
  <c r="H105" i="24"/>
  <c r="J105" i="24"/>
  <c r="L105" i="24"/>
  <c r="N105" i="24"/>
  <c r="B104" i="26"/>
  <c r="F104" i="26"/>
  <c r="H104" i="26"/>
  <c r="I104" i="26" s="1"/>
  <c r="J104" i="26"/>
  <c r="K104" i="26" s="1"/>
  <c r="L104" i="26"/>
  <c r="N104" i="26"/>
  <c r="B106" i="24"/>
  <c r="C106" i="24" s="1"/>
  <c r="F106" i="24"/>
  <c r="H106" i="24"/>
  <c r="J106" i="24"/>
  <c r="L106" i="24"/>
  <c r="N106" i="24"/>
  <c r="B105" i="26"/>
  <c r="F105" i="26"/>
  <c r="H105" i="26"/>
  <c r="I105" i="26" s="1"/>
  <c r="J105" i="26"/>
  <c r="K105" i="26" s="1"/>
  <c r="L105" i="26"/>
  <c r="N105" i="26"/>
  <c r="B107" i="24"/>
  <c r="C107" i="24" s="1"/>
  <c r="F107" i="24"/>
  <c r="H107" i="24"/>
  <c r="J107" i="24"/>
  <c r="L107" i="24"/>
  <c r="N107" i="24"/>
  <c r="B106" i="26"/>
  <c r="F106" i="26"/>
  <c r="H106" i="26"/>
  <c r="I106" i="26" s="1"/>
  <c r="J106" i="26"/>
  <c r="L106" i="26"/>
  <c r="N106" i="26"/>
  <c r="I40" i="26" l="1"/>
  <c r="C40" i="24"/>
  <c r="I71" i="26"/>
  <c r="C72" i="24"/>
  <c r="I33" i="26"/>
  <c r="C33" i="24"/>
  <c r="I34" i="26"/>
  <c r="C34" i="24"/>
  <c r="I32" i="26"/>
  <c r="C32" i="24"/>
  <c r="I30" i="26"/>
  <c r="C30" i="24"/>
  <c r="I28" i="26"/>
  <c r="C28" i="24"/>
  <c r="I26" i="26"/>
  <c r="C26" i="24"/>
  <c r="I22" i="26"/>
  <c r="C22" i="24"/>
  <c r="I20" i="26"/>
  <c r="C20" i="24"/>
  <c r="I16" i="26"/>
  <c r="K101" i="26"/>
  <c r="K99" i="26"/>
  <c r="K97" i="26"/>
  <c r="K95" i="26"/>
  <c r="K91" i="26"/>
  <c r="K89" i="26"/>
  <c r="K87" i="26"/>
  <c r="K85" i="26"/>
  <c r="K83" i="26"/>
  <c r="K81" i="26"/>
  <c r="K79" i="26"/>
  <c r="K77" i="26"/>
  <c r="K75" i="26"/>
  <c r="K73" i="26"/>
  <c r="K71" i="26"/>
  <c r="K50" i="26"/>
  <c r="I31" i="26"/>
  <c r="C31" i="24"/>
  <c r="I29" i="26"/>
  <c r="C29" i="24"/>
  <c r="I27" i="26"/>
  <c r="C27" i="24"/>
  <c r="C23" i="24"/>
  <c r="K48" i="26"/>
  <c r="K44" i="26"/>
  <c r="C16" i="24"/>
  <c r="K76" i="26"/>
  <c r="K74" i="26"/>
  <c r="K72" i="26"/>
  <c r="K70" i="26"/>
  <c r="K49" i="26"/>
  <c r="K47" i="26"/>
  <c r="K43" i="26"/>
  <c r="K41" i="26"/>
  <c r="K39" i="26"/>
  <c r="K36" i="26"/>
  <c r="K33" i="26"/>
  <c r="K31" i="26"/>
  <c r="K29" i="26"/>
  <c r="K27" i="26"/>
  <c r="K23" i="26"/>
  <c r="I14" i="26"/>
  <c r="C14" i="24"/>
  <c r="K49" i="24"/>
  <c r="K47" i="24"/>
  <c r="K43" i="24"/>
  <c r="K41" i="24"/>
  <c r="K39" i="24"/>
  <c r="K50" i="24"/>
  <c r="K48" i="24"/>
  <c r="K44" i="24"/>
  <c r="K42" i="24"/>
  <c r="K40" i="24"/>
  <c r="K34" i="24"/>
  <c r="K32" i="24"/>
  <c r="K30" i="24"/>
  <c r="M101" i="26"/>
  <c r="K36" i="24"/>
  <c r="K33" i="24"/>
  <c r="K31" i="24"/>
  <c r="K29" i="24"/>
  <c r="K27" i="24"/>
  <c r="K23" i="24"/>
  <c r="K21" i="24"/>
  <c r="K19" i="24"/>
  <c r="M106" i="26"/>
  <c r="M104" i="26"/>
  <c r="M102" i="26"/>
  <c r="M100" i="26"/>
  <c r="M98" i="26"/>
  <c r="M96" i="26"/>
  <c r="M92" i="26"/>
  <c r="M90" i="26"/>
  <c r="M88" i="26"/>
  <c r="M86" i="26"/>
  <c r="M84" i="26"/>
  <c r="M82" i="26"/>
  <c r="M80" i="26"/>
  <c r="M78" i="26"/>
  <c r="M76" i="26"/>
  <c r="M74" i="26"/>
  <c r="M72" i="26"/>
  <c r="M70" i="26"/>
  <c r="M49" i="26"/>
  <c r="I49" i="24"/>
  <c r="M47" i="26"/>
  <c r="I47" i="24"/>
  <c r="M83" i="26"/>
  <c r="M71" i="26"/>
  <c r="M105" i="26"/>
  <c r="M103" i="26"/>
  <c r="M99" i="26"/>
  <c r="M97" i="26"/>
  <c r="M95" i="26"/>
  <c r="M91" i="26"/>
  <c r="M89" i="26"/>
  <c r="M87" i="26"/>
  <c r="M85" i="26"/>
  <c r="M81" i="26"/>
  <c r="M79" i="26"/>
  <c r="M77" i="26"/>
  <c r="M75" i="26"/>
  <c r="M73" i="26"/>
  <c r="K28" i="24"/>
  <c r="K26" i="24"/>
  <c r="K22" i="24"/>
  <c r="K20" i="24"/>
  <c r="K42" i="26"/>
  <c r="K40" i="26"/>
  <c r="K34" i="26"/>
  <c r="K32" i="26"/>
  <c r="K30" i="26"/>
  <c r="K28" i="26"/>
  <c r="K26" i="26"/>
  <c r="K22" i="26"/>
  <c r="K16" i="26"/>
  <c r="K14" i="26"/>
  <c r="C95" i="26"/>
  <c r="C89" i="26"/>
  <c r="M49" i="24"/>
  <c r="M47" i="24"/>
  <c r="M43" i="24"/>
  <c r="M41" i="24"/>
  <c r="M39" i="24"/>
  <c r="M36" i="24"/>
  <c r="M33" i="24"/>
  <c r="M31" i="24"/>
  <c r="M29" i="24"/>
  <c r="M27" i="24"/>
  <c r="M23" i="24"/>
  <c r="M21" i="24"/>
  <c r="M19" i="24"/>
  <c r="C105" i="26"/>
  <c r="C103" i="26"/>
  <c r="C101" i="26"/>
  <c r="C99" i="26"/>
  <c r="C97" i="26"/>
  <c r="C91" i="26"/>
  <c r="C87" i="26"/>
  <c r="C79" i="26"/>
  <c r="C77" i="26"/>
  <c r="C44" i="26"/>
  <c r="C42" i="26"/>
  <c r="C40" i="26"/>
  <c r="C22" i="26"/>
  <c r="C20" i="26"/>
  <c r="C14" i="26"/>
  <c r="C85" i="26"/>
  <c r="C83" i="26"/>
  <c r="C81" i="26"/>
  <c r="C75" i="26"/>
  <c r="C73" i="26"/>
  <c r="C71" i="26"/>
  <c r="C50" i="26"/>
  <c r="C48" i="26"/>
  <c r="C34" i="26"/>
  <c r="C32" i="26"/>
  <c r="C30" i="26"/>
  <c r="C28" i="26"/>
  <c r="C26" i="26"/>
  <c r="C16" i="26"/>
  <c r="C104" i="26"/>
  <c r="C102" i="26"/>
  <c r="C100" i="26"/>
  <c r="C98" i="26"/>
  <c r="C96" i="26"/>
  <c r="C92" i="26"/>
  <c r="C90" i="26"/>
  <c r="C88" i="26"/>
  <c r="C86" i="26"/>
  <c r="C84" i="26"/>
  <c r="C82" i="26"/>
  <c r="C80" i="26"/>
  <c r="C78" i="26"/>
  <c r="C76" i="26"/>
  <c r="C74" i="26"/>
  <c r="C72" i="26"/>
  <c r="C70" i="26"/>
  <c r="M50" i="26"/>
  <c r="I50" i="24"/>
  <c r="C49" i="26"/>
  <c r="M48" i="26"/>
  <c r="I48" i="24"/>
  <c r="C47" i="26"/>
  <c r="M44" i="26"/>
  <c r="I44" i="24"/>
  <c r="C43" i="26"/>
  <c r="M42" i="26"/>
  <c r="I42" i="24"/>
  <c r="C41" i="26"/>
  <c r="M40" i="26"/>
  <c r="I40" i="24"/>
  <c r="C39" i="26"/>
  <c r="C36" i="26"/>
  <c r="M34" i="26"/>
  <c r="I34" i="24"/>
  <c r="C33" i="26"/>
  <c r="M32" i="26"/>
  <c r="I32" i="24"/>
  <c r="C31" i="26"/>
  <c r="M30" i="26"/>
  <c r="I30" i="24"/>
  <c r="C29" i="26"/>
  <c r="M28" i="26"/>
  <c r="I28" i="24"/>
  <c r="C27" i="26"/>
  <c r="M26" i="26"/>
  <c r="I26" i="24"/>
  <c r="C23" i="26"/>
  <c r="M22" i="26"/>
  <c r="I22" i="24"/>
  <c r="C21" i="26"/>
  <c r="M20" i="26"/>
  <c r="C19" i="26"/>
  <c r="C15" i="26"/>
  <c r="M15" i="24"/>
  <c r="K15" i="24"/>
  <c r="O14" i="24"/>
  <c r="M50" i="24"/>
  <c r="M48" i="24"/>
  <c r="M44" i="24"/>
  <c r="M42" i="24"/>
  <c r="M40" i="24"/>
  <c r="M34" i="24"/>
  <c r="M32" i="24"/>
  <c r="M30" i="24"/>
  <c r="M28" i="24"/>
  <c r="M26" i="24"/>
  <c r="M22" i="24"/>
  <c r="M20" i="24"/>
  <c r="M14" i="24"/>
  <c r="O42" i="24"/>
  <c r="O40" i="24"/>
  <c r="O34" i="24"/>
  <c r="O30" i="24"/>
  <c r="O28" i="24"/>
  <c r="O50" i="24"/>
  <c r="O48" i="24"/>
  <c r="O44" i="24"/>
  <c r="O32" i="24"/>
  <c r="O26" i="24"/>
  <c r="O22" i="24"/>
  <c r="O20" i="24"/>
  <c r="O16" i="24"/>
  <c r="O49" i="24"/>
  <c r="O47" i="24"/>
  <c r="O43" i="24"/>
  <c r="O41" i="24"/>
  <c r="O39" i="24"/>
  <c r="O36" i="24"/>
  <c r="O33" i="24"/>
  <c r="O31" i="24"/>
  <c r="O29" i="24"/>
  <c r="O27" i="24"/>
  <c r="O23" i="24"/>
  <c r="O21" i="24"/>
  <c r="O19" i="24"/>
  <c r="O15" i="24"/>
  <c r="M43" i="26"/>
  <c r="I43" i="24"/>
  <c r="M41" i="26"/>
  <c r="I41" i="24"/>
  <c r="M39" i="26"/>
  <c r="I39" i="24"/>
  <c r="M36" i="26"/>
  <c r="I36" i="24"/>
  <c r="M33" i="26"/>
  <c r="I33" i="24"/>
  <c r="M31" i="26"/>
  <c r="I31" i="24"/>
  <c r="M29" i="26"/>
  <c r="I29" i="24"/>
  <c r="M27" i="26"/>
  <c r="I27" i="24"/>
  <c r="M23" i="26"/>
  <c r="I23" i="24"/>
  <c r="M21" i="26"/>
  <c r="I21" i="24"/>
  <c r="M19" i="26"/>
  <c r="M15" i="26"/>
  <c r="K21" i="26"/>
  <c r="I23" i="26"/>
  <c r="I21" i="26"/>
  <c r="C21" i="24"/>
  <c r="I19" i="26"/>
  <c r="C19" i="24"/>
  <c r="I15" i="26"/>
  <c r="C15" i="24"/>
  <c r="I16" i="24"/>
  <c r="I14" i="24"/>
  <c r="I38" i="26"/>
  <c r="H37" i="26"/>
  <c r="I37" i="26" s="1"/>
  <c r="H12" i="26"/>
  <c r="I12" i="26" s="1"/>
  <c r="I13" i="26"/>
  <c r="D107" i="24"/>
  <c r="D104" i="26"/>
  <c r="G104" i="26"/>
  <c r="D100" i="24"/>
  <c r="D96" i="26"/>
  <c r="G96" i="26"/>
  <c r="D92" i="24"/>
  <c r="D88" i="26"/>
  <c r="G88" i="26"/>
  <c r="D84" i="24"/>
  <c r="D80" i="26"/>
  <c r="G80" i="26"/>
  <c r="D76" i="24"/>
  <c r="D72" i="26"/>
  <c r="G72" i="26"/>
  <c r="G50" i="24"/>
  <c r="D50" i="24"/>
  <c r="D47" i="26"/>
  <c r="G47" i="26"/>
  <c r="G41" i="24"/>
  <c r="D41" i="24"/>
  <c r="F37" i="26"/>
  <c r="G38" i="26"/>
  <c r="D38" i="26"/>
  <c r="B37" i="24"/>
  <c r="C37" i="24" s="1"/>
  <c r="C38" i="24"/>
  <c r="D34" i="24"/>
  <c r="G34" i="24"/>
  <c r="G31" i="26"/>
  <c r="D31" i="26"/>
  <c r="G26" i="24"/>
  <c r="D26" i="24"/>
  <c r="G22" i="26"/>
  <c r="D22" i="26"/>
  <c r="K20" i="26"/>
  <c r="I20" i="24"/>
  <c r="G16" i="24"/>
  <c r="D16" i="24"/>
  <c r="M14" i="26"/>
  <c r="K14" i="24"/>
  <c r="G13" i="26"/>
  <c r="D13" i="26"/>
  <c r="F12" i="26"/>
  <c r="G12" i="26" s="1"/>
  <c r="B12" i="24"/>
  <c r="C12" i="24" s="1"/>
  <c r="C13" i="24"/>
  <c r="N68" i="24"/>
  <c r="O99" i="24" s="1"/>
  <c r="O9" i="24"/>
  <c r="O68" i="24" s="1"/>
  <c r="G47" i="24"/>
  <c r="D47" i="24"/>
  <c r="D103" i="24"/>
  <c r="D99" i="26"/>
  <c r="G99" i="26"/>
  <c r="D91" i="26"/>
  <c r="G91" i="26"/>
  <c r="D87" i="24"/>
  <c r="D83" i="26"/>
  <c r="G83" i="26"/>
  <c r="D79" i="24"/>
  <c r="D75" i="26"/>
  <c r="G75" i="26"/>
  <c r="D71" i="24"/>
  <c r="D50" i="26"/>
  <c r="G50" i="26"/>
  <c r="G44" i="24"/>
  <c r="D44" i="24"/>
  <c r="G41" i="26"/>
  <c r="D41" i="26"/>
  <c r="B37" i="26"/>
  <c r="C37" i="26" s="1"/>
  <c r="C38" i="26"/>
  <c r="D34" i="26"/>
  <c r="G34" i="26"/>
  <c r="D29" i="24"/>
  <c r="G29" i="24"/>
  <c r="G26" i="26"/>
  <c r="D26" i="26"/>
  <c r="D20" i="24"/>
  <c r="G20" i="24"/>
  <c r="G16" i="26"/>
  <c r="D16" i="26"/>
  <c r="B12" i="26"/>
  <c r="C12" i="26" s="1"/>
  <c r="C13" i="26"/>
  <c r="L68" i="24"/>
  <c r="M85" i="24" s="1"/>
  <c r="M9" i="24"/>
  <c r="M68" i="24" s="1"/>
  <c r="D92" i="26"/>
  <c r="G92" i="26"/>
  <c r="G43" i="26"/>
  <c r="D43" i="26"/>
  <c r="G38" i="24"/>
  <c r="D38" i="24"/>
  <c r="F37" i="24"/>
  <c r="D106" i="26"/>
  <c r="D98" i="24"/>
  <c r="D90" i="24"/>
  <c r="D86" i="26"/>
  <c r="G86" i="26"/>
  <c r="D82" i="24"/>
  <c r="D78" i="26"/>
  <c r="G78" i="26"/>
  <c r="D74" i="24"/>
  <c r="D70" i="26"/>
  <c r="G70" i="26"/>
  <c r="G48" i="24"/>
  <c r="D48" i="24"/>
  <c r="D44" i="26"/>
  <c r="G44" i="26"/>
  <c r="G39" i="24"/>
  <c r="D39" i="24"/>
  <c r="G32" i="24"/>
  <c r="D32" i="24"/>
  <c r="D29" i="26"/>
  <c r="G29" i="26"/>
  <c r="D23" i="24"/>
  <c r="G23" i="24"/>
  <c r="G20" i="26"/>
  <c r="D20" i="26"/>
  <c r="G14" i="24"/>
  <c r="D14" i="24"/>
  <c r="M9" i="26"/>
  <c r="M67" i="26" s="1"/>
  <c r="L67" i="26"/>
  <c r="K9" i="24"/>
  <c r="K68" i="24" s="1"/>
  <c r="J68" i="24"/>
  <c r="K106" i="24" s="1"/>
  <c r="D97" i="24"/>
  <c r="D106" i="24"/>
  <c r="D89" i="26"/>
  <c r="G89" i="26"/>
  <c r="D85" i="24"/>
  <c r="D81" i="26"/>
  <c r="G81" i="26"/>
  <c r="D77" i="24"/>
  <c r="D73" i="26"/>
  <c r="G73" i="26"/>
  <c r="G48" i="26"/>
  <c r="D48" i="26"/>
  <c r="G42" i="24"/>
  <c r="D42" i="24"/>
  <c r="G39" i="26"/>
  <c r="D39" i="26"/>
  <c r="N37" i="24"/>
  <c r="O37" i="24" s="1"/>
  <c r="O38" i="24"/>
  <c r="G32" i="26"/>
  <c r="D32" i="26"/>
  <c r="D27" i="24"/>
  <c r="G27" i="24"/>
  <c r="D23" i="26"/>
  <c r="G23" i="26"/>
  <c r="D14" i="26"/>
  <c r="G14" i="26"/>
  <c r="O13" i="24"/>
  <c r="N12" i="24"/>
  <c r="O12" i="24" s="1"/>
  <c r="K106" i="26"/>
  <c r="K9" i="26"/>
  <c r="K67" i="26" s="1"/>
  <c r="J67" i="26"/>
  <c r="H68" i="24"/>
  <c r="I77" i="24" s="1"/>
  <c r="I9" i="24"/>
  <c r="I68" i="24" s="1"/>
  <c r="D89" i="24"/>
  <c r="G19" i="26"/>
  <c r="D19" i="26"/>
  <c r="G13" i="24"/>
  <c r="D13" i="24"/>
  <c r="F12" i="24"/>
  <c r="G12" i="24" s="1"/>
  <c r="D104" i="24"/>
  <c r="D100" i="26"/>
  <c r="G100" i="26"/>
  <c r="D96" i="24"/>
  <c r="D88" i="24"/>
  <c r="D84" i="26"/>
  <c r="G84" i="26"/>
  <c r="D80" i="24"/>
  <c r="D76" i="26"/>
  <c r="G76" i="26"/>
  <c r="D72" i="24"/>
  <c r="D42" i="26"/>
  <c r="G42" i="26"/>
  <c r="N37" i="26"/>
  <c r="M38" i="24"/>
  <c r="L37" i="24"/>
  <c r="M37" i="24" s="1"/>
  <c r="G36" i="24"/>
  <c r="D36" i="24"/>
  <c r="G30" i="24"/>
  <c r="D30" i="24"/>
  <c r="G27" i="26"/>
  <c r="D27" i="26"/>
  <c r="G21" i="24"/>
  <c r="D21" i="24"/>
  <c r="K15" i="26"/>
  <c r="I15" i="24"/>
  <c r="N12" i="26"/>
  <c r="N9" i="26" s="1"/>
  <c r="O89" i="26" s="1"/>
  <c r="M13" i="24"/>
  <c r="L12" i="24"/>
  <c r="M12" i="24" s="1"/>
  <c r="I9" i="26"/>
  <c r="I67" i="26" s="1"/>
  <c r="H67" i="26"/>
  <c r="D9" i="24"/>
  <c r="F68" i="24"/>
  <c r="G71" i="24" s="1"/>
  <c r="G9" i="24"/>
  <c r="G68" i="24" s="1"/>
  <c r="D105" i="24"/>
  <c r="D77" i="26"/>
  <c r="G77" i="26"/>
  <c r="D73" i="24"/>
  <c r="D102" i="26"/>
  <c r="G102" i="26"/>
  <c r="D105" i="26"/>
  <c r="G105" i="26"/>
  <c r="D101" i="24"/>
  <c r="D103" i="26"/>
  <c r="G103" i="26"/>
  <c r="D99" i="24"/>
  <c r="D95" i="26"/>
  <c r="G95" i="26"/>
  <c r="D91" i="24"/>
  <c r="D87" i="26"/>
  <c r="G87" i="26"/>
  <c r="D83" i="24"/>
  <c r="D79" i="26"/>
  <c r="G79" i="26"/>
  <c r="D75" i="24"/>
  <c r="D71" i="26"/>
  <c r="G71" i="26"/>
  <c r="G49" i="24"/>
  <c r="D49" i="24"/>
  <c r="G40" i="24"/>
  <c r="D40" i="24"/>
  <c r="M38" i="26"/>
  <c r="L37" i="26"/>
  <c r="M37" i="26" s="1"/>
  <c r="K38" i="24"/>
  <c r="J37" i="24"/>
  <c r="K37" i="24" s="1"/>
  <c r="D36" i="26"/>
  <c r="G36" i="26"/>
  <c r="G33" i="24"/>
  <c r="D33" i="24"/>
  <c r="G30" i="26"/>
  <c r="D30" i="26"/>
  <c r="D21" i="26"/>
  <c r="G21" i="26"/>
  <c r="K19" i="26"/>
  <c r="I19" i="24"/>
  <c r="M16" i="24"/>
  <c r="G15" i="24"/>
  <c r="D15" i="24"/>
  <c r="M13" i="26"/>
  <c r="L12" i="26"/>
  <c r="M12" i="26" s="1"/>
  <c r="J12" i="24"/>
  <c r="K12" i="24" s="1"/>
  <c r="K13" i="24"/>
  <c r="G106" i="26"/>
  <c r="D9" i="26"/>
  <c r="F67" i="26"/>
  <c r="G9" i="26"/>
  <c r="G67" i="26" s="1"/>
  <c r="D101" i="26"/>
  <c r="G101" i="26"/>
  <c r="D85" i="26"/>
  <c r="G85" i="26"/>
  <c r="D81" i="24"/>
  <c r="D31" i="24"/>
  <c r="G31" i="24"/>
  <c r="G28" i="26"/>
  <c r="D28" i="26"/>
  <c r="D22" i="24"/>
  <c r="G22" i="24"/>
  <c r="D97" i="26"/>
  <c r="G97" i="26"/>
  <c r="D102" i="24"/>
  <c r="D98" i="26"/>
  <c r="G98" i="26"/>
  <c r="D93" i="24"/>
  <c r="D90" i="26"/>
  <c r="G90" i="26"/>
  <c r="D86" i="24"/>
  <c r="D82" i="26"/>
  <c r="G82" i="26"/>
  <c r="D78" i="24"/>
  <c r="D74" i="26"/>
  <c r="G74" i="26"/>
  <c r="N67" i="26"/>
  <c r="D49" i="26"/>
  <c r="G49" i="26"/>
  <c r="D43" i="24"/>
  <c r="G43" i="24"/>
  <c r="G40" i="26"/>
  <c r="D40" i="26"/>
  <c r="J37" i="26"/>
  <c r="K37" i="26" s="1"/>
  <c r="K38" i="26"/>
  <c r="H37" i="24"/>
  <c r="I37" i="24" s="1"/>
  <c r="I38" i="24"/>
  <c r="G33" i="26"/>
  <c r="D33" i="26"/>
  <c r="D28" i="24"/>
  <c r="G28" i="24"/>
  <c r="G19" i="24"/>
  <c r="D19" i="24"/>
  <c r="M16" i="26"/>
  <c r="K16" i="24"/>
  <c r="G15" i="26"/>
  <c r="D15" i="26"/>
  <c r="K13" i="26"/>
  <c r="J12" i="26"/>
  <c r="K12" i="26" s="1"/>
  <c r="I13" i="24"/>
  <c r="H12" i="24"/>
  <c r="I12" i="24" s="1"/>
  <c r="C106" i="26"/>
  <c r="B67" i="26"/>
  <c r="L49" i="30"/>
  <c r="J49" i="30"/>
  <c r="H49" i="30"/>
  <c r="G49" i="30"/>
  <c r="E49" i="30"/>
  <c r="D49" i="30"/>
  <c r="B49" i="30"/>
  <c r="L49" i="29"/>
  <c r="J49" i="29"/>
  <c r="H49" i="29"/>
  <c r="G49" i="29"/>
  <c r="E49" i="29"/>
  <c r="D49" i="29"/>
  <c r="B49" i="29"/>
  <c r="L48" i="30"/>
  <c r="J48" i="30"/>
  <c r="H48" i="30"/>
  <c r="G48" i="30"/>
  <c r="E48" i="30"/>
  <c r="D48" i="30"/>
  <c r="B48" i="30"/>
  <c r="L48" i="29"/>
  <c r="J48" i="29"/>
  <c r="H48" i="29"/>
  <c r="G48" i="29"/>
  <c r="E48" i="29"/>
  <c r="D48" i="29"/>
  <c r="B48" i="29"/>
  <c r="L47" i="30"/>
  <c r="J47" i="30"/>
  <c r="H47" i="30"/>
  <c r="G47" i="30"/>
  <c r="E47" i="30"/>
  <c r="D47" i="30"/>
  <c r="B47" i="30"/>
  <c r="L47" i="29"/>
  <c r="J47" i="29"/>
  <c r="H47" i="29"/>
  <c r="G47" i="29"/>
  <c r="E47" i="29"/>
  <c r="D47" i="29"/>
  <c r="B47" i="29"/>
  <c r="L46" i="30"/>
  <c r="J46" i="30"/>
  <c r="H46" i="30"/>
  <c r="G46" i="30"/>
  <c r="E46" i="30"/>
  <c r="D46" i="30"/>
  <c r="B46" i="30"/>
  <c r="L46" i="29"/>
  <c r="J46" i="29"/>
  <c r="H46" i="29"/>
  <c r="G46" i="29"/>
  <c r="E46" i="29"/>
  <c r="D46" i="29"/>
  <c r="B46" i="29"/>
  <c r="L45" i="30"/>
  <c r="J45" i="30"/>
  <c r="H45" i="30"/>
  <c r="G45" i="30"/>
  <c r="E45" i="30"/>
  <c r="D45" i="30"/>
  <c r="B45" i="30"/>
  <c r="L45" i="29"/>
  <c r="J45" i="29"/>
  <c r="H45" i="29"/>
  <c r="G45" i="29"/>
  <c r="E45" i="29"/>
  <c r="D45" i="29"/>
  <c r="B45" i="29"/>
  <c r="L44" i="30"/>
  <c r="J44" i="30"/>
  <c r="H44" i="30"/>
  <c r="G44" i="30"/>
  <c r="E44" i="30"/>
  <c r="D44" i="30"/>
  <c r="B44" i="30"/>
  <c r="L44" i="29"/>
  <c r="J44" i="29"/>
  <c r="H44" i="29"/>
  <c r="G44" i="29"/>
  <c r="E44" i="29"/>
  <c r="D44" i="29"/>
  <c r="B44" i="29"/>
  <c r="L43" i="30"/>
  <c r="J43" i="30"/>
  <c r="H43" i="30"/>
  <c r="G43" i="30"/>
  <c r="E43" i="30"/>
  <c r="D43" i="30"/>
  <c r="B43" i="30"/>
  <c r="L43" i="29"/>
  <c r="J43" i="29"/>
  <c r="H43" i="29"/>
  <c r="G43" i="29"/>
  <c r="E43" i="29"/>
  <c r="D43" i="29"/>
  <c r="B43" i="29"/>
  <c r="L42" i="30"/>
  <c r="J42" i="30"/>
  <c r="H42" i="30"/>
  <c r="G42" i="30"/>
  <c r="E42" i="30"/>
  <c r="D42" i="30"/>
  <c r="B42" i="30"/>
  <c r="L42" i="29"/>
  <c r="J42" i="29"/>
  <c r="H42" i="29"/>
  <c r="G42" i="29"/>
  <c r="E42" i="29"/>
  <c r="D42" i="29"/>
  <c r="B42" i="29"/>
  <c r="L41" i="30"/>
  <c r="J41" i="30"/>
  <c r="H41" i="30"/>
  <c r="G41" i="30"/>
  <c r="E41" i="30"/>
  <c r="D41" i="30"/>
  <c r="B41" i="30"/>
  <c r="L41" i="29"/>
  <c r="J41" i="29"/>
  <c r="H41" i="29"/>
  <c r="G41" i="29"/>
  <c r="E41" i="29"/>
  <c r="D41" i="29"/>
  <c r="B41" i="29"/>
  <c r="L40" i="30"/>
  <c r="J40" i="30"/>
  <c r="H40" i="30"/>
  <c r="G40" i="30"/>
  <c r="E40" i="30"/>
  <c r="D40" i="30"/>
  <c r="B40" i="30"/>
  <c r="L40" i="29"/>
  <c r="J40" i="29"/>
  <c r="H40" i="29"/>
  <c r="G40" i="29"/>
  <c r="E40" i="29"/>
  <c r="D40" i="29"/>
  <c r="B40" i="29"/>
  <c r="L39" i="30"/>
  <c r="J39" i="30"/>
  <c r="H39" i="30"/>
  <c r="G39" i="30"/>
  <c r="E39" i="30"/>
  <c r="D39" i="30"/>
  <c r="B39" i="30"/>
  <c r="L39" i="29"/>
  <c r="J39" i="29"/>
  <c r="H39" i="29"/>
  <c r="G39" i="29"/>
  <c r="E39" i="29"/>
  <c r="D39" i="29"/>
  <c r="B39" i="29"/>
  <c r="L38" i="30"/>
  <c r="J38" i="30"/>
  <c r="H38" i="30"/>
  <c r="G38" i="30"/>
  <c r="E38" i="30"/>
  <c r="D38" i="30"/>
  <c r="B38" i="30"/>
  <c r="L38" i="29"/>
  <c r="J38" i="29"/>
  <c r="H38" i="29"/>
  <c r="G38" i="29"/>
  <c r="E38" i="29"/>
  <c r="D38" i="29"/>
  <c r="B38" i="29"/>
  <c r="L37" i="30"/>
  <c r="J37" i="30"/>
  <c r="H37" i="30"/>
  <c r="G37" i="30"/>
  <c r="E37" i="30"/>
  <c r="D37" i="30"/>
  <c r="B37" i="30"/>
  <c r="L37" i="29"/>
  <c r="J37" i="29"/>
  <c r="H37" i="29"/>
  <c r="G37" i="29"/>
  <c r="E37" i="29"/>
  <c r="D37" i="29"/>
  <c r="B37" i="29"/>
  <c r="L34" i="30"/>
  <c r="J34" i="30"/>
  <c r="H34" i="30"/>
  <c r="G34" i="30"/>
  <c r="E34" i="30"/>
  <c r="D34" i="30"/>
  <c r="B34" i="30"/>
  <c r="L34" i="29"/>
  <c r="J34" i="29"/>
  <c r="H34" i="29"/>
  <c r="G34" i="29"/>
  <c r="E34" i="29"/>
  <c r="D34" i="29"/>
  <c r="B34" i="29"/>
  <c r="L33" i="30"/>
  <c r="J33" i="30"/>
  <c r="H33" i="30"/>
  <c r="G33" i="30"/>
  <c r="E33" i="30"/>
  <c r="D33" i="30"/>
  <c r="B33" i="30"/>
  <c r="L33" i="29"/>
  <c r="J33" i="29"/>
  <c r="H33" i="29"/>
  <c r="G33" i="29"/>
  <c r="E33" i="29"/>
  <c r="D33" i="29"/>
  <c r="B33" i="29"/>
  <c r="L32" i="30"/>
  <c r="J32" i="30"/>
  <c r="H32" i="30"/>
  <c r="G32" i="30"/>
  <c r="E32" i="30"/>
  <c r="D32" i="30"/>
  <c r="B32" i="30"/>
  <c r="L32" i="29"/>
  <c r="J32" i="29"/>
  <c r="H32" i="29"/>
  <c r="G32" i="29"/>
  <c r="E32" i="29"/>
  <c r="D32" i="29"/>
  <c r="B32" i="29"/>
  <c r="L31" i="30"/>
  <c r="J31" i="30"/>
  <c r="H31" i="30"/>
  <c r="G31" i="30"/>
  <c r="E31" i="30"/>
  <c r="D31" i="30"/>
  <c r="B31" i="30"/>
  <c r="L31" i="29"/>
  <c r="J31" i="29"/>
  <c r="H31" i="29"/>
  <c r="G31" i="29"/>
  <c r="E31" i="29"/>
  <c r="D31" i="29"/>
  <c r="B31" i="29"/>
  <c r="L30" i="30"/>
  <c r="J30" i="30"/>
  <c r="H30" i="30"/>
  <c r="G30" i="30"/>
  <c r="E30" i="30"/>
  <c r="D30" i="30"/>
  <c r="B30" i="30"/>
  <c r="L30" i="29"/>
  <c r="J30" i="29"/>
  <c r="H30" i="29"/>
  <c r="G30" i="29"/>
  <c r="E30" i="29"/>
  <c r="D30" i="29"/>
  <c r="B30" i="29"/>
  <c r="L29" i="30"/>
  <c r="J29" i="30"/>
  <c r="H29" i="30"/>
  <c r="G29" i="30"/>
  <c r="E29" i="30"/>
  <c r="D29" i="30"/>
  <c r="B29" i="30"/>
  <c r="L29" i="29"/>
  <c r="J29" i="29"/>
  <c r="H29" i="29"/>
  <c r="G29" i="29"/>
  <c r="E29" i="29"/>
  <c r="D29" i="29"/>
  <c r="B29" i="29"/>
  <c r="L28" i="30"/>
  <c r="J28" i="30"/>
  <c r="H28" i="30"/>
  <c r="G28" i="30"/>
  <c r="E28" i="30"/>
  <c r="D28" i="30"/>
  <c r="B28" i="30"/>
  <c r="L28" i="29"/>
  <c r="J28" i="29"/>
  <c r="H28" i="29"/>
  <c r="G28" i="29"/>
  <c r="E28" i="29"/>
  <c r="D28" i="29"/>
  <c r="B28" i="29"/>
  <c r="L27" i="30"/>
  <c r="J27" i="30"/>
  <c r="H27" i="30"/>
  <c r="G27" i="30"/>
  <c r="E27" i="30"/>
  <c r="D27" i="30"/>
  <c r="B27" i="30"/>
  <c r="L27" i="29"/>
  <c r="J27" i="29"/>
  <c r="H27" i="29"/>
  <c r="G27" i="29"/>
  <c r="E27" i="29"/>
  <c r="D27" i="29"/>
  <c r="B27" i="29"/>
  <c r="L26" i="30"/>
  <c r="J26" i="30"/>
  <c r="H26" i="30"/>
  <c r="G26" i="30"/>
  <c r="E26" i="30"/>
  <c r="D26" i="30"/>
  <c r="B26" i="30"/>
  <c r="L26" i="29"/>
  <c r="J26" i="29"/>
  <c r="H26" i="29"/>
  <c r="G26" i="29"/>
  <c r="E26" i="29"/>
  <c r="D26" i="29"/>
  <c r="B26" i="29"/>
  <c r="L25" i="30"/>
  <c r="J25" i="30"/>
  <c r="H25" i="30"/>
  <c r="G25" i="30"/>
  <c r="E25" i="30"/>
  <c r="D25" i="30"/>
  <c r="B25" i="30"/>
  <c r="L25" i="29"/>
  <c r="J25" i="29"/>
  <c r="H25" i="29"/>
  <c r="G25" i="29"/>
  <c r="E25" i="29"/>
  <c r="D25" i="29"/>
  <c r="B25" i="29"/>
  <c r="L24" i="30"/>
  <c r="J24" i="30"/>
  <c r="H24" i="30"/>
  <c r="G24" i="30"/>
  <c r="E24" i="30"/>
  <c r="D24" i="30"/>
  <c r="B24" i="30"/>
  <c r="L24" i="29"/>
  <c r="J24" i="29"/>
  <c r="H24" i="29"/>
  <c r="G24" i="29"/>
  <c r="E24" i="29"/>
  <c r="D24" i="29"/>
  <c r="B24" i="29"/>
  <c r="L23" i="30"/>
  <c r="J23" i="30"/>
  <c r="H23" i="30"/>
  <c r="G23" i="30"/>
  <c r="E23" i="30"/>
  <c r="D23" i="30"/>
  <c r="B23" i="30"/>
  <c r="L23" i="29"/>
  <c r="J23" i="29"/>
  <c r="H23" i="29"/>
  <c r="G23" i="29"/>
  <c r="E23" i="29"/>
  <c r="D23" i="29"/>
  <c r="B23" i="29"/>
  <c r="L22" i="30"/>
  <c r="J22" i="30"/>
  <c r="H22" i="30"/>
  <c r="G22" i="30"/>
  <c r="E22" i="30"/>
  <c r="D22" i="30"/>
  <c r="B22" i="30"/>
  <c r="L22" i="29"/>
  <c r="J22" i="29"/>
  <c r="H22" i="29"/>
  <c r="G22" i="29"/>
  <c r="E22" i="29"/>
  <c r="D22" i="29"/>
  <c r="B22" i="29"/>
  <c r="L21" i="30"/>
  <c r="J21" i="30"/>
  <c r="H21" i="30"/>
  <c r="G21" i="30"/>
  <c r="E21" i="30"/>
  <c r="D21" i="30"/>
  <c r="B21" i="30"/>
  <c r="L21" i="29"/>
  <c r="J21" i="29"/>
  <c r="H21" i="29"/>
  <c r="G21" i="29"/>
  <c r="E21" i="29"/>
  <c r="D21" i="29"/>
  <c r="B21" i="29"/>
  <c r="L20" i="30"/>
  <c r="J20" i="30"/>
  <c r="H20" i="30"/>
  <c r="G20" i="30"/>
  <c r="E20" i="30"/>
  <c r="D20" i="30"/>
  <c r="B20" i="30"/>
  <c r="L20" i="29"/>
  <c r="J20" i="29"/>
  <c r="H20" i="29"/>
  <c r="G20" i="29"/>
  <c r="E20" i="29"/>
  <c r="D20" i="29"/>
  <c r="B20" i="29"/>
  <c r="L19" i="30"/>
  <c r="J19" i="30"/>
  <c r="H19" i="30"/>
  <c r="G19" i="30"/>
  <c r="E19" i="30"/>
  <c r="D19" i="30"/>
  <c r="B19" i="30"/>
  <c r="L19" i="29"/>
  <c r="J19" i="29"/>
  <c r="H19" i="29"/>
  <c r="G19" i="29"/>
  <c r="E19" i="29"/>
  <c r="D19" i="29"/>
  <c r="B19" i="29"/>
  <c r="L18" i="30"/>
  <c r="J18" i="30"/>
  <c r="H18" i="30"/>
  <c r="G18" i="30"/>
  <c r="E18" i="30"/>
  <c r="D18" i="30"/>
  <c r="B18" i="30"/>
  <c r="L18" i="29"/>
  <c r="J18" i="29"/>
  <c r="H18" i="29"/>
  <c r="G18" i="29"/>
  <c r="E18" i="29"/>
  <c r="D18" i="29"/>
  <c r="B18" i="29"/>
  <c r="L17" i="30"/>
  <c r="J17" i="30"/>
  <c r="H17" i="30"/>
  <c r="G17" i="30"/>
  <c r="E17" i="30"/>
  <c r="D17" i="30"/>
  <c r="B17" i="30"/>
  <c r="L17" i="29"/>
  <c r="J17" i="29"/>
  <c r="H17" i="29"/>
  <c r="G17" i="29"/>
  <c r="E17" i="29"/>
  <c r="D17" i="29"/>
  <c r="B17" i="29"/>
  <c r="L16" i="30"/>
  <c r="J16" i="30"/>
  <c r="H16" i="30"/>
  <c r="G16" i="30"/>
  <c r="E16" i="30"/>
  <c r="D16" i="30"/>
  <c r="B16" i="30"/>
  <c r="L16" i="29"/>
  <c r="J16" i="29"/>
  <c r="H16" i="29"/>
  <c r="G16" i="29"/>
  <c r="E16" i="29"/>
  <c r="D16" i="29"/>
  <c r="B16" i="29"/>
  <c r="L15" i="30"/>
  <c r="J15" i="30"/>
  <c r="H15" i="30"/>
  <c r="G15" i="30"/>
  <c r="E15" i="30"/>
  <c r="D15" i="30"/>
  <c r="B15" i="30"/>
  <c r="L15" i="29"/>
  <c r="J15" i="29"/>
  <c r="H15" i="29"/>
  <c r="G15" i="29"/>
  <c r="E15" i="29"/>
  <c r="D15" i="29"/>
  <c r="B15" i="29"/>
  <c r="L14" i="30"/>
  <c r="J14" i="30"/>
  <c r="H14" i="30"/>
  <c r="G14" i="30"/>
  <c r="E14" i="30"/>
  <c r="D14" i="30"/>
  <c r="B14" i="30"/>
  <c r="L14" i="29"/>
  <c r="J14" i="29"/>
  <c r="H14" i="29"/>
  <c r="G14" i="29"/>
  <c r="E14" i="29"/>
  <c r="D14" i="29"/>
  <c r="B14" i="29"/>
  <c r="L13" i="30"/>
  <c r="J13" i="30"/>
  <c r="H13" i="30"/>
  <c r="G13" i="30"/>
  <c r="E13" i="30"/>
  <c r="D13" i="30"/>
  <c r="B13" i="30"/>
  <c r="L13" i="29"/>
  <c r="J13" i="29"/>
  <c r="H13" i="29"/>
  <c r="G13" i="29"/>
  <c r="E13" i="29"/>
  <c r="D13" i="29"/>
  <c r="B13" i="29"/>
  <c r="L12" i="30"/>
  <c r="J12" i="30"/>
  <c r="H12" i="30"/>
  <c r="G12" i="30"/>
  <c r="E12" i="30"/>
  <c r="D12" i="30"/>
  <c r="B12" i="30"/>
  <c r="L12" i="29"/>
  <c r="J12" i="29"/>
  <c r="H12" i="29"/>
  <c r="G12" i="29"/>
  <c r="E12" i="29"/>
  <c r="D12" i="29"/>
  <c r="B12" i="29"/>
  <c r="L11" i="30"/>
  <c r="J11" i="30"/>
  <c r="H11" i="30"/>
  <c r="G11" i="30"/>
  <c r="E11" i="30"/>
  <c r="D11" i="30"/>
  <c r="B11" i="30"/>
  <c r="L11" i="29"/>
  <c r="J11" i="29"/>
  <c r="H11" i="29"/>
  <c r="G11" i="29"/>
  <c r="E11" i="29"/>
  <c r="D11" i="29"/>
  <c r="B11" i="29"/>
  <c r="R40" i="25"/>
  <c r="P40" i="25"/>
  <c r="N40" i="25"/>
  <c r="M40" i="25"/>
  <c r="K40" i="25"/>
  <c r="J40" i="25"/>
  <c r="H40" i="25"/>
  <c r="G40" i="25"/>
  <c r="E40" i="25"/>
  <c r="D40" i="25"/>
  <c r="B40" i="25"/>
  <c r="R40" i="21"/>
  <c r="P40" i="21"/>
  <c r="N40" i="21"/>
  <c r="M40" i="21"/>
  <c r="K40" i="21"/>
  <c r="J40" i="21"/>
  <c r="H40" i="21"/>
  <c r="G40" i="21"/>
  <c r="E40" i="21"/>
  <c r="D40" i="21"/>
  <c r="B40" i="21"/>
  <c r="R39" i="25"/>
  <c r="P39" i="25"/>
  <c r="N39" i="25"/>
  <c r="M39" i="25"/>
  <c r="K39" i="25"/>
  <c r="J39" i="25"/>
  <c r="H39" i="25"/>
  <c r="G39" i="25"/>
  <c r="E39" i="25"/>
  <c r="D39" i="25"/>
  <c r="B39" i="25"/>
  <c r="R39" i="21"/>
  <c r="P39" i="21"/>
  <c r="N39" i="21"/>
  <c r="M39" i="21"/>
  <c r="K39" i="21"/>
  <c r="J39" i="21"/>
  <c r="H39" i="21"/>
  <c r="G39" i="21"/>
  <c r="E39" i="21"/>
  <c r="D39" i="21"/>
  <c r="B39" i="21"/>
  <c r="R38" i="25"/>
  <c r="P38" i="25"/>
  <c r="N38" i="25"/>
  <c r="M38" i="25"/>
  <c r="K38" i="25"/>
  <c r="J38" i="25"/>
  <c r="H38" i="25"/>
  <c r="G38" i="25"/>
  <c r="E38" i="25"/>
  <c r="D38" i="25"/>
  <c r="B38" i="25"/>
  <c r="R38" i="21"/>
  <c r="P38" i="21"/>
  <c r="N38" i="21"/>
  <c r="M38" i="21"/>
  <c r="K38" i="21"/>
  <c r="J38" i="21"/>
  <c r="H38" i="21"/>
  <c r="G38" i="21"/>
  <c r="E38" i="21"/>
  <c r="D38" i="21"/>
  <c r="B38" i="21"/>
  <c r="R37" i="25"/>
  <c r="P37" i="25"/>
  <c r="N37" i="25"/>
  <c r="M37" i="25"/>
  <c r="K37" i="25"/>
  <c r="J37" i="25"/>
  <c r="H37" i="25"/>
  <c r="G37" i="25"/>
  <c r="E37" i="25"/>
  <c r="D37" i="25"/>
  <c r="B37" i="25"/>
  <c r="R37" i="21"/>
  <c r="P37" i="21"/>
  <c r="N37" i="21"/>
  <c r="M37" i="21"/>
  <c r="K37" i="21"/>
  <c r="J37" i="21"/>
  <c r="H37" i="21"/>
  <c r="G37" i="21"/>
  <c r="E37" i="21"/>
  <c r="D37" i="21"/>
  <c r="B37" i="21"/>
  <c r="R36" i="25"/>
  <c r="P36" i="25"/>
  <c r="N36" i="25"/>
  <c r="M36" i="25"/>
  <c r="K36" i="25"/>
  <c r="J36" i="25"/>
  <c r="H36" i="25"/>
  <c r="G36" i="25"/>
  <c r="E36" i="25"/>
  <c r="D36" i="25"/>
  <c r="B36" i="25"/>
  <c r="R36" i="21"/>
  <c r="P36" i="21"/>
  <c r="N36" i="21"/>
  <c r="M36" i="21"/>
  <c r="K36" i="21"/>
  <c r="J36" i="21"/>
  <c r="H36" i="21"/>
  <c r="G36" i="21"/>
  <c r="E36" i="21"/>
  <c r="D36" i="21"/>
  <c r="B36" i="21"/>
  <c r="R33" i="25"/>
  <c r="P33" i="25"/>
  <c r="N33" i="25"/>
  <c r="M33" i="25"/>
  <c r="K33" i="25"/>
  <c r="J33" i="25"/>
  <c r="H33" i="25"/>
  <c r="G33" i="25"/>
  <c r="E33" i="25"/>
  <c r="D33" i="25"/>
  <c r="B33" i="25"/>
  <c r="R33" i="21"/>
  <c r="P33" i="21"/>
  <c r="N33" i="21"/>
  <c r="M33" i="21"/>
  <c r="K33" i="21"/>
  <c r="J33" i="21"/>
  <c r="H33" i="21"/>
  <c r="G33" i="21"/>
  <c r="E33" i="21"/>
  <c r="D33" i="21"/>
  <c r="B33" i="21"/>
  <c r="R32" i="25"/>
  <c r="P32" i="25"/>
  <c r="N32" i="25"/>
  <c r="M32" i="25"/>
  <c r="K32" i="25"/>
  <c r="J32" i="25"/>
  <c r="H32" i="25"/>
  <c r="G32" i="25"/>
  <c r="E32" i="25"/>
  <c r="D32" i="25"/>
  <c r="B32" i="25"/>
  <c r="R32" i="21"/>
  <c r="P32" i="21"/>
  <c r="N32" i="21"/>
  <c r="M32" i="21"/>
  <c r="K32" i="21"/>
  <c r="J32" i="21"/>
  <c r="H32" i="21"/>
  <c r="G32" i="21"/>
  <c r="E32" i="21"/>
  <c r="D32" i="21"/>
  <c r="B32" i="21"/>
  <c r="R31" i="25"/>
  <c r="P31" i="25"/>
  <c r="N31" i="25"/>
  <c r="M31" i="25"/>
  <c r="K31" i="25"/>
  <c r="J31" i="25"/>
  <c r="H31" i="25"/>
  <c r="G31" i="25"/>
  <c r="E31" i="25"/>
  <c r="D31" i="25"/>
  <c r="B31" i="25"/>
  <c r="R31" i="21"/>
  <c r="P31" i="21"/>
  <c r="N31" i="21"/>
  <c r="M31" i="21"/>
  <c r="K31" i="21"/>
  <c r="J31" i="21"/>
  <c r="H31" i="21"/>
  <c r="G31" i="21"/>
  <c r="E31" i="21"/>
  <c r="D31" i="21"/>
  <c r="B31" i="21"/>
  <c r="R30" i="25"/>
  <c r="P30" i="25"/>
  <c r="N30" i="25"/>
  <c r="M30" i="25"/>
  <c r="K30" i="25"/>
  <c r="J30" i="25"/>
  <c r="H30" i="25"/>
  <c r="G30" i="25"/>
  <c r="E30" i="25"/>
  <c r="D30" i="25"/>
  <c r="B30" i="25"/>
  <c r="R30" i="21"/>
  <c r="P30" i="21"/>
  <c r="N30" i="21"/>
  <c r="M30" i="21"/>
  <c r="K30" i="21"/>
  <c r="J30" i="21"/>
  <c r="H30" i="21"/>
  <c r="G30" i="21"/>
  <c r="E30" i="21"/>
  <c r="D30" i="21"/>
  <c r="B30" i="21"/>
  <c r="R29" i="25"/>
  <c r="P29" i="25"/>
  <c r="N29" i="25"/>
  <c r="M29" i="25"/>
  <c r="K29" i="25"/>
  <c r="J29" i="25"/>
  <c r="H29" i="25"/>
  <c r="G29" i="25"/>
  <c r="E29" i="25"/>
  <c r="D29" i="25"/>
  <c r="B29" i="25"/>
  <c r="R29" i="21"/>
  <c r="P29" i="21"/>
  <c r="N29" i="21"/>
  <c r="M29" i="21"/>
  <c r="K29" i="21"/>
  <c r="J29" i="21"/>
  <c r="H29" i="21"/>
  <c r="G29" i="21"/>
  <c r="E29" i="21"/>
  <c r="D29" i="21"/>
  <c r="B29" i="21"/>
  <c r="R28" i="25"/>
  <c r="P28" i="25"/>
  <c r="N28" i="25"/>
  <c r="M28" i="25"/>
  <c r="K28" i="25"/>
  <c r="J28" i="25"/>
  <c r="H28" i="25"/>
  <c r="G28" i="25"/>
  <c r="E28" i="25"/>
  <c r="D28" i="25"/>
  <c r="B28" i="25"/>
  <c r="R28" i="21"/>
  <c r="P28" i="21"/>
  <c r="N28" i="21"/>
  <c r="M28" i="21"/>
  <c r="K28" i="21"/>
  <c r="J28" i="21"/>
  <c r="H28" i="21"/>
  <c r="G28" i="21"/>
  <c r="E28" i="21"/>
  <c r="D28" i="21"/>
  <c r="B28" i="21"/>
  <c r="R27" i="25"/>
  <c r="P27" i="25"/>
  <c r="N27" i="25"/>
  <c r="M27" i="25"/>
  <c r="K27" i="25"/>
  <c r="J27" i="25"/>
  <c r="H27" i="25"/>
  <c r="G27" i="25"/>
  <c r="E27" i="25"/>
  <c r="D27" i="25"/>
  <c r="B27" i="25"/>
  <c r="R27" i="21"/>
  <c r="P27" i="21"/>
  <c r="N27" i="21"/>
  <c r="M27" i="21"/>
  <c r="K27" i="21"/>
  <c r="J27" i="21"/>
  <c r="H27" i="21"/>
  <c r="G27" i="21"/>
  <c r="E27" i="21"/>
  <c r="D27" i="21"/>
  <c r="B27" i="21"/>
  <c r="R26" i="25"/>
  <c r="P26" i="25"/>
  <c r="N26" i="25"/>
  <c r="M26" i="25"/>
  <c r="K26" i="25"/>
  <c r="J26" i="25"/>
  <c r="H26" i="25"/>
  <c r="G26" i="25"/>
  <c r="E26" i="25"/>
  <c r="D26" i="25"/>
  <c r="B26" i="25"/>
  <c r="R26" i="21"/>
  <c r="P26" i="21"/>
  <c r="N26" i="21"/>
  <c r="M26" i="21"/>
  <c r="K26" i="21"/>
  <c r="J26" i="21"/>
  <c r="H26" i="21"/>
  <c r="G26" i="21"/>
  <c r="E26" i="21"/>
  <c r="D26" i="21"/>
  <c r="B26" i="21"/>
  <c r="R25" i="25"/>
  <c r="P25" i="25"/>
  <c r="N25" i="25"/>
  <c r="M25" i="25"/>
  <c r="K25" i="25"/>
  <c r="J25" i="25"/>
  <c r="H25" i="25"/>
  <c r="G25" i="25"/>
  <c r="E25" i="25"/>
  <c r="D25" i="25"/>
  <c r="B25" i="25"/>
  <c r="R25" i="21"/>
  <c r="P25" i="21"/>
  <c r="N25" i="21"/>
  <c r="M25" i="21"/>
  <c r="K25" i="21"/>
  <c r="J25" i="21"/>
  <c r="H25" i="21"/>
  <c r="G25" i="21"/>
  <c r="E25" i="21"/>
  <c r="D25" i="21"/>
  <c r="B25" i="21"/>
  <c r="R22" i="25"/>
  <c r="P22" i="25"/>
  <c r="N22" i="25"/>
  <c r="M22" i="25"/>
  <c r="K22" i="25"/>
  <c r="J22" i="25"/>
  <c r="H22" i="25"/>
  <c r="G22" i="25"/>
  <c r="E22" i="25"/>
  <c r="D22" i="25"/>
  <c r="B22" i="25"/>
  <c r="R22" i="21"/>
  <c r="P22" i="21"/>
  <c r="N22" i="21"/>
  <c r="M22" i="21"/>
  <c r="K22" i="21"/>
  <c r="J22" i="21"/>
  <c r="H22" i="21"/>
  <c r="G22" i="21"/>
  <c r="E22" i="21"/>
  <c r="D22" i="21"/>
  <c r="B22" i="21"/>
  <c r="R21" i="25"/>
  <c r="P21" i="25"/>
  <c r="N21" i="25"/>
  <c r="M21" i="25"/>
  <c r="K21" i="25"/>
  <c r="J21" i="25"/>
  <c r="H21" i="25"/>
  <c r="G21" i="25"/>
  <c r="E21" i="25"/>
  <c r="D21" i="25"/>
  <c r="B21" i="25"/>
  <c r="R21" i="21"/>
  <c r="P21" i="21"/>
  <c r="N21" i="21"/>
  <c r="M21" i="21"/>
  <c r="K21" i="21"/>
  <c r="J21" i="21"/>
  <c r="H21" i="21"/>
  <c r="G21" i="21"/>
  <c r="E21" i="21"/>
  <c r="D21" i="21"/>
  <c r="B21" i="21"/>
  <c r="R20" i="25"/>
  <c r="P20" i="25"/>
  <c r="N20" i="25"/>
  <c r="M20" i="25"/>
  <c r="K20" i="25"/>
  <c r="J20" i="25"/>
  <c r="H20" i="25"/>
  <c r="G20" i="25"/>
  <c r="E20" i="25"/>
  <c r="D20" i="25"/>
  <c r="B20" i="25"/>
  <c r="R20" i="21"/>
  <c r="P20" i="21"/>
  <c r="N20" i="21"/>
  <c r="M20" i="21"/>
  <c r="K20" i="21"/>
  <c r="J20" i="21"/>
  <c r="H20" i="21"/>
  <c r="G20" i="21"/>
  <c r="E20" i="21"/>
  <c r="D20" i="21"/>
  <c r="B20" i="21"/>
  <c r="R19" i="25"/>
  <c r="P19" i="25"/>
  <c r="N19" i="25"/>
  <c r="M19" i="25"/>
  <c r="K19" i="25"/>
  <c r="J19" i="25"/>
  <c r="H19" i="25"/>
  <c r="G19" i="25"/>
  <c r="E19" i="25"/>
  <c r="D19" i="25"/>
  <c r="B19" i="25"/>
  <c r="R19" i="21"/>
  <c r="P19" i="21"/>
  <c r="N19" i="21"/>
  <c r="M19" i="21"/>
  <c r="K19" i="21"/>
  <c r="J19" i="21"/>
  <c r="H19" i="21"/>
  <c r="G19" i="21"/>
  <c r="E19" i="21"/>
  <c r="D19" i="21"/>
  <c r="B19" i="21"/>
  <c r="R18" i="25"/>
  <c r="P18" i="25"/>
  <c r="N18" i="25"/>
  <c r="M18" i="25"/>
  <c r="K18" i="25"/>
  <c r="J18" i="25"/>
  <c r="H18" i="25"/>
  <c r="G18" i="25"/>
  <c r="E18" i="25"/>
  <c r="D18" i="25"/>
  <c r="B18" i="25"/>
  <c r="R18" i="21"/>
  <c r="P18" i="21"/>
  <c r="N18" i="21"/>
  <c r="M18" i="21"/>
  <c r="K18" i="21"/>
  <c r="J18" i="21"/>
  <c r="H18" i="21"/>
  <c r="G18" i="21"/>
  <c r="E18" i="21"/>
  <c r="D18" i="21"/>
  <c r="B18" i="21"/>
  <c r="R15" i="25"/>
  <c r="P15" i="25"/>
  <c r="N15" i="25"/>
  <c r="M15" i="25"/>
  <c r="K15" i="25"/>
  <c r="J15" i="25"/>
  <c r="H15" i="25"/>
  <c r="G15" i="25"/>
  <c r="E15" i="25"/>
  <c r="D15" i="25"/>
  <c r="B15" i="25"/>
  <c r="R15" i="21"/>
  <c r="P15" i="21"/>
  <c r="N15" i="21"/>
  <c r="M15" i="21"/>
  <c r="K15" i="21"/>
  <c r="J15" i="21"/>
  <c r="H15" i="21"/>
  <c r="G15" i="21"/>
  <c r="E15" i="21"/>
  <c r="D15" i="21"/>
  <c r="B15" i="21"/>
  <c r="R14" i="25"/>
  <c r="P14" i="25"/>
  <c r="N14" i="25"/>
  <c r="M14" i="25"/>
  <c r="K14" i="25"/>
  <c r="J14" i="25"/>
  <c r="H14" i="25"/>
  <c r="G14" i="25"/>
  <c r="E14" i="25"/>
  <c r="D14" i="25"/>
  <c r="B14" i="25"/>
  <c r="R14" i="21"/>
  <c r="P14" i="21"/>
  <c r="N14" i="21"/>
  <c r="M14" i="21"/>
  <c r="K14" i="21"/>
  <c r="J14" i="21"/>
  <c r="H14" i="21"/>
  <c r="G14" i="21"/>
  <c r="E14" i="21"/>
  <c r="D14" i="21"/>
  <c r="B14" i="21"/>
  <c r="R13" i="25"/>
  <c r="P13" i="25"/>
  <c r="N13" i="25"/>
  <c r="M13" i="25"/>
  <c r="K13" i="25"/>
  <c r="J13" i="25"/>
  <c r="H13" i="25"/>
  <c r="G13" i="25"/>
  <c r="E13" i="25"/>
  <c r="D13" i="25"/>
  <c r="B13" i="25"/>
  <c r="R13" i="21"/>
  <c r="P13" i="21"/>
  <c r="N13" i="21"/>
  <c r="M13" i="21"/>
  <c r="K13" i="21"/>
  <c r="J13" i="21"/>
  <c r="H13" i="21"/>
  <c r="G13" i="21"/>
  <c r="E13" i="21"/>
  <c r="D13" i="21"/>
  <c r="B13" i="21"/>
  <c r="R12" i="25"/>
  <c r="P12" i="25"/>
  <c r="N12" i="25"/>
  <c r="M12" i="25"/>
  <c r="K12" i="25"/>
  <c r="J12" i="25"/>
  <c r="H12" i="25"/>
  <c r="G12" i="25"/>
  <c r="E12" i="25"/>
  <c r="D12" i="25"/>
  <c r="B12" i="25"/>
  <c r="R12" i="21"/>
  <c r="P12" i="21"/>
  <c r="N12" i="21"/>
  <c r="M12" i="21"/>
  <c r="K12" i="21"/>
  <c r="J12" i="21"/>
  <c r="H12" i="21"/>
  <c r="G12" i="21"/>
  <c r="E12" i="21"/>
  <c r="D12" i="21"/>
  <c r="B12" i="21"/>
  <c r="R8" i="25"/>
  <c r="L8" i="30" s="1"/>
  <c r="P8" i="25"/>
  <c r="J8" i="30" s="1"/>
  <c r="N8" i="25"/>
  <c r="M8" i="25"/>
  <c r="G8" i="30" s="1"/>
  <c r="K8" i="25"/>
  <c r="E8" i="30" s="1"/>
  <c r="J8" i="25"/>
  <c r="D8" i="30" s="1"/>
  <c r="H8" i="25"/>
  <c r="B8" i="30" s="1"/>
  <c r="G8" i="25"/>
  <c r="E8" i="25"/>
  <c r="D8" i="25"/>
  <c r="B8" i="25"/>
  <c r="R8" i="21"/>
  <c r="L8" i="29" s="1"/>
  <c r="P8" i="21"/>
  <c r="J8" i="29" s="1"/>
  <c r="N8" i="21"/>
  <c r="M8" i="21"/>
  <c r="G8" i="29" s="1"/>
  <c r="K8" i="21"/>
  <c r="E8" i="29" s="1"/>
  <c r="J8" i="21"/>
  <c r="D8" i="29" s="1"/>
  <c r="H8" i="21"/>
  <c r="B8" i="29" s="1"/>
  <c r="G8" i="21"/>
  <c r="E8" i="21"/>
  <c r="D8" i="21"/>
  <c r="B8" i="21"/>
  <c r="K97" i="24" l="1"/>
  <c r="K78" i="24"/>
  <c r="K79" i="24"/>
  <c r="G81" i="24"/>
  <c r="K92" i="24"/>
  <c r="K93" i="24"/>
  <c r="K84" i="24"/>
  <c r="K100" i="24"/>
  <c r="K89" i="24"/>
  <c r="K105" i="24"/>
  <c r="K86" i="24"/>
  <c r="O107" i="24"/>
  <c r="K91" i="24"/>
  <c r="K99" i="24"/>
  <c r="K75" i="24"/>
  <c r="K107" i="24"/>
  <c r="O79" i="24"/>
  <c r="O92" i="24"/>
  <c r="I97" i="24"/>
  <c r="E31" i="24"/>
  <c r="I86" i="24"/>
  <c r="O86" i="24"/>
  <c r="E19" i="24"/>
  <c r="O98" i="24"/>
  <c r="K71" i="24"/>
  <c r="E15" i="24"/>
  <c r="G75" i="24"/>
  <c r="O87" i="24"/>
  <c r="M105" i="24"/>
  <c r="E33" i="24"/>
  <c r="E40" i="24"/>
  <c r="I78" i="24"/>
  <c r="E14" i="24"/>
  <c r="E28" i="24"/>
  <c r="E22" i="24"/>
  <c r="E49" i="24"/>
  <c r="O29" i="26"/>
  <c r="K76" i="24"/>
  <c r="G102" i="24"/>
  <c r="O97" i="24"/>
  <c r="O84" i="24"/>
  <c r="E42" i="24"/>
  <c r="G83" i="24"/>
  <c r="I92" i="24"/>
  <c r="E43" i="24"/>
  <c r="G78" i="24"/>
  <c r="O106" i="24"/>
  <c r="G105" i="24"/>
  <c r="K102" i="24"/>
  <c r="K83" i="24"/>
  <c r="O74" i="24"/>
  <c r="M89" i="24"/>
  <c r="I100" i="24"/>
  <c r="O73" i="24"/>
  <c r="O75" i="24"/>
  <c r="O91" i="24"/>
  <c r="I89" i="24"/>
  <c r="O71" i="24"/>
  <c r="I102" i="24"/>
  <c r="I99" i="24"/>
  <c r="O89" i="24"/>
  <c r="M82" i="24"/>
  <c r="I82" i="24"/>
  <c r="O90" i="24"/>
  <c r="I104" i="24"/>
  <c r="O103" i="24"/>
  <c r="O76" i="24"/>
  <c r="O100" i="24"/>
  <c r="O85" i="24"/>
  <c r="O81" i="24"/>
  <c r="O102" i="24"/>
  <c r="K101" i="24"/>
  <c r="O78" i="26"/>
  <c r="O105" i="24"/>
  <c r="I76" i="24"/>
  <c r="K81" i="24"/>
  <c r="G88" i="24"/>
  <c r="K104" i="24"/>
  <c r="K87" i="24"/>
  <c r="O93" i="24"/>
  <c r="G103" i="24"/>
  <c r="E82" i="26"/>
  <c r="M100" i="24"/>
  <c r="I73" i="24"/>
  <c r="O82" i="24"/>
  <c r="O77" i="24"/>
  <c r="K73" i="24"/>
  <c r="K96" i="24"/>
  <c r="I81" i="24"/>
  <c r="O23" i="26"/>
  <c r="E101" i="26"/>
  <c r="I106" i="24"/>
  <c r="O31" i="26"/>
  <c r="I83" i="24"/>
  <c r="I91" i="24"/>
  <c r="M102" i="24"/>
  <c r="O77" i="26"/>
  <c r="I88" i="24"/>
  <c r="I107" i="24"/>
  <c r="K72" i="24"/>
  <c r="O84" i="26"/>
  <c r="M93" i="24"/>
  <c r="O72" i="26"/>
  <c r="G104" i="24"/>
  <c r="E32" i="26"/>
  <c r="I80" i="24"/>
  <c r="K77" i="24"/>
  <c r="I71" i="24"/>
  <c r="O85" i="26"/>
  <c r="E74" i="26"/>
  <c r="E90" i="26"/>
  <c r="E97" i="26"/>
  <c r="G73" i="24"/>
  <c r="I75" i="24"/>
  <c r="M75" i="24"/>
  <c r="O90" i="26"/>
  <c r="O20" i="26"/>
  <c r="M71" i="24"/>
  <c r="M103" i="24"/>
  <c r="O16" i="26"/>
  <c r="I96" i="24"/>
  <c r="O70" i="26"/>
  <c r="M99" i="24"/>
  <c r="O34" i="26"/>
  <c r="M92" i="24"/>
  <c r="O49" i="26"/>
  <c r="O102" i="26"/>
  <c r="M79" i="24"/>
  <c r="M87" i="24"/>
  <c r="I105" i="24"/>
  <c r="M74" i="24"/>
  <c r="M98" i="24"/>
  <c r="M76" i="24"/>
  <c r="M84" i="24"/>
  <c r="I93" i="24"/>
  <c r="O92" i="26"/>
  <c r="O21" i="26"/>
  <c r="O48" i="26"/>
  <c r="L12" i="25"/>
  <c r="K11" i="25"/>
  <c r="L11" i="25" s="1"/>
  <c r="L14" i="25"/>
  <c r="L15" i="25"/>
  <c r="L21" i="25"/>
  <c r="L27" i="25"/>
  <c r="L28" i="25"/>
  <c r="L29" i="25"/>
  <c r="L33" i="25"/>
  <c r="L36" i="25"/>
  <c r="L39" i="25"/>
  <c r="F13" i="30"/>
  <c r="F14" i="30"/>
  <c r="F15" i="30"/>
  <c r="F16" i="30"/>
  <c r="F17" i="30"/>
  <c r="F18" i="30"/>
  <c r="L13" i="25"/>
  <c r="L20" i="25"/>
  <c r="L22" i="25"/>
  <c r="L26" i="25"/>
  <c r="L30" i="25"/>
  <c r="L31" i="25"/>
  <c r="L32" i="25"/>
  <c r="L37" i="25"/>
  <c r="L38" i="25"/>
  <c r="L40" i="25"/>
  <c r="F11" i="30"/>
  <c r="F12" i="30"/>
  <c r="L18" i="25"/>
  <c r="L19" i="25"/>
  <c r="L25" i="25"/>
  <c r="H8" i="30"/>
  <c r="I14" i="30" s="1"/>
  <c r="Q8" i="25"/>
  <c r="K8" i="30" s="1"/>
  <c r="B11" i="25"/>
  <c r="C11" i="25" s="1"/>
  <c r="C12" i="25"/>
  <c r="Q12" i="25"/>
  <c r="N11" i="25"/>
  <c r="O12" i="25"/>
  <c r="C13" i="25"/>
  <c r="O13" i="25"/>
  <c r="Q13" i="25"/>
  <c r="C14" i="25"/>
  <c r="O14" i="25"/>
  <c r="Q14" i="25"/>
  <c r="C15" i="25"/>
  <c r="O15" i="25"/>
  <c r="Q15" i="25"/>
  <c r="C18" i="25"/>
  <c r="Q18" i="25"/>
  <c r="O18" i="25"/>
  <c r="C19" i="25"/>
  <c r="Q19" i="25"/>
  <c r="O19" i="25"/>
  <c r="C20" i="25"/>
  <c r="O20" i="25"/>
  <c r="Q20" i="25"/>
  <c r="C21" i="25"/>
  <c r="Q21" i="25"/>
  <c r="O21" i="25"/>
  <c r="C22" i="25"/>
  <c r="Q22" i="25"/>
  <c r="O22" i="25"/>
  <c r="C25" i="25"/>
  <c r="O25" i="25"/>
  <c r="Q25" i="25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E16" i="26"/>
  <c r="C26" i="25"/>
  <c r="O26" i="25"/>
  <c r="Q26" i="25"/>
  <c r="C27" i="25"/>
  <c r="Q27" i="25"/>
  <c r="O27" i="25"/>
  <c r="C28" i="25"/>
  <c r="O28" i="25"/>
  <c r="Q28" i="25"/>
  <c r="C29" i="25"/>
  <c r="O29" i="25"/>
  <c r="Q29" i="25"/>
  <c r="C30" i="25"/>
  <c r="Q30" i="25"/>
  <c r="O30" i="25"/>
  <c r="C31" i="25"/>
  <c r="Q31" i="25"/>
  <c r="O31" i="25"/>
  <c r="C32" i="25"/>
  <c r="O32" i="25"/>
  <c r="Q32" i="25"/>
  <c r="C33" i="25"/>
  <c r="Q33" i="25"/>
  <c r="O33" i="25"/>
  <c r="C36" i="25"/>
  <c r="O36" i="25"/>
  <c r="Q36" i="25"/>
  <c r="C37" i="25"/>
  <c r="O37" i="25"/>
  <c r="Q37" i="25"/>
  <c r="C38" i="25"/>
  <c r="O38" i="25"/>
  <c r="Q38" i="25"/>
  <c r="C39" i="25"/>
  <c r="Q39" i="25"/>
  <c r="O39" i="25"/>
  <c r="C40" i="25"/>
  <c r="Q40" i="25"/>
  <c r="O40" i="25"/>
  <c r="K11" i="30"/>
  <c r="I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E92" i="26"/>
  <c r="I18" i="21"/>
  <c r="I21" i="21"/>
  <c r="I29" i="21"/>
  <c r="I31" i="21"/>
  <c r="I33" i="21"/>
  <c r="I39" i="21"/>
  <c r="C11" i="29"/>
  <c r="C13" i="29"/>
  <c r="C15" i="29"/>
  <c r="C16" i="29"/>
  <c r="C17" i="29"/>
  <c r="C18" i="29"/>
  <c r="C19" i="29"/>
  <c r="C20" i="29"/>
  <c r="C21" i="29"/>
  <c r="C22" i="29"/>
  <c r="C23" i="29"/>
  <c r="C25" i="29"/>
  <c r="C26" i="29"/>
  <c r="C27" i="29"/>
  <c r="C28" i="29"/>
  <c r="C29" i="29"/>
  <c r="C30" i="29"/>
  <c r="C31" i="29"/>
  <c r="C32" i="29"/>
  <c r="C33" i="29"/>
  <c r="C34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I22" i="21"/>
  <c r="I26" i="21"/>
  <c r="I30" i="21"/>
  <c r="I36" i="21"/>
  <c r="I37" i="21"/>
  <c r="I38" i="21"/>
  <c r="I40" i="21"/>
  <c r="C12" i="29"/>
  <c r="C14" i="29"/>
  <c r="I12" i="21"/>
  <c r="H11" i="21"/>
  <c r="I11" i="21" s="1"/>
  <c r="I13" i="21"/>
  <c r="I14" i="21"/>
  <c r="I19" i="21"/>
  <c r="I20" i="21"/>
  <c r="I27" i="21"/>
  <c r="F14" i="25"/>
  <c r="F15" i="25"/>
  <c r="F18" i="25"/>
  <c r="F19" i="25"/>
  <c r="F20" i="25"/>
  <c r="F21" i="25"/>
  <c r="F22" i="25"/>
  <c r="F27" i="25"/>
  <c r="F32" i="25"/>
  <c r="F36" i="25"/>
  <c r="F37" i="25"/>
  <c r="F38" i="25"/>
  <c r="F39" i="25"/>
  <c r="L12" i="21"/>
  <c r="K11" i="21"/>
  <c r="L11" i="21" s="1"/>
  <c r="E103" i="26"/>
  <c r="E27" i="26"/>
  <c r="I25" i="21"/>
  <c r="I28" i="21"/>
  <c r="I32" i="21"/>
  <c r="C24" i="29"/>
  <c r="F12" i="25"/>
  <c r="E11" i="25"/>
  <c r="F11" i="25" s="1"/>
  <c r="F13" i="25"/>
  <c r="F28" i="25"/>
  <c r="F29" i="25"/>
  <c r="F31" i="25"/>
  <c r="F33" i="25"/>
  <c r="F40" i="25"/>
  <c r="H11" i="25"/>
  <c r="I11" i="25" s="1"/>
  <c r="I12" i="25"/>
  <c r="I13" i="25"/>
  <c r="I14" i="25"/>
  <c r="E36" i="26"/>
  <c r="E77" i="26"/>
  <c r="I15" i="21"/>
  <c r="F25" i="25"/>
  <c r="F26" i="25"/>
  <c r="F30" i="25"/>
  <c r="H8" i="29"/>
  <c r="I13" i="29" s="1"/>
  <c r="Q8" i="21"/>
  <c r="K8" i="29" s="1"/>
  <c r="B11" i="21"/>
  <c r="C11" i="21" s="1"/>
  <c r="C12" i="21"/>
  <c r="N11" i="21"/>
  <c r="Q12" i="21"/>
  <c r="O12" i="21"/>
  <c r="C13" i="21"/>
  <c r="O13" i="21"/>
  <c r="Q13" i="21"/>
  <c r="C14" i="21"/>
  <c r="Q14" i="21"/>
  <c r="O14" i="21"/>
  <c r="C15" i="21"/>
  <c r="O15" i="21"/>
  <c r="Q15" i="21"/>
  <c r="C18" i="21"/>
  <c r="Q18" i="21"/>
  <c r="O18" i="21"/>
  <c r="C19" i="21"/>
  <c r="Q19" i="21"/>
  <c r="O19" i="21"/>
  <c r="C20" i="21"/>
  <c r="O20" i="21"/>
  <c r="Q20" i="21"/>
  <c r="C21" i="21"/>
  <c r="Q21" i="21"/>
  <c r="O21" i="21"/>
  <c r="C22" i="21"/>
  <c r="O22" i="21"/>
  <c r="Q22" i="21"/>
  <c r="C25" i="21"/>
  <c r="O25" i="21"/>
  <c r="Q25" i="21"/>
  <c r="C26" i="21"/>
  <c r="Q26" i="21"/>
  <c r="O26" i="21"/>
  <c r="C27" i="21"/>
  <c r="Q27" i="21"/>
  <c r="O27" i="21"/>
  <c r="C28" i="21"/>
  <c r="O28" i="21"/>
  <c r="Q28" i="21"/>
  <c r="C29" i="21"/>
  <c r="O29" i="21"/>
  <c r="Q29" i="21"/>
  <c r="C30" i="21"/>
  <c r="Q30" i="21"/>
  <c r="O30" i="21"/>
  <c r="C31" i="21"/>
  <c r="O31" i="21"/>
  <c r="Q31" i="21"/>
  <c r="C32" i="21"/>
  <c r="Q32" i="21"/>
  <c r="O32" i="21"/>
  <c r="C33" i="21"/>
  <c r="Q33" i="21"/>
  <c r="O33" i="21"/>
  <c r="C36" i="21"/>
  <c r="Q36" i="21"/>
  <c r="O36" i="21"/>
  <c r="C37" i="21"/>
  <c r="Q37" i="21"/>
  <c r="O37" i="21"/>
  <c r="C38" i="21"/>
  <c r="O38" i="21"/>
  <c r="Q38" i="21"/>
  <c r="C39" i="21"/>
  <c r="O39" i="21"/>
  <c r="Q39" i="21"/>
  <c r="C40" i="21"/>
  <c r="Q40" i="21"/>
  <c r="O40" i="21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E9" i="26"/>
  <c r="E67" i="26" s="1"/>
  <c r="D67" i="26"/>
  <c r="F12" i="21"/>
  <c r="E11" i="21"/>
  <c r="F11" i="21" s="1"/>
  <c r="F13" i="21"/>
  <c r="F14" i="21"/>
  <c r="F15" i="21"/>
  <c r="F18" i="21"/>
  <c r="F19" i="21"/>
  <c r="F20" i="21"/>
  <c r="F21" i="21"/>
  <c r="F22" i="21"/>
  <c r="F25" i="21"/>
  <c r="F26" i="21"/>
  <c r="F27" i="21"/>
  <c r="F28" i="21"/>
  <c r="F29" i="21"/>
  <c r="F30" i="21"/>
  <c r="F31" i="21"/>
  <c r="F32" i="21"/>
  <c r="F33" i="21"/>
  <c r="F36" i="21"/>
  <c r="F37" i="21"/>
  <c r="F38" i="21"/>
  <c r="F39" i="21"/>
  <c r="F40" i="21"/>
  <c r="E15" i="26"/>
  <c r="E40" i="26"/>
  <c r="O44" i="26"/>
  <c r="O67" i="26"/>
  <c r="G86" i="24"/>
  <c r="G93" i="24"/>
  <c r="E98" i="26"/>
  <c r="O14" i="26"/>
  <c r="O32" i="26"/>
  <c r="E85" i="26"/>
  <c r="O26" i="26"/>
  <c r="O91" i="26"/>
  <c r="O99" i="26"/>
  <c r="O101" i="26"/>
  <c r="M81" i="24"/>
  <c r="E84" i="26"/>
  <c r="M97" i="24"/>
  <c r="E100" i="26"/>
  <c r="D12" i="24"/>
  <c r="E12" i="24" s="1"/>
  <c r="E13" i="24"/>
  <c r="O39" i="26"/>
  <c r="I72" i="24"/>
  <c r="E44" i="26"/>
  <c r="O78" i="24"/>
  <c r="I85" i="24"/>
  <c r="G98" i="24"/>
  <c r="G37" i="24"/>
  <c r="D37" i="24"/>
  <c r="E37" i="24" s="1"/>
  <c r="O101" i="24"/>
  <c r="E41" i="26"/>
  <c r="G79" i="24"/>
  <c r="O83" i="24"/>
  <c r="I90" i="24"/>
  <c r="M96" i="24"/>
  <c r="E99" i="26"/>
  <c r="E26" i="24"/>
  <c r="E41" i="24"/>
  <c r="I79" i="24"/>
  <c r="K90" i="24"/>
  <c r="O96" i="24"/>
  <c r="I103" i="24"/>
  <c r="O73" i="26"/>
  <c r="E71" i="26"/>
  <c r="E42" i="26"/>
  <c r="O80" i="26"/>
  <c r="O96" i="26"/>
  <c r="O19" i="26"/>
  <c r="E39" i="26"/>
  <c r="O43" i="26"/>
  <c r="G97" i="24"/>
  <c r="O15" i="26"/>
  <c r="E23" i="24"/>
  <c r="E70" i="26"/>
  <c r="G74" i="24"/>
  <c r="G82" i="24"/>
  <c r="E38" i="24"/>
  <c r="E29" i="24"/>
  <c r="M72" i="24"/>
  <c r="E75" i="26"/>
  <c r="G87" i="24"/>
  <c r="O95" i="26"/>
  <c r="E38" i="26"/>
  <c r="O72" i="24"/>
  <c r="G100" i="24"/>
  <c r="G107" i="24"/>
  <c r="I84" i="24"/>
  <c r="O13" i="26"/>
  <c r="E19" i="26"/>
  <c r="E48" i="26"/>
  <c r="G106" i="24"/>
  <c r="E20" i="26"/>
  <c r="E32" i="24"/>
  <c r="E39" i="24"/>
  <c r="E78" i="26"/>
  <c r="O98" i="26"/>
  <c r="E26" i="26"/>
  <c r="O30" i="26"/>
  <c r="O71" i="26"/>
  <c r="E83" i="26"/>
  <c r="M104" i="24"/>
  <c r="O27" i="26"/>
  <c r="O42" i="26"/>
  <c r="G76" i="24"/>
  <c r="O80" i="24"/>
  <c r="I87" i="24"/>
  <c r="E96" i="26"/>
  <c r="O104" i="24"/>
  <c r="E30" i="26"/>
  <c r="E79" i="26"/>
  <c r="E105" i="26"/>
  <c r="E9" i="24"/>
  <c r="D68" i="24"/>
  <c r="E86" i="24" s="1"/>
  <c r="O12" i="26"/>
  <c r="O9" i="26"/>
  <c r="G72" i="24"/>
  <c r="O88" i="26"/>
  <c r="O104" i="26"/>
  <c r="E27" i="24"/>
  <c r="G85" i="24"/>
  <c r="G90" i="24"/>
  <c r="E106" i="26"/>
  <c r="E43" i="26"/>
  <c r="O36" i="26"/>
  <c r="E50" i="26"/>
  <c r="M80" i="24"/>
  <c r="O103" i="26"/>
  <c r="O97" i="26"/>
  <c r="G37" i="26"/>
  <c r="D37" i="26"/>
  <c r="E37" i="26" s="1"/>
  <c r="E50" i="24"/>
  <c r="E72" i="26"/>
  <c r="G84" i="24"/>
  <c r="L13" i="21"/>
  <c r="L14" i="21"/>
  <c r="L15" i="21"/>
  <c r="L18" i="21"/>
  <c r="L19" i="21"/>
  <c r="L20" i="21"/>
  <c r="L21" i="21"/>
  <c r="L22" i="21"/>
  <c r="L25" i="21"/>
  <c r="L26" i="21"/>
  <c r="L27" i="21"/>
  <c r="L28" i="21"/>
  <c r="L29" i="21"/>
  <c r="L30" i="21"/>
  <c r="L31" i="21"/>
  <c r="L32" i="21"/>
  <c r="L33" i="21"/>
  <c r="L36" i="21"/>
  <c r="L37" i="21"/>
  <c r="L38" i="21"/>
  <c r="L39" i="21"/>
  <c r="L40" i="21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E49" i="26"/>
  <c r="O86" i="26"/>
  <c r="E28" i="26"/>
  <c r="O41" i="26"/>
  <c r="O75" i="26"/>
  <c r="G91" i="24"/>
  <c r="G99" i="24"/>
  <c r="E21" i="24"/>
  <c r="O38" i="26"/>
  <c r="O47" i="26"/>
  <c r="G89" i="24"/>
  <c r="O28" i="26"/>
  <c r="E73" i="26"/>
  <c r="G77" i="24"/>
  <c r="E89" i="26"/>
  <c r="O81" i="26"/>
  <c r="O33" i="26"/>
  <c r="O40" i="26"/>
  <c r="O74" i="26"/>
  <c r="K80" i="24"/>
  <c r="M83" i="24"/>
  <c r="E86" i="26"/>
  <c r="O79" i="26"/>
  <c r="K85" i="24"/>
  <c r="M88" i="24"/>
  <c r="E91" i="26"/>
  <c r="I98" i="24"/>
  <c r="O105" i="26"/>
  <c r="E22" i="26"/>
  <c r="E34" i="24"/>
  <c r="M77" i="24"/>
  <c r="E80" i="26"/>
  <c r="O88" i="24"/>
  <c r="K98" i="24"/>
  <c r="M101" i="24"/>
  <c r="E104" i="26"/>
  <c r="I15" i="25"/>
  <c r="I18" i="25"/>
  <c r="I19" i="25"/>
  <c r="I20" i="25"/>
  <c r="I21" i="25"/>
  <c r="I22" i="25"/>
  <c r="I25" i="25"/>
  <c r="I26" i="25"/>
  <c r="I27" i="25"/>
  <c r="I28" i="25"/>
  <c r="I29" i="25"/>
  <c r="I30" i="25"/>
  <c r="I31" i="25"/>
  <c r="I32" i="25"/>
  <c r="I33" i="25"/>
  <c r="I36" i="25"/>
  <c r="I37" i="25"/>
  <c r="I38" i="25"/>
  <c r="I39" i="25"/>
  <c r="I40" i="25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E33" i="26"/>
  <c r="E21" i="26"/>
  <c r="O50" i="26"/>
  <c r="E87" i="26"/>
  <c r="E95" i="26"/>
  <c r="M107" i="24"/>
  <c r="G101" i="24"/>
  <c r="E102" i="26"/>
  <c r="E30" i="24"/>
  <c r="O37" i="26"/>
  <c r="E23" i="26"/>
  <c r="E29" i="26"/>
  <c r="E48" i="24"/>
  <c r="O82" i="26"/>
  <c r="I101" i="24"/>
  <c r="I74" i="24"/>
  <c r="O87" i="26"/>
  <c r="E13" i="26"/>
  <c r="D12" i="26"/>
  <c r="E12" i="26" s="1"/>
  <c r="E31" i="26"/>
  <c r="K74" i="24"/>
  <c r="O76" i="26"/>
  <c r="G92" i="24"/>
  <c r="O100" i="26"/>
  <c r="K103" i="24"/>
  <c r="O83" i="26"/>
  <c r="O106" i="26"/>
  <c r="O22" i="26"/>
  <c r="E36" i="24"/>
  <c r="M73" i="24"/>
  <c r="E76" i="26"/>
  <c r="G80" i="24"/>
  <c r="G96" i="24"/>
  <c r="M90" i="24"/>
  <c r="E14" i="26"/>
  <c r="M78" i="24"/>
  <c r="E81" i="26"/>
  <c r="M86" i="24"/>
  <c r="M106" i="24"/>
  <c r="K88" i="24"/>
  <c r="M91" i="24"/>
  <c r="E20" i="24"/>
  <c r="E34" i="26"/>
  <c r="E44" i="24"/>
  <c r="E47" i="24"/>
  <c r="E16" i="24"/>
  <c r="E47" i="26"/>
  <c r="K82" i="24"/>
  <c r="E88" i="26"/>
  <c r="I26" i="29" l="1"/>
  <c r="I19" i="30"/>
  <c r="I31" i="30"/>
  <c r="I44" i="29"/>
  <c r="I45" i="30"/>
  <c r="I34" i="29"/>
  <c r="I41" i="30"/>
  <c r="I23" i="30"/>
  <c r="I37" i="30"/>
  <c r="I49" i="30"/>
  <c r="I15" i="30"/>
  <c r="I27" i="30"/>
  <c r="I30" i="29"/>
  <c r="I22" i="29"/>
  <c r="I48" i="29"/>
  <c r="I14" i="29"/>
  <c r="I40" i="29"/>
  <c r="I18" i="29"/>
  <c r="E97" i="24"/>
  <c r="E92" i="24"/>
  <c r="E90" i="24"/>
  <c r="I42" i="29"/>
  <c r="I28" i="29"/>
  <c r="I16" i="29"/>
  <c r="E89" i="24"/>
  <c r="E99" i="24"/>
  <c r="E85" i="24"/>
  <c r="E107" i="24"/>
  <c r="E103" i="24"/>
  <c r="E78" i="24"/>
  <c r="I47" i="30"/>
  <c r="I43" i="30"/>
  <c r="I39" i="30"/>
  <c r="I33" i="30"/>
  <c r="I29" i="30"/>
  <c r="I25" i="30"/>
  <c r="I21" i="30"/>
  <c r="I17" i="30"/>
  <c r="I13" i="30"/>
  <c r="E98" i="24"/>
  <c r="I46" i="29"/>
  <c r="I32" i="29"/>
  <c r="I20" i="29"/>
  <c r="E96" i="24"/>
  <c r="E105" i="24"/>
  <c r="C9" i="26"/>
  <c r="C67" i="26" s="1"/>
  <c r="I49" i="29"/>
  <c r="I45" i="29"/>
  <c r="I41" i="29"/>
  <c r="I37" i="29"/>
  <c r="I31" i="29"/>
  <c r="I27" i="29"/>
  <c r="I23" i="29"/>
  <c r="I19" i="29"/>
  <c r="I15" i="29"/>
  <c r="I11" i="29"/>
  <c r="E84" i="24"/>
  <c r="I38" i="29"/>
  <c r="I24" i="29"/>
  <c r="I12" i="29"/>
  <c r="E80" i="24"/>
  <c r="E91" i="24"/>
  <c r="E106" i="24"/>
  <c r="E104" i="24"/>
  <c r="E75" i="24"/>
  <c r="I46" i="30"/>
  <c r="I42" i="30"/>
  <c r="I38" i="30"/>
  <c r="I32" i="30"/>
  <c r="I28" i="30"/>
  <c r="I24" i="30"/>
  <c r="I20" i="30"/>
  <c r="I16" i="30"/>
  <c r="I12" i="30"/>
  <c r="C8" i="25"/>
  <c r="E77" i="24"/>
  <c r="E72" i="24"/>
  <c r="E76" i="24"/>
  <c r="I47" i="29"/>
  <c r="I43" i="29"/>
  <c r="I39" i="29"/>
  <c r="I33" i="29"/>
  <c r="I29" i="29"/>
  <c r="I25" i="29"/>
  <c r="I21" i="29"/>
  <c r="I17" i="29"/>
  <c r="E101" i="24"/>
  <c r="E82" i="24"/>
  <c r="I48" i="30"/>
  <c r="I44" i="30"/>
  <c r="I40" i="30"/>
  <c r="I34" i="30"/>
  <c r="I30" i="30"/>
  <c r="I26" i="30"/>
  <c r="I22" i="30"/>
  <c r="I18" i="30"/>
  <c r="Q11" i="25"/>
  <c r="O11" i="25"/>
  <c r="O8" i="25" s="1"/>
  <c r="I8" i="30" s="1"/>
  <c r="E83" i="24"/>
  <c r="E74" i="24"/>
  <c r="E93" i="24"/>
  <c r="E100" i="24"/>
  <c r="E73" i="24"/>
  <c r="O11" i="21"/>
  <c r="O8" i="21" s="1"/>
  <c r="I8" i="29" s="1"/>
  <c r="Q11" i="21"/>
  <c r="I8" i="25"/>
  <c r="C8" i="30" s="1"/>
  <c r="F8" i="25"/>
  <c r="I8" i="21"/>
  <c r="C8" i="29" s="1"/>
  <c r="L8" i="25"/>
  <c r="F8" i="30" s="1"/>
  <c r="E68" i="24"/>
  <c r="C9" i="24"/>
  <c r="C68" i="24" s="1"/>
  <c r="E87" i="24"/>
  <c r="E71" i="24"/>
  <c r="L8" i="21"/>
  <c r="F8" i="29" s="1"/>
  <c r="E81" i="24"/>
  <c r="E79" i="24"/>
  <c r="E88" i="24"/>
  <c r="E102" i="24"/>
  <c r="F8" i="21"/>
  <c r="C8" i="21"/>
  <c r="B8" i="28" l="1"/>
  <c r="B65" i="28" s="1"/>
  <c r="C9" i="27"/>
  <c r="C66" i="27" s="1"/>
  <c r="C8" i="28"/>
  <c r="C65" i="28" s="1"/>
  <c r="D9" i="27"/>
  <c r="D66" i="27" s="1"/>
  <c r="D8" i="28"/>
  <c r="D65" i="28" s="1"/>
  <c r="E9" i="27"/>
  <c r="E66" i="27" s="1"/>
  <c r="E8" i="28"/>
  <c r="E65" i="28" s="1"/>
  <c r="F9" i="27"/>
  <c r="F66" i="27" s="1"/>
  <c r="F8" i="28"/>
  <c r="F65" i="28" s="1"/>
  <c r="G9" i="27"/>
  <c r="G66" i="27" s="1"/>
  <c r="G8" i="28"/>
  <c r="G65" i="28" s="1"/>
  <c r="B11" i="28"/>
  <c r="C12" i="27"/>
  <c r="C11" i="28"/>
  <c r="D12" i="27"/>
  <c r="D11" i="28"/>
  <c r="E12" i="27"/>
  <c r="E11" i="28"/>
  <c r="F12" i="27"/>
  <c r="F11" i="28"/>
  <c r="G12" i="27"/>
  <c r="G11" i="28"/>
  <c r="B12" i="28"/>
  <c r="C13" i="27"/>
  <c r="C12" i="28"/>
  <c r="D13" i="27"/>
  <c r="D12" i="28"/>
  <c r="E13" i="27"/>
  <c r="E12" i="28"/>
  <c r="F13" i="27"/>
  <c r="F12" i="28"/>
  <c r="G13" i="27"/>
  <c r="G12" i="28"/>
  <c r="B13" i="28"/>
  <c r="C14" i="27"/>
  <c r="C13" i="28"/>
  <c r="D14" i="27"/>
  <c r="D13" i="28"/>
  <c r="E14" i="27"/>
  <c r="E13" i="28"/>
  <c r="F14" i="27"/>
  <c r="F13" i="28"/>
  <c r="G14" i="27"/>
  <c r="G13" i="28"/>
  <c r="B14" i="28"/>
  <c r="C15" i="27"/>
  <c r="C14" i="28"/>
  <c r="D15" i="27"/>
  <c r="D14" i="28"/>
  <c r="E15" i="27"/>
  <c r="E14" i="28"/>
  <c r="F15" i="27"/>
  <c r="F14" i="28"/>
  <c r="G15" i="27"/>
  <c r="G14" i="28"/>
  <c r="B15" i="28"/>
  <c r="C16" i="27"/>
  <c r="C15" i="28"/>
  <c r="D16" i="27"/>
  <c r="D15" i="28"/>
  <c r="E16" i="27"/>
  <c r="E15" i="28"/>
  <c r="F16" i="27"/>
  <c r="F15" i="28"/>
  <c r="G16" i="27"/>
  <c r="G15" i="28"/>
  <c r="B18" i="28"/>
  <c r="C19" i="27"/>
  <c r="C18" i="28"/>
  <c r="D19" i="27"/>
  <c r="D18" i="28"/>
  <c r="E19" i="27"/>
  <c r="E18" i="28"/>
  <c r="F19" i="27"/>
  <c r="F18" i="28"/>
  <c r="G19" i="27"/>
  <c r="G18" i="28"/>
  <c r="B19" i="28"/>
  <c r="C20" i="27"/>
  <c r="C19" i="28"/>
  <c r="D20" i="27"/>
  <c r="D19" i="28"/>
  <c r="E20" i="27"/>
  <c r="E19" i="28"/>
  <c r="F20" i="27"/>
  <c r="F19" i="28"/>
  <c r="G20" i="27"/>
  <c r="G19" i="28"/>
  <c r="B20" i="28"/>
  <c r="C21" i="27"/>
  <c r="C20" i="28"/>
  <c r="D21" i="27"/>
  <c r="D20" i="28"/>
  <c r="E21" i="27"/>
  <c r="E20" i="28"/>
  <c r="F21" i="27"/>
  <c r="F20" i="28"/>
  <c r="G21" i="27"/>
  <c r="G20" i="28"/>
  <c r="B21" i="28"/>
  <c r="C22" i="27"/>
  <c r="C21" i="28"/>
  <c r="D22" i="27"/>
  <c r="D21" i="28"/>
  <c r="E22" i="27"/>
  <c r="E21" i="28"/>
  <c r="F22" i="27"/>
  <c r="F21" i="28"/>
  <c r="G22" i="27"/>
  <c r="G21" i="28"/>
  <c r="B22" i="28"/>
  <c r="C23" i="27"/>
  <c r="C22" i="28"/>
  <c r="D23" i="27"/>
  <c r="D22" i="28"/>
  <c r="E23" i="27"/>
  <c r="E22" i="28"/>
  <c r="F23" i="27"/>
  <c r="F22" i="28"/>
  <c r="G23" i="27"/>
  <c r="G22" i="28"/>
  <c r="B25" i="28"/>
  <c r="C26" i="27"/>
  <c r="C25" i="28"/>
  <c r="D26" i="27"/>
  <c r="D25" i="28"/>
  <c r="E26" i="27"/>
  <c r="E25" i="28"/>
  <c r="F26" i="27"/>
  <c r="F25" i="28"/>
  <c r="G26" i="27"/>
  <c r="G25" i="28"/>
  <c r="B26" i="28"/>
  <c r="C27" i="27"/>
  <c r="C26" i="28"/>
  <c r="D27" i="27"/>
  <c r="D26" i="28"/>
  <c r="E27" i="27"/>
  <c r="E26" i="28"/>
  <c r="F27" i="27"/>
  <c r="F26" i="28"/>
  <c r="G27" i="27"/>
  <c r="G26" i="28"/>
  <c r="B27" i="28"/>
  <c r="C28" i="27"/>
  <c r="C27" i="28"/>
  <c r="D28" i="27"/>
  <c r="D27" i="28"/>
  <c r="E28" i="27"/>
  <c r="E27" i="28"/>
  <c r="F28" i="27"/>
  <c r="F27" i="28"/>
  <c r="G28" i="27"/>
  <c r="G27" i="28"/>
  <c r="B28" i="28"/>
  <c r="C29" i="27"/>
  <c r="C28" i="28"/>
  <c r="D29" i="27"/>
  <c r="D28" i="28"/>
  <c r="E29" i="27"/>
  <c r="E28" i="28"/>
  <c r="F29" i="27"/>
  <c r="F28" i="28"/>
  <c r="G29" i="27"/>
  <c r="G28" i="28"/>
  <c r="B29" i="28"/>
  <c r="C30" i="27"/>
  <c r="C29" i="28"/>
  <c r="D30" i="27"/>
  <c r="D29" i="28"/>
  <c r="E30" i="27"/>
  <c r="E29" i="28"/>
  <c r="F30" i="27"/>
  <c r="F29" i="28"/>
  <c r="G30" i="27"/>
  <c r="G29" i="28"/>
  <c r="B30" i="28"/>
  <c r="C31" i="27"/>
  <c r="C30" i="28"/>
  <c r="D31" i="27"/>
  <c r="D30" i="28"/>
  <c r="E31" i="27"/>
  <c r="E30" i="28"/>
  <c r="F31" i="27"/>
  <c r="F30" i="28"/>
  <c r="G31" i="27"/>
  <c r="G30" i="28"/>
  <c r="B31" i="28"/>
  <c r="C32" i="27"/>
  <c r="C31" i="28"/>
  <c r="D32" i="27"/>
  <c r="D31" i="28"/>
  <c r="E32" i="27"/>
  <c r="E31" i="28"/>
  <c r="F32" i="27"/>
  <c r="F31" i="28"/>
  <c r="G32" i="27"/>
  <c r="G31" i="28"/>
  <c r="B32" i="28"/>
  <c r="C33" i="27"/>
  <c r="C32" i="28"/>
  <c r="D33" i="27"/>
  <c r="D32" i="28"/>
  <c r="E33" i="27"/>
  <c r="E32" i="28"/>
  <c r="F33" i="27"/>
  <c r="F32" i="28"/>
  <c r="G33" i="27"/>
  <c r="G32" i="28"/>
  <c r="B33" i="28"/>
  <c r="C34" i="27"/>
  <c r="C33" i="28"/>
  <c r="D34" i="27"/>
  <c r="D33" i="28"/>
  <c r="E34" i="27"/>
  <c r="E33" i="28"/>
  <c r="F34" i="27"/>
  <c r="F33" i="28"/>
  <c r="G34" i="27"/>
  <c r="G33" i="28"/>
  <c r="B34" i="28"/>
  <c r="C34" i="28"/>
  <c r="D34" i="28"/>
  <c r="E34" i="28"/>
  <c r="F34" i="28"/>
  <c r="G34" i="28"/>
  <c r="B37" i="28"/>
  <c r="C38" i="27"/>
  <c r="C37" i="28"/>
  <c r="D38" i="27"/>
  <c r="D37" i="28"/>
  <c r="E38" i="27"/>
  <c r="E37" i="28"/>
  <c r="F38" i="27"/>
  <c r="F37" i="28"/>
  <c r="G38" i="27"/>
  <c r="G37" i="28"/>
  <c r="B38" i="28"/>
  <c r="C39" i="27"/>
  <c r="C38" i="28"/>
  <c r="D39" i="27"/>
  <c r="D38" i="28"/>
  <c r="E39" i="27"/>
  <c r="E38" i="28"/>
  <c r="F39" i="27"/>
  <c r="F38" i="28"/>
  <c r="G39" i="27"/>
  <c r="G38" i="28"/>
  <c r="B39" i="28"/>
  <c r="C40" i="27"/>
  <c r="C39" i="28"/>
  <c r="D40" i="27"/>
  <c r="D39" i="28"/>
  <c r="E40" i="27"/>
  <c r="E39" i="28"/>
  <c r="F40" i="27"/>
  <c r="F39" i="28"/>
  <c r="G40" i="27"/>
  <c r="G39" i="28"/>
  <c r="B40" i="28"/>
  <c r="C41" i="27"/>
  <c r="C40" i="28"/>
  <c r="D41" i="27"/>
  <c r="D40" i="28"/>
  <c r="E41" i="27"/>
  <c r="E40" i="28"/>
  <c r="F41" i="27"/>
  <c r="F40" i="28"/>
  <c r="G41" i="27"/>
  <c r="G40" i="28"/>
  <c r="B41" i="28"/>
  <c r="C42" i="27"/>
  <c r="C41" i="28"/>
  <c r="D42" i="27"/>
  <c r="D41" i="28"/>
  <c r="E42" i="27"/>
  <c r="E41" i="28"/>
  <c r="F42" i="27"/>
  <c r="F41" i="28"/>
  <c r="G42" i="27"/>
  <c r="G41" i="28"/>
  <c r="B42" i="28"/>
  <c r="C43" i="27"/>
  <c r="C42" i="28"/>
  <c r="D43" i="27"/>
  <c r="D42" i="28"/>
  <c r="E43" i="27"/>
  <c r="E42" i="28"/>
  <c r="F43" i="27"/>
  <c r="F42" i="28"/>
  <c r="G43" i="27"/>
  <c r="G42" i="28"/>
  <c r="B43" i="28"/>
  <c r="C44" i="27"/>
  <c r="C43" i="28"/>
  <c r="D44" i="27"/>
  <c r="D43" i="28"/>
  <c r="E44" i="27"/>
  <c r="E43" i="28"/>
  <c r="F44" i="27"/>
  <c r="F43" i="28"/>
  <c r="G44" i="27"/>
  <c r="G43" i="28"/>
  <c r="B44" i="28"/>
  <c r="C45" i="27"/>
  <c r="C44" i="28"/>
  <c r="D45" i="27"/>
  <c r="D44" i="28"/>
  <c r="E45" i="27"/>
  <c r="E44" i="28"/>
  <c r="F45" i="27"/>
  <c r="F44" i="28"/>
  <c r="G45" i="27"/>
  <c r="G44" i="28"/>
  <c r="B47" i="28"/>
  <c r="C48" i="27"/>
  <c r="C47" i="28"/>
  <c r="D48" i="27"/>
  <c r="D47" i="28"/>
  <c r="E48" i="27"/>
  <c r="E47" i="28"/>
  <c r="F48" i="27"/>
  <c r="F47" i="28"/>
  <c r="G48" i="27"/>
  <c r="G47" i="28"/>
  <c r="B48" i="28"/>
  <c r="C49" i="27"/>
  <c r="C48" i="28"/>
  <c r="D49" i="27"/>
  <c r="D48" i="28"/>
  <c r="E49" i="27"/>
  <c r="E48" i="28"/>
  <c r="F49" i="27"/>
  <c r="F48" i="28"/>
  <c r="G49" i="27"/>
  <c r="G48" i="28"/>
  <c r="B49" i="28"/>
  <c r="C50" i="27"/>
  <c r="C49" i="28"/>
  <c r="D50" i="27"/>
  <c r="D49" i="28"/>
  <c r="E50" i="27"/>
  <c r="E49" i="28"/>
  <c r="F50" i="27"/>
  <c r="F49" i="28"/>
  <c r="G50" i="27"/>
  <c r="G49" i="28"/>
  <c r="B50" i="28"/>
  <c r="C51" i="27"/>
  <c r="C50" i="28"/>
  <c r="D51" i="27"/>
  <c r="D50" i="28"/>
  <c r="E51" i="27"/>
  <c r="E50" i="28"/>
  <c r="F51" i="27"/>
  <c r="F50" i="28"/>
  <c r="G51" i="27"/>
  <c r="G50" i="28"/>
  <c r="B68" i="28"/>
  <c r="C69" i="27"/>
  <c r="C68" i="28"/>
  <c r="D69" i="27"/>
  <c r="D68" i="28"/>
  <c r="E69" i="27"/>
  <c r="E68" i="28"/>
  <c r="F69" i="27"/>
  <c r="F68" i="28"/>
  <c r="G69" i="27"/>
  <c r="G68" i="28"/>
  <c r="B69" i="28"/>
  <c r="C70" i="27"/>
  <c r="C69" i="28"/>
  <c r="D70" i="27"/>
  <c r="D69" i="28"/>
  <c r="E70" i="27"/>
  <c r="E69" i="28"/>
  <c r="F70" i="27"/>
  <c r="F69" i="28"/>
  <c r="G70" i="27"/>
  <c r="G69" i="28"/>
  <c r="B70" i="28"/>
  <c r="C71" i="27"/>
  <c r="C70" i="28"/>
  <c r="D71" i="27"/>
  <c r="D70" i="28"/>
  <c r="E71" i="27"/>
  <c r="E70" i="28"/>
  <c r="F71" i="27"/>
  <c r="F70" i="28"/>
  <c r="G71" i="27"/>
  <c r="G70" i="28"/>
  <c r="B71" i="28"/>
  <c r="C72" i="27"/>
  <c r="C71" i="28"/>
  <c r="D72" i="27"/>
  <c r="D71" i="28"/>
  <c r="E72" i="27"/>
  <c r="E71" i="28"/>
  <c r="F72" i="27"/>
  <c r="F71" i="28"/>
  <c r="G72" i="27"/>
  <c r="G71" i="28"/>
  <c r="B72" i="28"/>
  <c r="C73" i="27"/>
  <c r="C72" i="28"/>
  <c r="D73" i="27"/>
  <c r="D72" i="28"/>
  <c r="E73" i="27"/>
  <c r="E72" i="28"/>
  <c r="F73" i="27"/>
  <c r="F72" i="28"/>
  <c r="G73" i="27"/>
  <c r="G72" i="28"/>
  <c r="B73" i="28"/>
  <c r="C74" i="27"/>
  <c r="C73" i="28"/>
  <c r="D74" i="27"/>
  <c r="D73" i="28"/>
  <c r="E74" i="27"/>
  <c r="E73" i="28"/>
  <c r="F74" i="27"/>
  <c r="F73" i="28"/>
  <c r="G74" i="27"/>
  <c r="G73" i="28"/>
  <c r="B74" i="28"/>
  <c r="C75" i="27"/>
  <c r="C74" i="28"/>
  <c r="D75" i="27"/>
  <c r="D74" i="28"/>
  <c r="E75" i="27"/>
  <c r="E74" i="28"/>
  <c r="F75" i="27"/>
  <c r="F74" i="28"/>
  <c r="G75" i="27"/>
  <c r="G74" i="28"/>
  <c r="B75" i="28"/>
  <c r="C76" i="27"/>
  <c r="C75" i="28"/>
  <c r="D76" i="27"/>
  <c r="D75" i="28"/>
  <c r="E76" i="27"/>
  <c r="E75" i="28"/>
  <c r="F76" i="27"/>
  <c r="F75" i="28"/>
  <c r="G76" i="27"/>
  <c r="G75" i="28"/>
  <c r="B76" i="28"/>
  <c r="C77" i="27"/>
  <c r="C76" i="28"/>
  <c r="D77" i="27"/>
  <c r="D76" i="28"/>
  <c r="E77" i="27"/>
  <c r="E76" i="28"/>
  <c r="F77" i="27"/>
  <c r="F76" i="28"/>
  <c r="G77" i="27"/>
  <c r="G76" i="28"/>
  <c r="B77" i="28"/>
  <c r="C78" i="27"/>
  <c r="C77" i="28"/>
  <c r="D78" i="27"/>
  <c r="D77" i="28"/>
  <c r="E78" i="27"/>
  <c r="E77" i="28"/>
  <c r="F78" i="27"/>
  <c r="F77" i="28"/>
  <c r="G78" i="27"/>
  <c r="G77" i="28"/>
  <c r="B78" i="28"/>
  <c r="C79" i="27"/>
  <c r="C78" i="28"/>
  <c r="D79" i="27"/>
  <c r="D78" i="28"/>
  <c r="E79" i="27"/>
  <c r="E78" i="28"/>
  <c r="F79" i="27"/>
  <c r="F78" i="28"/>
  <c r="G79" i="27"/>
  <c r="G78" i="28"/>
  <c r="B79" i="28"/>
  <c r="C80" i="27"/>
  <c r="C79" i="28"/>
  <c r="D80" i="27"/>
  <c r="D79" i="28"/>
  <c r="E80" i="27"/>
  <c r="E79" i="28"/>
  <c r="F80" i="27"/>
  <c r="F79" i="28"/>
  <c r="G80" i="27"/>
  <c r="G79" i="28"/>
  <c r="B80" i="28"/>
  <c r="C81" i="27"/>
  <c r="C80" i="28"/>
  <c r="D81" i="27"/>
  <c r="D80" i="28"/>
  <c r="E81" i="27"/>
  <c r="E80" i="28"/>
  <c r="F81" i="27"/>
  <c r="F80" i="28"/>
  <c r="G81" i="27"/>
  <c r="G80" i="28"/>
  <c r="B81" i="28"/>
  <c r="C82" i="27"/>
  <c r="C81" i="28"/>
  <c r="D82" i="27"/>
  <c r="D81" i="28"/>
  <c r="E82" i="27"/>
  <c r="E81" i="28"/>
  <c r="F82" i="27"/>
  <c r="F81" i="28"/>
  <c r="G82" i="27"/>
  <c r="G81" i="28"/>
  <c r="B82" i="28"/>
  <c r="C83" i="27"/>
  <c r="C82" i="28"/>
  <c r="D83" i="27"/>
  <c r="D82" i="28"/>
  <c r="E83" i="27"/>
  <c r="E82" i="28"/>
  <c r="F83" i="27"/>
  <c r="F82" i="28"/>
  <c r="G83" i="27"/>
  <c r="G82" i="28"/>
  <c r="B83" i="28"/>
  <c r="C84" i="27"/>
  <c r="C83" i="28"/>
  <c r="D84" i="27"/>
  <c r="D83" i="28"/>
  <c r="E84" i="27"/>
  <c r="E83" i="28"/>
  <c r="F84" i="27"/>
  <c r="F83" i="28"/>
  <c r="G84" i="27"/>
  <c r="G83" i="28"/>
  <c r="B84" i="28"/>
  <c r="C85" i="27"/>
  <c r="C84" i="28"/>
  <c r="D85" i="27"/>
  <c r="D84" i="28"/>
  <c r="E85" i="27"/>
  <c r="E84" i="28"/>
  <c r="F85" i="27"/>
  <c r="F84" i="28"/>
  <c r="G85" i="27"/>
  <c r="G84" i="28"/>
  <c r="B85" i="28"/>
  <c r="C86" i="27"/>
  <c r="C85" i="28"/>
  <c r="D86" i="27"/>
  <c r="D85" i="28"/>
  <c r="E86" i="27"/>
  <c r="E85" i="28"/>
  <c r="F86" i="27"/>
  <c r="F85" i="28"/>
  <c r="G86" i="27"/>
  <c r="G85" i="28"/>
  <c r="B86" i="28"/>
  <c r="C87" i="27"/>
  <c r="C86" i="28"/>
  <c r="D87" i="27"/>
  <c r="D86" i="28"/>
  <c r="E87" i="27"/>
  <c r="E86" i="28"/>
  <c r="F87" i="27"/>
  <c r="F86" i="28"/>
  <c r="G87" i="27"/>
  <c r="G86" i="28"/>
  <c r="B12" i="27"/>
  <c r="B13" i="27"/>
  <c r="B14" i="27"/>
  <c r="B15" i="27"/>
  <c r="B16" i="27"/>
  <c r="B19" i="27"/>
  <c r="B20" i="27"/>
  <c r="B21" i="27"/>
  <c r="B22" i="27"/>
  <c r="B23" i="27"/>
  <c r="B26" i="27"/>
  <c r="B27" i="27"/>
  <c r="B28" i="27"/>
  <c r="B29" i="27"/>
  <c r="B30" i="27"/>
  <c r="B31" i="27"/>
  <c r="B32" i="27"/>
  <c r="B33" i="27"/>
  <c r="B34" i="27"/>
  <c r="B38" i="27"/>
  <c r="B39" i="27"/>
  <c r="B40" i="27"/>
  <c r="B41" i="27"/>
  <c r="B42" i="27"/>
  <c r="B43" i="27"/>
  <c r="B44" i="27"/>
  <c r="B45" i="27"/>
  <c r="B48" i="27"/>
  <c r="B49" i="27"/>
  <c r="B50" i="27"/>
  <c r="B51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9" i="27"/>
  <c r="B66" i="27" s="1"/>
  <c r="B11" i="16"/>
  <c r="C12" i="15"/>
  <c r="C11" i="16"/>
  <c r="D12" i="15"/>
  <c r="D11" i="16"/>
  <c r="E12" i="15"/>
  <c r="E11" i="16"/>
  <c r="F12" i="15"/>
  <c r="F11" i="16"/>
  <c r="G12" i="15"/>
  <c r="G11" i="16"/>
  <c r="B12" i="16"/>
  <c r="C13" i="15"/>
  <c r="C12" i="16"/>
  <c r="D13" i="15"/>
  <c r="D12" i="16"/>
  <c r="E13" i="15"/>
  <c r="E12" i="16"/>
  <c r="F13" i="15"/>
  <c r="F12" i="16"/>
  <c r="G13" i="15"/>
  <c r="G12" i="16"/>
  <c r="B13" i="16"/>
  <c r="C14" i="15"/>
  <c r="C13" i="16"/>
  <c r="D14" i="15"/>
  <c r="D13" i="16"/>
  <c r="E14" i="15"/>
  <c r="E13" i="16"/>
  <c r="F14" i="15"/>
  <c r="F13" i="16"/>
  <c r="G14" i="15"/>
  <c r="G13" i="16"/>
  <c r="B14" i="16"/>
  <c r="C15" i="15"/>
  <c r="C14" i="16"/>
  <c r="D15" i="15"/>
  <c r="D14" i="16"/>
  <c r="E15" i="15"/>
  <c r="E14" i="16"/>
  <c r="F15" i="15"/>
  <c r="F14" i="16"/>
  <c r="G15" i="15"/>
  <c r="G14" i="16"/>
  <c r="B15" i="16"/>
  <c r="C16" i="15"/>
  <c r="C15" i="16"/>
  <c r="D16" i="15"/>
  <c r="D15" i="16"/>
  <c r="E16" i="15"/>
  <c r="E15" i="16"/>
  <c r="F16" i="15"/>
  <c r="F15" i="16"/>
  <c r="G16" i="15"/>
  <c r="G15" i="16"/>
  <c r="B18" i="16"/>
  <c r="C19" i="15"/>
  <c r="C18" i="16"/>
  <c r="D19" i="15"/>
  <c r="D18" i="16"/>
  <c r="E19" i="15"/>
  <c r="E18" i="16"/>
  <c r="F19" i="15"/>
  <c r="F18" i="16"/>
  <c r="G19" i="15"/>
  <c r="G18" i="16"/>
  <c r="B19" i="16"/>
  <c r="C20" i="15"/>
  <c r="C19" i="16"/>
  <c r="D20" i="15"/>
  <c r="D19" i="16"/>
  <c r="E20" i="15"/>
  <c r="E19" i="16"/>
  <c r="F20" i="15"/>
  <c r="F19" i="16"/>
  <c r="G20" i="15"/>
  <c r="G19" i="16"/>
  <c r="B20" i="16"/>
  <c r="C21" i="15"/>
  <c r="C20" i="16"/>
  <c r="D21" i="15"/>
  <c r="D20" i="16"/>
  <c r="E21" i="15"/>
  <c r="E20" i="16"/>
  <c r="F21" i="15"/>
  <c r="F20" i="16"/>
  <c r="G21" i="15"/>
  <c r="G20" i="16"/>
  <c r="B21" i="16"/>
  <c r="C22" i="15"/>
  <c r="C21" i="16"/>
  <c r="D22" i="15"/>
  <c r="D21" i="16"/>
  <c r="E22" i="15"/>
  <c r="E21" i="16"/>
  <c r="F22" i="15"/>
  <c r="F21" i="16"/>
  <c r="G22" i="15"/>
  <c r="G21" i="16"/>
  <c r="B22" i="16"/>
  <c r="C23" i="15"/>
  <c r="C22" i="16"/>
  <c r="D23" i="15"/>
  <c r="D22" i="16"/>
  <c r="E23" i="15"/>
  <c r="E22" i="16"/>
  <c r="F23" i="15"/>
  <c r="F22" i="16"/>
  <c r="G23" i="15"/>
  <c r="G22" i="16"/>
  <c r="B25" i="16"/>
  <c r="C26" i="15"/>
  <c r="C25" i="16"/>
  <c r="D26" i="15"/>
  <c r="D25" i="16"/>
  <c r="E26" i="15"/>
  <c r="E25" i="16"/>
  <c r="F26" i="15"/>
  <c r="F25" i="16"/>
  <c r="G26" i="15"/>
  <c r="G25" i="16"/>
  <c r="B26" i="16"/>
  <c r="C27" i="15"/>
  <c r="C26" i="16"/>
  <c r="D27" i="15"/>
  <c r="D26" i="16"/>
  <c r="E27" i="15"/>
  <c r="E26" i="16"/>
  <c r="F27" i="15"/>
  <c r="F26" i="16"/>
  <c r="G27" i="15"/>
  <c r="G26" i="16"/>
  <c r="B27" i="16"/>
  <c r="C28" i="15"/>
  <c r="C27" i="16"/>
  <c r="D28" i="15"/>
  <c r="D27" i="16"/>
  <c r="E28" i="15"/>
  <c r="E27" i="16"/>
  <c r="F28" i="15"/>
  <c r="F27" i="16"/>
  <c r="G28" i="15"/>
  <c r="G27" i="16"/>
  <c r="B28" i="16"/>
  <c r="C29" i="15"/>
  <c r="C28" i="16"/>
  <c r="D29" i="15"/>
  <c r="D28" i="16"/>
  <c r="E29" i="15"/>
  <c r="E28" i="16"/>
  <c r="F29" i="15"/>
  <c r="F28" i="16"/>
  <c r="G29" i="15"/>
  <c r="G28" i="16"/>
  <c r="B29" i="16"/>
  <c r="C30" i="15"/>
  <c r="C29" i="16"/>
  <c r="D30" i="15"/>
  <c r="D29" i="16"/>
  <c r="E30" i="15"/>
  <c r="E29" i="16"/>
  <c r="F30" i="15"/>
  <c r="F29" i="16"/>
  <c r="G30" i="15"/>
  <c r="G29" i="16"/>
  <c r="B30" i="16"/>
  <c r="C31" i="15"/>
  <c r="C30" i="16"/>
  <c r="D31" i="15"/>
  <c r="D30" i="16"/>
  <c r="E31" i="15"/>
  <c r="E30" i="16"/>
  <c r="F31" i="15"/>
  <c r="F30" i="16"/>
  <c r="G31" i="15"/>
  <c r="G30" i="16"/>
  <c r="B31" i="16"/>
  <c r="C32" i="15"/>
  <c r="C31" i="16"/>
  <c r="D32" i="15"/>
  <c r="D31" i="16"/>
  <c r="E32" i="15"/>
  <c r="E31" i="16"/>
  <c r="F32" i="15"/>
  <c r="F31" i="16"/>
  <c r="G32" i="15"/>
  <c r="G31" i="16"/>
  <c r="B32" i="16"/>
  <c r="C33" i="15"/>
  <c r="C32" i="16"/>
  <c r="D33" i="15"/>
  <c r="D32" i="16"/>
  <c r="E33" i="15"/>
  <c r="E32" i="16"/>
  <c r="F33" i="15"/>
  <c r="F32" i="16"/>
  <c r="G33" i="15"/>
  <c r="G32" i="16"/>
  <c r="B33" i="16"/>
  <c r="C34" i="15"/>
  <c r="C33" i="16"/>
  <c r="D34" i="15"/>
  <c r="D33" i="16"/>
  <c r="E34" i="15"/>
  <c r="E33" i="16"/>
  <c r="F34" i="15"/>
  <c r="F33" i="16"/>
  <c r="G34" i="15"/>
  <c r="G33" i="16"/>
  <c r="B36" i="16"/>
  <c r="C37" i="15"/>
  <c r="C36" i="16"/>
  <c r="D37" i="15"/>
  <c r="D36" i="16"/>
  <c r="E37" i="15"/>
  <c r="E36" i="16"/>
  <c r="F37" i="15"/>
  <c r="F36" i="16"/>
  <c r="G37" i="15"/>
  <c r="G36" i="16"/>
  <c r="B37" i="16"/>
  <c r="C38" i="15"/>
  <c r="C37" i="16"/>
  <c r="D38" i="15"/>
  <c r="D37" i="16"/>
  <c r="E38" i="15"/>
  <c r="E37" i="16"/>
  <c r="F38" i="15"/>
  <c r="F37" i="16"/>
  <c r="G38" i="15"/>
  <c r="G37" i="16"/>
  <c r="B38" i="16"/>
  <c r="C39" i="15"/>
  <c r="C38" i="16"/>
  <c r="D39" i="15"/>
  <c r="D38" i="16"/>
  <c r="E39" i="15"/>
  <c r="E38" i="16"/>
  <c r="F39" i="15"/>
  <c r="F38" i="16"/>
  <c r="G39" i="15"/>
  <c r="G38" i="16"/>
  <c r="B39" i="16"/>
  <c r="C40" i="15"/>
  <c r="C39" i="16"/>
  <c r="D40" i="15"/>
  <c r="D39" i="16"/>
  <c r="E40" i="15"/>
  <c r="E39" i="16"/>
  <c r="F40" i="15"/>
  <c r="F39" i="16"/>
  <c r="G40" i="15"/>
  <c r="G39" i="16"/>
  <c r="B40" i="16"/>
  <c r="C41" i="15"/>
  <c r="C40" i="16"/>
  <c r="D41" i="15"/>
  <c r="D40" i="16"/>
  <c r="E41" i="15"/>
  <c r="E40" i="16"/>
  <c r="F41" i="15"/>
  <c r="F40" i="16"/>
  <c r="G41" i="15"/>
  <c r="G40" i="16"/>
  <c r="B41" i="16"/>
  <c r="C42" i="15"/>
  <c r="C41" i="16"/>
  <c r="D42" i="15"/>
  <c r="D41" i="16"/>
  <c r="E42" i="15"/>
  <c r="E41" i="16"/>
  <c r="F42" i="15"/>
  <c r="F41" i="16"/>
  <c r="G42" i="15"/>
  <c r="G41" i="16"/>
  <c r="B42" i="16"/>
  <c r="C43" i="15"/>
  <c r="C42" i="16"/>
  <c r="D43" i="15"/>
  <c r="D42" i="16"/>
  <c r="E43" i="15"/>
  <c r="E42" i="16"/>
  <c r="F43" i="15"/>
  <c r="F42" i="16"/>
  <c r="G43" i="15"/>
  <c r="G42" i="16"/>
  <c r="B43" i="16"/>
  <c r="C44" i="15"/>
  <c r="C43" i="16"/>
  <c r="D44" i="15"/>
  <c r="D43" i="16"/>
  <c r="E44" i="15"/>
  <c r="E43" i="16"/>
  <c r="F44" i="15"/>
  <c r="F43" i="16"/>
  <c r="G44" i="15"/>
  <c r="G43" i="16"/>
  <c r="B46" i="16"/>
  <c r="C47" i="15"/>
  <c r="C46" i="16"/>
  <c r="D47" i="15"/>
  <c r="D46" i="16"/>
  <c r="E47" i="15"/>
  <c r="E46" i="16"/>
  <c r="F47" i="15"/>
  <c r="F46" i="16"/>
  <c r="G47" i="15"/>
  <c r="G46" i="16"/>
  <c r="B47" i="16"/>
  <c r="C48" i="15"/>
  <c r="C47" i="16"/>
  <c r="D48" i="15"/>
  <c r="D47" i="16"/>
  <c r="E48" i="15"/>
  <c r="E47" i="16"/>
  <c r="F48" i="15"/>
  <c r="F47" i="16"/>
  <c r="G48" i="15"/>
  <c r="G47" i="16"/>
  <c r="B48" i="16"/>
  <c r="C49" i="15"/>
  <c r="C48" i="16"/>
  <c r="D49" i="15"/>
  <c r="D48" i="16"/>
  <c r="E49" i="15"/>
  <c r="E48" i="16"/>
  <c r="F49" i="15"/>
  <c r="F48" i="16"/>
  <c r="G49" i="15"/>
  <c r="G48" i="16"/>
  <c r="B49" i="16"/>
  <c r="C50" i="15"/>
  <c r="C49" i="16"/>
  <c r="D50" i="15"/>
  <c r="D49" i="16"/>
  <c r="E50" i="15"/>
  <c r="E49" i="16"/>
  <c r="F50" i="15"/>
  <c r="F49" i="16"/>
  <c r="G50" i="15"/>
  <c r="G49" i="16"/>
  <c r="B66" i="16"/>
  <c r="C67" i="15"/>
  <c r="C66" i="16"/>
  <c r="D67" i="15"/>
  <c r="D66" i="16"/>
  <c r="E67" i="15"/>
  <c r="E66" i="16"/>
  <c r="F67" i="15"/>
  <c r="F66" i="16"/>
  <c r="G67" i="15"/>
  <c r="G66" i="16"/>
  <c r="B67" i="16"/>
  <c r="C68" i="15"/>
  <c r="C67" i="16"/>
  <c r="D68" i="15"/>
  <c r="D67" i="16"/>
  <c r="E68" i="15"/>
  <c r="E67" i="16"/>
  <c r="F68" i="15"/>
  <c r="F67" i="16"/>
  <c r="G68" i="15"/>
  <c r="G67" i="16"/>
  <c r="B68" i="16"/>
  <c r="C69" i="15"/>
  <c r="C68" i="16"/>
  <c r="D69" i="15"/>
  <c r="D68" i="16"/>
  <c r="E69" i="15"/>
  <c r="E68" i="16"/>
  <c r="F69" i="15"/>
  <c r="F68" i="16"/>
  <c r="G69" i="15"/>
  <c r="G68" i="16"/>
  <c r="B69" i="16"/>
  <c r="C70" i="15"/>
  <c r="C69" i="16"/>
  <c r="D70" i="15"/>
  <c r="D69" i="16"/>
  <c r="E70" i="15"/>
  <c r="E69" i="16"/>
  <c r="F70" i="15"/>
  <c r="F69" i="16"/>
  <c r="G70" i="15"/>
  <c r="G69" i="16"/>
  <c r="B70" i="16"/>
  <c r="C71" i="15"/>
  <c r="C70" i="16"/>
  <c r="D71" i="15"/>
  <c r="D70" i="16"/>
  <c r="E71" i="15"/>
  <c r="E70" i="16"/>
  <c r="F71" i="15"/>
  <c r="F70" i="16"/>
  <c r="G71" i="15"/>
  <c r="G70" i="16"/>
  <c r="B71" i="16"/>
  <c r="C72" i="15"/>
  <c r="C71" i="16"/>
  <c r="D72" i="15"/>
  <c r="D71" i="16"/>
  <c r="E72" i="15"/>
  <c r="E71" i="16"/>
  <c r="F72" i="15"/>
  <c r="F71" i="16"/>
  <c r="G72" i="15"/>
  <c r="G71" i="16"/>
  <c r="B72" i="16"/>
  <c r="C73" i="15"/>
  <c r="C72" i="16"/>
  <c r="D73" i="15"/>
  <c r="D72" i="16"/>
  <c r="E73" i="15"/>
  <c r="E72" i="16"/>
  <c r="F73" i="15"/>
  <c r="F72" i="16"/>
  <c r="G73" i="15"/>
  <c r="G72" i="16"/>
  <c r="B73" i="16"/>
  <c r="C74" i="15"/>
  <c r="C73" i="16"/>
  <c r="D74" i="15"/>
  <c r="D73" i="16"/>
  <c r="E74" i="15"/>
  <c r="E73" i="16"/>
  <c r="F74" i="15"/>
  <c r="F73" i="16"/>
  <c r="G74" i="15"/>
  <c r="G73" i="16"/>
  <c r="B74" i="16"/>
  <c r="C75" i="15"/>
  <c r="C74" i="16"/>
  <c r="D75" i="15"/>
  <c r="D74" i="16"/>
  <c r="E75" i="15"/>
  <c r="E74" i="16"/>
  <c r="F75" i="15"/>
  <c r="F74" i="16"/>
  <c r="G75" i="15"/>
  <c r="G74" i="16"/>
  <c r="B75" i="16"/>
  <c r="C76" i="15"/>
  <c r="C75" i="16"/>
  <c r="D76" i="15"/>
  <c r="D75" i="16"/>
  <c r="E76" i="15"/>
  <c r="E75" i="16"/>
  <c r="F76" i="15"/>
  <c r="F75" i="16"/>
  <c r="G76" i="15"/>
  <c r="G75" i="16"/>
  <c r="B76" i="16"/>
  <c r="C77" i="15"/>
  <c r="C76" i="16"/>
  <c r="D77" i="15"/>
  <c r="D76" i="16"/>
  <c r="E77" i="15"/>
  <c r="E76" i="16"/>
  <c r="F77" i="15"/>
  <c r="F76" i="16"/>
  <c r="G77" i="15"/>
  <c r="G76" i="16"/>
  <c r="B77" i="16"/>
  <c r="C78" i="15"/>
  <c r="C77" i="16"/>
  <c r="D78" i="15"/>
  <c r="D77" i="16"/>
  <c r="E78" i="15"/>
  <c r="E77" i="16"/>
  <c r="F78" i="15"/>
  <c r="F77" i="16"/>
  <c r="G78" i="15"/>
  <c r="G77" i="16"/>
  <c r="B78" i="16"/>
  <c r="C79" i="15"/>
  <c r="C78" i="16"/>
  <c r="D79" i="15"/>
  <c r="D78" i="16"/>
  <c r="E79" i="15"/>
  <c r="E78" i="16"/>
  <c r="F79" i="15"/>
  <c r="F78" i="16"/>
  <c r="G79" i="15"/>
  <c r="G78" i="16"/>
  <c r="B79" i="16"/>
  <c r="C80" i="15"/>
  <c r="C79" i="16"/>
  <c r="D80" i="15"/>
  <c r="D79" i="16"/>
  <c r="E80" i="15"/>
  <c r="E79" i="16"/>
  <c r="F80" i="15"/>
  <c r="F79" i="16"/>
  <c r="G80" i="15"/>
  <c r="G79" i="16"/>
  <c r="B80" i="16"/>
  <c r="C81" i="15"/>
  <c r="C80" i="16"/>
  <c r="D81" i="15"/>
  <c r="D80" i="16"/>
  <c r="E81" i="15"/>
  <c r="E80" i="16"/>
  <c r="F81" i="15"/>
  <c r="F80" i="16"/>
  <c r="G81" i="15"/>
  <c r="G80" i="16"/>
  <c r="B81" i="16"/>
  <c r="C82" i="15"/>
  <c r="C81" i="16"/>
  <c r="D82" i="15"/>
  <c r="D81" i="16"/>
  <c r="E82" i="15"/>
  <c r="E81" i="16"/>
  <c r="F82" i="15"/>
  <c r="F81" i="16"/>
  <c r="G82" i="15"/>
  <c r="G81" i="16"/>
  <c r="B82" i="16"/>
  <c r="C83" i="15"/>
  <c r="C82" i="16"/>
  <c r="D83" i="15"/>
  <c r="D82" i="16"/>
  <c r="E83" i="15"/>
  <c r="E82" i="16"/>
  <c r="F83" i="15"/>
  <c r="F82" i="16"/>
  <c r="G83" i="15"/>
  <c r="G82" i="16"/>
  <c r="B83" i="16"/>
  <c r="C84" i="15"/>
  <c r="C83" i="16"/>
  <c r="D84" i="15"/>
  <c r="D83" i="16"/>
  <c r="E84" i="15"/>
  <c r="E83" i="16"/>
  <c r="F84" i="15"/>
  <c r="F83" i="16"/>
  <c r="G84" i="15"/>
  <c r="G83" i="16"/>
  <c r="B84" i="16"/>
  <c r="C85" i="15"/>
  <c r="C84" i="16"/>
  <c r="D85" i="15"/>
  <c r="D84" i="16"/>
  <c r="E85" i="15"/>
  <c r="E84" i="16"/>
  <c r="F85" i="15"/>
  <c r="F84" i="16"/>
  <c r="G85" i="15"/>
  <c r="G84" i="16"/>
  <c r="B85" i="16"/>
  <c r="C86" i="15"/>
  <c r="C85" i="16"/>
  <c r="D86" i="15"/>
  <c r="D85" i="16"/>
  <c r="E86" i="15"/>
  <c r="E85" i="16"/>
  <c r="F86" i="15"/>
  <c r="F85" i="16"/>
  <c r="G86" i="15"/>
  <c r="G85" i="16"/>
  <c r="B86" i="16"/>
  <c r="C87" i="15"/>
  <c r="C86" i="16"/>
  <c r="D87" i="15"/>
  <c r="D86" i="16"/>
  <c r="E87" i="15"/>
  <c r="E86" i="16"/>
  <c r="F87" i="15"/>
  <c r="F86" i="16"/>
  <c r="G87" i="15"/>
  <c r="G86" i="16"/>
  <c r="B87" i="16"/>
  <c r="C87" i="16"/>
  <c r="D87" i="16"/>
  <c r="E87" i="16"/>
  <c r="F87" i="16"/>
  <c r="G87" i="16"/>
  <c r="B13" i="15"/>
  <c r="B14" i="15"/>
  <c r="B15" i="15"/>
  <c r="B16" i="15"/>
  <c r="B19" i="15"/>
  <c r="B20" i="15"/>
  <c r="B21" i="15"/>
  <c r="B22" i="15"/>
  <c r="B23" i="15"/>
  <c r="B26" i="15"/>
  <c r="B27" i="15"/>
  <c r="B28" i="15"/>
  <c r="B29" i="15"/>
  <c r="B30" i="15"/>
  <c r="B31" i="15"/>
  <c r="B32" i="15"/>
  <c r="B33" i="15"/>
  <c r="B34" i="15"/>
  <c r="B37" i="15"/>
  <c r="B38" i="15"/>
  <c r="B39" i="15"/>
  <c r="B40" i="15"/>
  <c r="B41" i="15"/>
  <c r="B42" i="15"/>
  <c r="B43" i="15"/>
  <c r="B44" i="15"/>
  <c r="B47" i="15"/>
  <c r="B48" i="15"/>
  <c r="B49" i="15"/>
  <c r="B50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12" i="15"/>
  <c r="B9" i="15"/>
  <c r="B64" i="15" s="1"/>
  <c r="G8" i="16" l="1"/>
  <c r="G63" i="16" s="1"/>
  <c r="G9" i="15"/>
  <c r="G64" i="15" s="1"/>
  <c r="F8" i="16"/>
  <c r="F63" i="16" s="1"/>
  <c r="F9" i="15"/>
  <c r="F64" i="15" s="1"/>
  <c r="E8" i="16"/>
  <c r="E63" i="16" s="1"/>
  <c r="E9" i="15"/>
  <c r="E64" i="15" s="1"/>
  <c r="D8" i="16"/>
  <c r="D63" i="16" s="1"/>
  <c r="D9" i="15"/>
  <c r="D64" i="15" s="1"/>
  <c r="C8" i="16"/>
  <c r="C63" i="16" s="1"/>
  <c r="C9" i="15"/>
  <c r="C64" i="15" s="1"/>
  <c r="B8" i="16"/>
  <c r="B63" i="16" s="1"/>
</calcChain>
</file>

<file path=xl/sharedStrings.xml><?xml version="1.0" encoding="utf-8"?>
<sst xmlns="http://schemas.openxmlformats.org/spreadsheetml/2006/main" count="937" uniqueCount="142">
  <si>
    <t>Total</t>
  </si>
  <si>
    <t>Cuenta propia</t>
  </si>
  <si>
    <t>Trab. fam. no remu.</t>
  </si>
  <si>
    <t>Total Asalariados</t>
  </si>
  <si>
    <t>No.</t>
  </si>
  <si>
    <t>Total Ocupados</t>
  </si>
  <si>
    <t>Asalariados</t>
  </si>
  <si>
    <t xml:space="preserve">No. </t>
  </si>
  <si>
    <t xml:space="preserve">Total </t>
  </si>
  <si>
    <t>Privado</t>
  </si>
  <si>
    <t>Dominios</t>
  </si>
  <si>
    <t>Nivel Educativo</t>
  </si>
  <si>
    <t>Rama de Actividad</t>
  </si>
  <si>
    <t>Rama de Actividad (1 dig.)</t>
  </si>
  <si>
    <t>Ocupación a (1 Dig.)</t>
  </si>
  <si>
    <t>Ocupación (1 Dig.)</t>
  </si>
  <si>
    <t>Rango de Edad</t>
  </si>
  <si>
    <t>....... Continuación</t>
  </si>
  <si>
    <t>Rama de Actividad (1 Dig.)</t>
  </si>
  <si>
    <t>Población en Edad de Trabajar (PET)</t>
  </si>
  <si>
    <t>Población Total</t>
  </si>
  <si>
    <t>TDA</t>
  </si>
  <si>
    <t>MBT</t>
  </si>
  <si>
    <t>Ocupados</t>
  </si>
  <si>
    <t>Desocupados</t>
  </si>
  <si>
    <t>AEP</t>
  </si>
  <si>
    <t>Ingreso Promedio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</si>
  <si>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</si>
  <si>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</si>
  <si>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</si>
  <si>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</si>
  <si>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</si>
  <si>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</si>
  <si>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</si>
  <si>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</si>
  <si>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</si>
  <si>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</si>
  <si>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</si>
  <si>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</si>
  <si>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</si>
  <si>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</si>
  <si>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</si>
  <si>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</si>
  <si>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</si>
  <si>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</si>
  <si>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</si>
  <si>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</si>
  <si>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</si>
  <si>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</si>
  <si>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</si>
  <si>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</si>
  <si>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</si>
  <si>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</si>
  <si>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</si>
  <si>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>Industria manufacturera</t>
  </si>
  <si>
    <t xml:space="preserve"> Urbano</t>
  </si>
  <si>
    <t>Urbano</t>
  </si>
  <si>
    <t>Nivel educativo /2</t>
  </si>
  <si>
    <t>Total Nacional</t>
  </si>
  <si>
    <t xml:space="preserve">Total Nacional </t>
  </si>
  <si>
    <t>AEP= Años de Estudio Promedio</t>
  </si>
  <si>
    <t>TDA= Tasa de Desempleo Abierto</t>
  </si>
  <si>
    <t>MBT= Meses promedio en Busca de Trabajo</t>
  </si>
  <si>
    <t>nivel educativo, rango de edad, sexo, número de salarios mínimos, rama de actividad y ocupación</t>
  </si>
  <si>
    <t xml:space="preserve">número de salarios mínimos, rama de actividad y ocupación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</si>
  <si>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</si>
  <si>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</si>
  <si>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</si>
  <si>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</si>
  <si>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</si>
  <si>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</si>
  <si>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>Resto urbano</t>
  </si>
  <si>
    <t>De 60 años y más</t>
  </si>
  <si>
    <t>Busca trabajo por primera vez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</si>
  <si>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</si>
  <si>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</si>
  <si>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</si>
  <si>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</si>
  <si>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</si>
  <si>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</si>
  <si>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No. de Salarios Mínimos 3/</t>
  </si>
  <si>
    <t>Total  Nacional 2/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</si>
  <si>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</si>
  <si>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</si>
  <si>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</si>
  <si>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</si>
  <si>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</si>
  <si>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Público</t>
  </si>
  <si>
    <t>Doméstico</t>
  </si>
  <si>
    <t>Hombres</t>
  </si>
  <si>
    <t>Mujeres</t>
  </si>
  <si>
    <t>Nivel educativo</t>
  </si>
  <si>
    <t>Cuadro No. 1. Tasa de Desempleo Abierto (TDA) de la Población en Edad de Trabajar (PET) y Población Económicamente Activa (PEA),</t>
  </si>
  <si>
    <t>Total Nacional 2/</t>
  </si>
  <si>
    <t>(Promedio de salarios mínimos por rama)</t>
  </si>
  <si>
    <t>según dominio,  nivel educativo, rango de edad, rama de actividad y ocupación</t>
  </si>
  <si>
    <t>Cuadro No. 2. Personas ocupadas por categoría ocupacional, según dominio, nivel educativo, rango de edad, sexo,</t>
  </si>
  <si>
    <t xml:space="preserve">Cuadro No. 2. Personas ocupadas por categoría ocupacional, según dominio, nivel educativo, rango de edad, </t>
  </si>
  <si>
    <t>Cuadro No. 3. Ingreso promedio de las personas ocupadas por categoría  ocupacional, según dominio,</t>
  </si>
  <si>
    <t>nivel educativo, rango de edad, número de salarios mínimos, rama de actividad y ocupación</t>
  </si>
  <si>
    <t>Cuadro No. 4. Años de estudio promedio de las personas ocupadas por categoría ocupacional, según dominio, nivel educativo,</t>
  </si>
  <si>
    <t>rangos de edad, número de salarios mínimos devengados, rama de actividad y ocupación</t>
  </si>
  <si>
    <t>Cuadro No. 5. Tasa de Desempleo Abierto (TDA) de la Población en Edad de Trabajar (PET) y Población Económicamente Activa (PEA),</t>
  </si>
  <si>
    <t xml:space="preserve">Cuadro No. 6. Personas ocupadas por categoría ocupacional, según dominio, nivel educativo, rango de edad,  </t>
  </si>
  <si>
    <t>Cuadro No. 6. Personas ocupadas por categoría ocupacional, según dominio, nivel educativo, rango de edad,</t>
  </si>
  <si>
    <t>Cuadro No. 7. Ingreso promedio de las personas ocupadas por categoría  ocupacional, según dominio,</t>
  </si>
  <si>
    <t>Cuadro No. 8. Años de estudio promedio de las personas ocupadas por categoría ocupacional, según dominio, nivel educativo,</t>
  </si>
  <si>
    <t xml:space="preserve">Rama de Actividad </t>
  </si>
  <si>
    <t>Agricultura, ganaderia, silvicultura y pesca</t>
  </si>
  <si>
    <t>Explotacion de minas y canteras</t>
  </si>
  <si>
    <t>Suministro de electricidad, gas, vapor y aire acondicionado</t>
  </si>
  <si>
    <t>Suministro de agua, evacuacion de aguas residuales, gestion de desechos y descontaminacion</t>
  </si>
  <si>
    <t>Construccion</t>
  </si>
  <si>
    <t>Comercio al por mayor y al por menor, reparacion de vehiculos automotores y motocicletas</t>
  </si>
  <si>
    <t>Transporte y almacenamiento</t>
  </si>
  <si>
    <t>Actividades de alojamiento y de servicios de comida</t>
  </si>
  <si>
    <t>Informacion y comunicaciones</t>
  </si>
  <si>
    <t>Actividades finacieras y de seguros</t>
  </si>
  <si>
    <t>Actividades inmobiliarias</t>
  </si>
  <si>
    <t>Actividades profesionales, cientificas y tecnicas</t>
  </si>
  <si>
    <t>Actividades de servicios administrativos y de apoyo</t>
  </si>
  <si>
    <t>Aministracion publica y defensa, planes de seguridad social de afiliacion obligatoria</t>
  </si>
  <si>
    <t>Enseñanza</t>
  </si>
  <si>
    <t>Actividades de atencion de la salud humana y de asistencia social</t>
  </si>
  <si>
    <t>Actividades artisticas, de entretenimiento y recreativas</t>
  </si>
  <si>
    <t>Otras actividades de servicios</t>
  </si>
  <si>
    <t>Actividades de los hogares como empleadores y actividades no diferenciadas de los hogares como productores de bienes y s</t>
  </si>
  <si>
    <t>Actividades de organizaciones y organos extraterritoriales</t>
  </si>
  <si>
    <t>Ocupaciones NO especificadas</t>
  </si>
  <si>
    <t>NS/NR</t>
  </si>
  <si>
    <t xml:space="preserve">Ocupación </t>
  </si>
  <si>
    <t>Directores y gerentes</t>
  </si>
  <si>
    <t>Profesionales cientificos e intelectuales</t>
  </si>
  <si>
    <t>Tecnicos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</si>
  <si>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</si>
  <si>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</si>
  <si>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</si>
  <si>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Oficiales, operarios y artesanos de artes mecanicas y de otros oficios</t>
  </si>
  <si>
    <t>Operadores de instalaciones y maquinas y ensambladores</t>
  </si>
  <si>
    <t>Ocupaciones elementales</t>
  </si>
  <si>
    <t>Ocupaciones militares</t>
  </si>
  <si>
    <t>Rama de actividad NO especificadas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</si>
</sst>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[$€]* #,##0.00_-;\-[$€]* #,##0.00_-;_-[$€]* &quot;-&quot;??_-;_-@_-"/>
  </numFmts>
  <fonts count="13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166" fontId="1" fillId="0" borderId="0" applyFont="0" applyFill="0" applyBorder="0" applyAlignment="0" applyProtection="0"/>
  </cellStyleXfs>
  <cellXfs count="383">
    <xf numFmtId="0" fontId="0" fillId="0" borderId="0" xfId="0"/>
    <xf numFmtId="168" fontId="0" fillId="0" borderId="0" xfId="2" applyNumberFormat="1" applyFont="1"/>
    <xf numFmtId="0" fontId="3" fillId="0" borderId="0" xfId="0" applyFont="1" applyFill="1" applyBorder="1" applyAlignment="1">
      <alignment horizontal="left" indent="1"/>
    </xf>
    <xf numFmtId="0" fontId="2" fillId="0" borderId="0" xfId="0" applyFont="1" applyAlignment="1">
      <alignment horizontal="center"/>
    </xf>
    <xf numFmtId="168" fontId="2" fillId="0" borderId="0" xfId="2" applyNumberFormat="1" applyFont="1" applyBorder="1"/>
    <xf numFmtId="0" fontId="3" fillId="0" borderId="0" xfId="0" applyFont="1"/>
    <xf numFmtId="168" fontId="2" fillId="0" borderId="0" xfId="2" applyNumberFormat="1" applyFont="1" applyBorder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0" fillId="0" borderId="0" xfId="2" applyNumberFormat="1" applyFont="1" applyFill="1"/>
    <xf numFmtId="168" fontId="0" fillId="0" borderId="0" xfId="0" applyNumberFormat="1"/>
    <xf numFmtId="168" fontId="0" fillId="0" borderId="0" xfId="2" applyNumberFormat="1" applyFont="1" applyBorder="1" applyAlignment="1">
      <alignment horizontal="left" indent="1"/>
    </xf>
    <xf numFmtId="167" fontId="2" fillId="0" borderId="1" xfId="2" applyNumberFormat="1" applyFont="1" applyBorder="1" applyAlignment="1">
      <alignment horizontal="center"/>
    </xf>
    <xf numFmtId="167" fontId="0" fillId="0" borderId="2" xfId="2" applyNumberFormat="1" applyFont="1" applyBorder="1"/>
    <xf numFmtId="0" fontId="2" fillId="0" borderId="0" xfId="14" applyFont="1" applyAlignment="1">
      <alignment horizontal="center"/>
    </xf>
    <xf numFmtId="0" fontId="5" fillId="0" borderId="0" xfId="14" applyFont="1" applyAlignment="1">
      <alignment horizontal="center"/>
    </xf>
    <xf numFmtId="0" fontId="3" fillId="0" borderId="0" xfId="14" applyFont="1" applyFill="1" applyBorder="1" applyAlignment="1">
      <alignment horizontal="left" indent="1"/>
    </xf>
    <xf numFmtId="167" fontId="2" fillId="0" borderId="2" xfId="2" applyNumberFormat="1" applyFont="1" applyBorder="1" applyAlignment="1">
      <alignment horizontal="center" vertical="center" wrapText="1"/>
    </xf>
    <xf numFmtId="0" fontId="2" fillId="0" borderId="0" xfId="14" applyFont="1" applyBorder="1"/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2" xfId="2" applyNumberFormat="1" applyFont="1" applyBorder="1"/>
    <xf numFmtId="169" fontId="0" fillId="0" borderId="0" xfId="2" applyNumberFormat="1" applyFont="1" applyBorder="1"/>
    <xf numFmtId="169" fontId="2" fillId="0" borderId="1" xfId="2" applyNumberFormat="1" applyFont="1" applyBorder="1" applyAlignment="1">
      <alignment horizontal="center"/>
    </xf>
    <xf numFmtId="168" fontId="2" fillId="0" borderId="0" xfId="2" applyNumberFormat="1" applyFont="1" applyFill="1" applyBorder="1"/>
    <xf numFmtId="0" fontId="0" fillId="0" borderId="0" xfId="0" applyFill="1"/>
    <xf numFmtId="168" fontId="0" fillId="0" borderId="0" xfId="2" applyNumberFormat="1" applyFont="1" applyFill="1" applyBorder="1"/>
    <xf numFmtId="169" fontId="2" fillId="0" borderId="0" xfId="2" applyNumberFormat="1" applyFont="1" applyFill="1" applyBorder="1" applyAlignment="1">
      <alignment horizontal="center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0" xfId="7" applyNumberFormat="1" applyFont="1" applyFill="1" applyBorder="1"/>
    <xf numFmtId="0" fontId="3" fillId="0" borderId="0" xfId="12" applyFont="1" applyFill="1" applyBorder="1" applyAlignment="1">
      <alignment horizontal="left" indent="1"/>
    </xf>
    <xf numFmtId="168" fontId="2" fillId="0" borderId="0" xfId="2" applyNumberFormat="1" applyFont="1" applyBorder="1" applyAlignment="1">
      <alignment horizontal="left" vertical="justify"/>
    </xf>
    <xf numFmtId="167" fontId="0" fillId="0" borderId="0" xfId="2" applyNumberFormat="1" applyFont="1" applyFill="1" applyBorder="1"/>
    <xf numFmtId="170" fontId="2" fillId="0" borderId="0" xfId="14" applyNumberFormat="1" applyFont="1" applyBorder="1"/>
    <xf numFmtId="170" fontId="2" fillId="0" borderId="0" xfId="0" applyNumberFormat="1" applyFont="1" applyBorder="1" applyAlignment="1">
      <alignment horizontal="left" indent="1"/>
    </xf>
    <xf numFmtId="170" fontId="4" fillId="0" borderId="0" xfId="7" applyNumberFormat="1" applyFont="1" applyBorder="1" applyAlignment="1">
      <alignment horizontal="left" indent="2"/>
    </xf>
    <xf numFmtId="170" fontId="4" fillId="0" borderId="0" xfId="7" applyNumberFormat="1" applyFont="1" applyBorder="1" applyAlignment="1">
      <alignment horizontal="left" indent="3"/>
    </xf>
    <xf numFmtId="170" fontId="3" fillId="0" borderId="0" xfId="14" applyNumberFormat="1" applyFont="1" applyFill="1" applyBorder="1" applyAlignment="1">
      <alignment horizontal="left" indent="1"/>
    </xf>
    <xf numFmtId="170" fontId="2" fillId="0" borderId="0" xfId="14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2" fillId="0" borderId="1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70" fontId="2" fillId="0" borderId="0" xfId="2" applyNumberFormat="1" applyFont="1" applyBorder="1"/>
    <xf numFmtId="170" fontId="2" fillId="0" borderId="0" xfId="2" applyNumberFormat="1" applyFont="1" applyBorder="1" applyAlignment="1">
      <alignment horizontal="left" indent="1"/>
    </xf>
    <xf numFmtId="169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/>
    <xf numFmtId="170" fontId="0" fillId="0" borderId="0" xfId="0" applyNumberFormat="1" applyFill="1" applyBorder="1"/>
    <xf numFmtId="0" fontId="2" fillId="0" borderId="0" xfId="0" applyFont="1" applyFill="1" applyBorder="1" applyAlignment="1">
      <alignment horizontal="left" indent="1"/>
    </xf>
    <xf numFmtId="168" fontId="0" fillId="0" borderId="0" xfId="2" applyNumberFormat="1" applyFont="1" applyFill="1" applyBorder="1" applyAlignment="1">
      <alignment horizontal="left" indent="2"/>
    </xf>
    <xf numFmtId="168" fontId="0" fillId="0" borderId="0" xfId="2" applyNumberFormat="1" applyFont="1" applyFill="1" applyBorder="1" applyAlignment="1">
      <alignment horizontal="left" indent="1"/>
    </xf>
    <xf numFmtId="169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left" indent="3"/>
    </xf>
    <xf numFmtId="0" fontId="0" fillId="0" borderId="0" xfId="0" applyFill="1" applyBorder="1"/>
    <xf numFmtId="168" fontId="4" fillId="0" borderId="0" xfId="7" applyNumberFormat="1" applyFont="1" applyFill="1" applyBorder="1" applyAlignment="1">
      <alignment horizontal="left" indent="2"/>
    </xf>
    <xf numFmtId="168" fontId="4" fillId="0" borderId="0" xfId="7" applyNumberFormat="1" applyFont="1" applyFill="1" applyBorder="1" applyAlignment="1">
      <alignment horizontal="left" indent="3"/>
    </xf>
    <xf numFmtId="0" fontId="2" fillId="0" borderId="0" xfId="0" applyFont="1" applyFill="1" applyBorder="1" applyAlignment="1">
      <alignment horizontal="left" vertical="center" wrapText="1" indent="1"/>
    </xf>
    <xf numFmtId="167" fontId="2" fillId="0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168" fontId="4" fillId="0" borderId="0" xfId="2" applyNumberFormat="1" applyFont="1" applyFill="1" applyBorder="1"/>
    <xf numFmtId="167" fontId="4" fillId="0" borderId="0" xfId="2" applyNumberFormat="1" applyFont="1" applyFill="1" applyBorder="1"/>
    <xf numFmtId="0" fontId="1" fillId="0" borderId="0" xfId="12" applyFill="1"/>
    <xf numFmtId="0" fontId="2" fillId="0" borderId="1" xfId="12" applyFont="1" applyFill="1" applyBorder="1" applyAlignment="1">
      <alignment horizontal="center" vertical="justify"/>
    </xf>
    <xf numFmtId="169" fontId="2" fillId="0" borderId="1" xfId="12" applyNumberFormat="1" applyFont="1" applyFill="1" applyBorder="1" applyAlignment="1">
      <alignment horizontal="center" vertical="justify"/>
    </xf>
    <xf numFmtId="168" fontId="2" fillId="0" borderId="0" xfId="7" applyNumberFormat="1" applyFont="1" applyFill="1" applyBorder="1" applyAlignment="1">
      <alignment horizontal="left"/>
    </xf>
    <xf numFmtId="168" fontId="2" fillId="0" borderId="0" xfId="7" applyNumberFormat="1" applyFont="1" applyFill="1" applyBorder="1" applyAlignment="1">
      <alignment horizontal="left" indent="1"/>
    </xf>
    <xf numFmtId="0" fontId="2" fillId="0" borderId="0" xfId="12" applyFont="1" applyFill="1"/>
    <xf numFmtId="169" fontId="1" fillId="0" borderId="0" xfId="12" applyNumberFormat="1" applyFill="1"/>
    <xf numFmtId="168" fontId="2" fillId="0" borderId="0" xfId="10" applyNumberFormat="1" applyFont="1" applyFill="1" applyBorder="1"/>
    <xf numFmtId="168" fontId="1" fillId="0" borderId="0" xfId="7" applyNumberFormat="1" applyFill="1"/>
    <xf numFmtId="169" fontId="1" fillId="0" borderId="0" xfId="7" applyNumberFormat="1" applyFill="1"/>
    <xf numFmtId="167" fontId="1" fillId="0" borderId="0" xfId="7" applyNumberFormat="1" applyFill="1"/>
    <xf numFmtId="168" fontId="2" fillId="0" borderId="0" xfId="7" applyNumberFormat="1" applyFont="1" applyFill="1" applyAlignment="1">
      <alignment horizontal="center"/>
    </xf>
    <xf numFmtId="167" fontId="1" fillId="0" borderId="0" xfId="12" applyNumberFormat="1" applyFill="1"/>
    <xf numFmtId="0" fontId="2" fillId="0" borderId="0" xfId="12" applyFont="1" applyFill="1" applyAlignment="1">
      <alignment horizontal="center"/>
    </xf>
    <xf numFmtId="168" fontId="2" fillId="0" borderId="0" xfId="0" applyNumberFormat="1" applyFont="1" applyFill="1" applyBorder="1"/>
    <xf numFmtId="169" fontId="2" fillId="0" borderId="1" xfId="2" applyNumberFormat="1" applyFont="1" applyFill="1" applyBorder="1" applyAlignment="1">
      <alignment horizontal="center"/>
    </xf>
    <xf numFmtId="168" fontId="0" fillId="0" borderId="0" xfId="0" applyNumberFormat="1" applyFill="1"/>
    <xf numFmtId="167" fontId="2" fillId="0" borderId="1" xfId="2" applyNumberFormat="1" applyFont="1" applyFill="1" applyBorder="1" applyAlignment="1">
      <alignment horizontal="center"/>
    </xf>
    <xf numFmtId="169" fontId="0" fillId="0" borderId="2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167" fontId="0" fillId="0" borderId="0" xfId="2" applyNumberFormat="1" applyFont="1" applyFill="1" applyBorder="1" applyAlignment="1">
      <alignment horizontal="right"/>
    </xf>
    <xf numFmtId="167" fontId="4" fillId="0" borderId="0" xfId="2" applyNumberFormat="1" applyFont="1" applyFill="1" applyBorder="1" applyAlignment="1">
      <alignment horizontal="right"/>
    </xf>
    <xf numFmtId="168" fontId="4" fillId="0" borderId="0" xfId="2" applyNumberFormat="1" applyFont="1" applyFill="1" applyBorder="1" applyAlignment="1">
      <alignment horizontal="right"/>
    </xf>
    <xf numFmtId="168" fontId="2" fillId="0" borderId="0" xfId="2" applyNumberFormat="1" applyFont="1" applyBorder="1" applyAlignment="1">
      <alignment horizontal="right" vertical="justify"/>
    </xf>
    <xf numFmtId="168" fontId="2" fillId="0" borderId="0" xfId="2" applyNumberFormat="1" applyFont="1" applyBorder="1" applyAlignment="1">
      <alignment horizontal="right"/>
    </xf>
    <xf numFmtId="167" fontId="0" fillId="0" borderId="0" xfId="2" applyNumberFormat="1" applyFont="1" applyFill="1" applyAlignment="1">
      <alignment horizontal="right"/>
    </xf>
    <xf numFmtId="167" fontId="2" fillId="0" borderId="0" xfId="2" applyNumberFormat="1" applyFont="1" applyBorder="1" applyAlignment="1">
      <alignment horizontal="right"/>
    </xf>
    <xf numFmtId="167" fontId="4" fillId="0" borderId="0" xfId="2" applyNumberFormat="1" applyFont="1" applyBorder="1" applyAlignment="1">
      <alignment horizontal="right"/>
    </xf>
    <xf numFmtId="167" fontId="0" fillId="0" borderId="0" xfId="2" applyNumberFormat="1" applyFont="1" applyFill="1"/>
    <xf numFmtId="168" fontId="2" fillId="0" borderId="0" xfId="2" applyNumberFormat="1" applyFont="1" applyFill="1" applyBorder="1" applyAlignment="1">
      <alignment horizontal="left" indent="1"/>
    </xf>
    <xf numFmtId="168" fontId="2" fillId="0" borderId="0" xfId="2" applyNumberFormat="1" applyFont="1" applyFill="1"/>
    <xf numFmtId="168" fontId="4" fillId="0" borderId="0" xfId="2" applyNumberFormat="1" applyFont="1" applyFill="1" applyBorder="1" applyAlignment="1">
      <alignment horizontal="left" indent="1"/>
    </xf>
    <xf numFmtId="168" fontId="4" fillId="0" borderId="0" xfId="2" applyNumberFormat="1" applyFont="1" applyFill="1"/>
    <xf numFmtId="167" fontId="4" fillId="0" borderId="0" xfId="2" applyNumberFormat="1" applyFont="1" applyFill="1"/>
    <xf numFmtId="168" fontId="0" fillId="0" borderId="0" xfId="2" applyNumberFormat="1" applyFont="1" applyBorder="1" applyAlignment="1">
      <alignment horizontal="left" indent="2"/>
    </xf>
    <xf numFmtId="170" fontId="2" fillId="0" borderId="0" xfId="14" applyNumberFormat="1" applyFont="1" applyBorder="1" applyAlignment="1">
      <alignment horizontal="left" indent="1"/>
    </xf>
    <xf numFmtId="170" fontId="2" fillId="0" borderId="0" xfId="2" applyNumberFormat="1" applyFont="1" applyBorder="1" applyAlignment="1">
      <alignment horizontal="left" vertical="justify"/>
    </xf>
    <xf numFmtId="167" fontId="4" fillId="0" borderId="0" xfId="2" applyNumberFormat="1" applyFont="1"/>
    <xf numFmtId="168" fontId="9" fillId="2" borderId="0" xfId="2" applyNumberFormat="1" applyFont="1" applyFill="1" applyBorder="1" applyAlignment="1">
      <alignment horizontal="right"/>
    </xf>
    <xf numFmtId="167" fontId="9" fillId="2" borderId="0" xfId="2" applyNumberFormat="1" applyFont="1" applyFill="1" applyBorder="1" applyAlignment="1">
      <alignment horizontal="right"/>
    </xf>
    <xf numFmtId="167" fontId="2" fillId="0" borderId="0" xfId="2" applyNumberFormat="1" applyFont="1"/>
    <xf numFmtId="167" fontId="2" fillId="3" borderId="0" xfId="2" applyNumberFormat="1" applyFont="1" applyFill="1"/>
    <xf numFmtId="0" fontId="11" fillId="0" borderId="2" xfId="12" applyFont="1" applyFill="1" applyBorder="1"/>
    <xf numFmtId="168" fontId="11" fillId="0" borderId="2" xfId="12" applyNumberFormat="1" applyFont="1" applyFill="1" applyBorder="1"/>
    <xf numFmtId="169" fontId="11" fillId="0" borderId="2" xfId="12" applyNumberFormat="1" applyFont="1" applyFill="1" applyBorder="1"/>
    <xf numFmtId="168" fontId="11" fillId="0" borderId="0" xfId="2" applyNumberFormat="1" applyFont="1" applyFill="1"/>
    <xf numFmtId="168" fontId="11" fillId="0" borderId="0" xfId="7" applyNumberFormat="1" applyFont="1" applyFill="1" applyBorder="1" applyAlignment="1">
      <alignment horizontal="left" indent="2"/>
    </xf>
    <xf numFmtId="0" fontId="11" fillId="0" borderId="0" xfId="12" applyFont="1" applyFill="1"/>
    <xf numFmtId="169" fontId="11" fillId="0" borderId="0" xfId="7" applyNumberFormat="1" applyFont="1" applyFill="1" applyBorder="1"/>
    <xf numFmtId="168" fontId="11" fillId="0" borderId="0" xfId="7" applyNumberFormat="1" applyFont="1" applyFill="1" applyBorder="1"/>
    <xf numFmtId="167" fontId="11" fillId="0" borderId="0" xfId="7" applyNumberFormat="1" applyFont="1" applyFill="1" applyBorder="1"/>
    <xf numFmtId="168" fontId="11" fillId="0" borderId="0" xfId="7" applyNumberFormat="1" applyFont="1" applyFill="1"/>
    <xf numFmtId="169" fontId="11" fillId="0" borderId="0" xfId="7" applyNumberFormat="1" applyFont="1" applyFill="1"/>
    <xf numFmtId="167" fontId="11" fillId="0" borderId="0" xfId="7" applyNumberFormat="1" applyFont="1" applyFill="1"/>
    <xf numFmtId="169" fontId="11" fillId="0" borderId="0" xfId="12" applyNumberFormat="1" applyFont="1" applyFill="1"/>
    <xf numFmtId="168" fontId="11" fillId="0" borderId="2" xfId="7" applyNumberFormat="1" applyFont="1" applyFill="1" applyBorder="1"/>
    <xf numFmtId="169" fontId="11" fillId="0" borderId="2" xfId="7" applyNumberFormat="1" applyFont="1" applyFill="1" applyBorder="1"/>
    <xf numFmtId="167" fontId="11" fillId="0" borderId="0" xfId="12" applyNumberFormat="1" applyFont="1" applyFill="1"/>
    <xf numFmtId="0" fontId="11" fillId="0" borderId="0" xfId="14" applyFont="1"/>
    <xf numFmtId="0" fontId="11" fillId="0" borderId="2" xfId="14" applyFont="1" applyBorder="1"/>
    <xf numFmtId="168" fontId="11" fillId="0" borderId="0" xfId="2" applyNumberFormat="1" applyFont="1" applyBorder="1"/>
    <xf numFmtId="168" fontId="11" fillId="0" borderId="0" xfId="2" applyNumberFormat="1" applyFont="1"/>
    <xf numFmtId="0" fontId="11" fillId="0" borderId="0" xfId="14" applyFont="1" applyBorder="1"/>
    <xf numFmtId="167" fontId="11" fillId="0" borderId="2" xfId="2" applyNumberFormat="1" applyFont="1" applyBorder="1"/>
    <xf numFmtId="170" fontId="11" fillId="0" borderId="0" xfId="14" applyNumberFormat="1" applyFont="1" applyBorder="1"/>
    <xf numFmtId="167" fontId="11" fillId="0" borderId="0" xfId="2" applyNumberFormat="1" applyFont="1"/>
    <xf numFmtId="170" fontId="11" fillId="0" borderId="0" xfId="2" applyNumberFormat="1" applyFont="1" applyBorder="1" applyAlignment="1">
      <alignment horizontal="left" indent="2"/>
    </xf>
    <xf numFmtId="170" fontId="11" fillId="0" borderId="0" xfId="2" applyNumberFormat="1" applyFont="1" applyBorder="1" applyAlignment="1">
      <alignment horizontal="left" indent="3"/>
    </xf>
    <xf numFmtId="170" fontId="11" fillId="0" borderId="0" xfId="14" applyNumberFormat="1" applyFont="1" applyAlignment="1">
      <alignment horizontal="left" indent="1"/>
    </xf>
    <xf numFmtId="170" fontId="11" fillId="0" borderId="0" xfId="14" applyNumberFormat="1" applyFont="1"/>
    <xf numFmtId="167" fontId="2" fillId="0" borderId="1" xfId="5" applyNumberFormat="1" applyFont="1" applyBorder="1" applyAlignment="1">
      <alignment horizontal="center"/>
    </xf>
    <xf numFmtId="169" fontId="2" fillId="0" borderId="1" xfId="5" applyNumberFormat="1" applyFont="1" applyBorder="1" applyAlignment="1">
      <alignment horizontal="center"/>
    </xf>
    <xf numFmtId="167" fontId="2" fillId="0" borderId="1" xfId="5" applyNumberFormat="1" applyFont="1" applyFill="1" applyBorder="1" applyAlignment="1">
      <alignment horizontal="center"/>
    </xf>
    <xf numFmtId="169" fontId="2" fillId="0" borderId="1" xfId="5" applyNumberFormat="1" applyFont="1" applyFill="1" applyBorder="1" applyAlignment="1">
      <alignment horizontal="center"/>
    </xf>
    <xf numFmtId="167" fontId="0" fillId="0" borderId="2" xfId="5" applyNumberFormat="1" applyFont="1" applyBorder="1"/>
    <xf numFmtId="169" fontId="0" fillId="0" borderId="2" xfId="5" applyNumberFormat="1" applyFont="1" applyBorder="1"/>
    <xf numFmtId="169" fontId="0" fillId="0" borderId="2" xfId="5" applyNumberFormat="1" applyFont="1" applyFill="1" applyBorder="1"/>
    <xf numFmtId="167" fontId="2" fillId="0" borderId="0" xfId="5" applyNumberFormat="1" applyFont="1" applyFill="1" applyBorder="1" applyAlignment="1">
      <alignment horizontal="left" indent="1"/>
    </xf>
    <xf numFmtId="168" fontId="2" fillId="0" borderId="0" xfId="5" applyNumberFormat="1" applyFont="1" applyFill="1" applyBorder="1" applyAlignment="1">
      <alignment horizontal="right"/>
    </xf>
    <xf numFmtId="167" fontId="2" fillId="0" borderId="0" xfId="5" applyNumberFormat="1" applyFont="1" applyFill="1" applyBorder="1" applyAlignment="1">
      <alignment horizontal="right"/>
    </xf>
    <xf numFmtId="168" fontId="2" fillId="0" borderId="0" xfId="5" applyNumberFormat="1" applyFont="1" applyFill="1" applyBorder="1"/>
    <xf numFmtId="167" fontId="2" fillId="0" borderId="0" xfId="5" applyNumberFormat="1" applyFont="1" applyFill="1" applyBorder="1"/>
    <xf numFmtId="168" fontId="0" fillId="0" borderId="0" xfId="5" applyNumberFormat="1" applyFont="1"/>
    <xf numFmtId="168" fontId="0" fillId="0" borderId="0" xfId="5" applyNumberFormat="1" applyFont="1" applyFill="1"/>
    <xf numFmtId="167" fontId="0" fillId="0" borderId="0" xfId="5" applyNumberFormat="1" applyFont="1" applyFill="1"/>
    <xf numFmtId="168" fontId="0" fillId="0" borderId="0" xfId="5" applyNumberFormat="1" applyFont="1" applyFill="1" applyBorder="1" applyAlignment="1">
      <alignment horizontal="left" indent="2"/>
    </xf>
    <xf numFmtId="168" fontId="4" fillId="0" borderId="0" xfId="5" applyNumberFormat="1" applyFont="1" applyFill="1" applyBorder="1" applyAlignment="1">
      <alignment horizontal="right"/>
    </xf>
    <xf numFmtId="167" fontId="0" fillId="0" borderId="0" xfId="5" applyNumberFormat="1" applyFont="1" applyFill="1" applyBorder="1" applyAlignment="1">
      <alignment horizontal="right"/>
    </xf>
    <xf numFmtId="167" fontId="4" fillId="0" borderId="0" xfId="5" applyNumberFormat="1" applyFont="1" applyFill="1" applyBorder="1" applyAlignment="1">
      <alignment horizontal="right"/>
    </xf>
    <xf numFmtId="168" fontId="0" fillId="0" borderId="0" xfId="5" applyNumberFormat="1" applyFont="1" applyBorder="1" applyAlignment="1">
      <alignment horizontal="left" indent="2"/>
    </xf>
    <xf numFmtId="168" fontId="4" fillId="0" borderId="0" xfId="5" applyNumberFormat="1" applyFont="1" applyFill="1" applyBorder="1"/>
    <xf numFmtId="167" fontId="0" fillId="0" borderId="0" xfId="5" applyNumberFormat="1" applyFont="1" applyFill="1" applyBorder="1"/>
    <xf numFmtId="168" fontId="0" fillId="0" borderId="0" xfId="5" applyNumberFormat="1" applyFont="1" applyFill="1" applyBorder="1" applyAlignment="1">
      <alignment horizontal="left" indent="3"/>
    </xf>
    <xf numFmtId="168" fontId="4" fillId="0" borderId="0" xfId="5" applyNumberFormat="1" applyFont="1"/>
    <xf numFmtId="168" fontId="0" fillId="0" borderId="0" xfId="5" applyNumberFormat="1" applyFont="1" applyFill="1" applyBorder="1"/>
    <xf numFmtId="167" fontId="0" fillId="0" borderId="0" xfId="5" applyNumberFormat="1" applyFont="1" applyFill="1" applyAlignment="1">
      <alignment horizontal="right"/>
    </xf>
    <xf numFmtId="168" fontId="0" fillId="0" borderId="0" xfId="5" applyNumberFormat="1" applyFont="1" applyFill="1" applyBorder="1" applyAlignment="1">
      <alignment horizontal="left" indent="1"/>
    </xf>
    <xf numFmtId="0" fontId="3" fillId="0" borderId="0" xfId="15" applyFont="1" applyFill="1" applyBorder="1" applyAlignment="1">
      <alignment horizontal="left" indent="1"/>
    </xf>
    <xf numFmtId="168" fontId="9" fillId="2" borderId="0" xfId="5" applyNumberFormat="1" applyFont="1" applyFill="1" applyBorder="1" applyAlignment="1">
      <alignment horizontal="right"/>
    </xf>
    <xf numFmtId="167" fontId="9" fillId="2" borderId="0" xfId="5" applyNumberFormat="1" applyFont="1" applyFill="1" applyBorder="1" applyAlignment="1">
      <alignment horizontal="right"/>
    </xf>
    <xf numFmtId="169" fontId="0" fillId="0" borderId="0" xfId="5" applyNumberFormat="1" applyFont="1" applyBorder="1"/>
    <xf numFmtId="0" fontId="2" fillId="0" borderId="0" xfId="13" applyFont="1" applyFill="1" applyAlignment="1">
      <alignment horizontal="center"/>
    </xf>
    <xf numFmtId="0" fontId="11" fillId="0" borderId="0" xfId="13" applyFill="1"/>
    <xf numFmtId="0" fontId="2" fillId="0" borderId="1" xfId="13" applyFont="1" applyFill="1" applyBorder="1" applyAlignment="1">
      <alignment horizontal="center" vertical="justify"/>
    </xf>
    <xf numFmtId="169" fontId="2" fillId="0" borderId="1" xfId="13" applyNumberFormat="1" applyFont="1" applyFill="1" applyBorder="1" applyAlignment="1">
      <alignment horizontal="center" vertical="justify"/>
    </xf>
    <xf numFmtId="0" fontId="11" fillId="0" borderId="2" xfId="13" applyFont="1" applyFill="1" applyBorder="1"/>
    <xf numFmtId="168" fontId="11" fillId="0" borderId="2" xfId="13" applyNumberFormat="1" applyFont="1" applyFill="1" applyBorder="1"/>
    <xf numFmtId="169" fontId="11" fillId="0" borderId="2" xfId="13" applyNumberFormat="1" applyFont="1" applyFill="1" applyBorder="1"/>
    <xf numFmtId="168" fontId="2" fillId="0" borderId="0" xfId="5" applyNumberFormat="1" applyFont="1" applyFill="1" applyBorder="1" applyAlignment="1">
      <alignment horizontal="left" indent="1"/>
    </xf>
    <xf numFmtId="168" fontId="2" fillId="0" borderId="0" xfId="9" applyNumberFormat="1" applyFont="1" applyFill="1" applyBorder="1" applyAlignment="1">
      <alignment horizontal="left"/>
    </xf>
    <xf numFmtId="168" fontId="2" fillId="0" borderId="0" xfId="9" applyNumberFormat="1" applyFont="1" applyFill="1" applyBorder="1"/>
    <xf numFmtId="168" fontId="2" fillId="0" borderId="0" xfId="5" applyNumberFormat="1" applyFont="1" applyFill="1"/>
    <xf numFmtId="168" fontId="11" fillId="0" borderId="0" xfId="5" applyNumberFormat="1" applyFont="1" applyFill="1"/>
    <xf numFmtId="0" fontId="2" fillId="0" borderId="0" xfId="13" applyFont="1" applyFill="1"/>
    <xf numFmtId="168" fontId="2" fillId="0" borderId="0" xfId="9" applyNumberFormat="1" applyFont="1" applyFill="1" applyBorder="1" applyAlignment="1">
      <alignment horizontal="left" indent="1"/>
    </xf>
    <xf numFmtId="168" fontId="11" fillId="0" borderId="0" xfId="9" applyNumberFormat="1" applyFont="1" applyFill="1" applyBorder="1" applyAlignment="1">
      <alignment horizontal="left" indent="1"/>
    </xf>
    <xf numFmtId="167" fontId="4" fillId="0" borderId="0" xfId="5" applyNumberFormat="1" applyFont="1" applyFill="1" applyBorder="1"/>
    <xf numFmtId="168" fontId="11" fillId="0" borderId="0" xfId="9" applyNumberFormat="1" applyFont="1" applyFill="1" applyBorder="1" applyAlignment="1">
      <alignment horizontal="left" indent="2"/>
    </xf>
    <xf numFmtId="168" fontId="4" fillId="0" borderId="0" xfId="5" applyNumberFormat="1" applyFont="1" applyFill="1"/>
    <xf numFmtId="0" fontId="11" fillId="0" borderId="0" xfId="13" applyFont="1" applyFill="1"/>
    <xf numFmtId="167" fontId="4" fillId="0" borderId="0" xfId="5" applyNumberFormat="1" applyFont="1" applyFill="1"/>
    <xf numFmtId="167" fontId="2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3"/>
    </xf>
    <xf numFmtId="169" fontId="11" fillId="0" borderId="0" xfId="9" applyNumberFormat="1" applyFont="1" applyFill="1" applyBorder="1"/>
    <xf numFmtId="168" fontId="11" fillId="0" borderId="0" xfId="9" applyNumberFormat="1" applyFont="1" applyFill="1" applyBorder="1"/>
    <xf numFmtId="167" fontId="11" fillId="0" borderId="0" xfId="9" applyNumberFormat="1" applyFont="1" applyFill="1" applyBorder="1"/>
    <xf numFmtId="168" fontId="11" fillId="0" borderId="0" xfId="9" applyNumberFormat="1" applyFont="1" applyFill="1"/>
    <xf numFmtId="169" fontId="11" fillId="0" borderId="0" xfId="9" applyNumberFormat="1" applyFont="1" applyFill="1"/>
    <xf numFmtId="167" fontId="11" fillId="0" borderId="0" xfId="9" applyNumberFormat="1" applyFont="1" applyFill="1"/>
    <xf numFmtId="169" fontId="11" fillId="0" borderId="0" xfId="13" applyNumberFormat="1" applyFont="1" applyFill="1"/>
    <xf numFmtId="0" fontId="3" fillId="0" borderId="0" xfId="13" applyFont="1" applyFill="1" applyBorder="1" applyAlignment="1">
      <alignment horizontal="left" indent="1"/>
    </xf>
    <xf numFmtId="168" fontId="2" fillId="0" borderId="0" xfId="9" applyNumberFormat="1" applyFont="1" applyFill="1" applyAlignment="1">
      <alignment horizontal="center"/>
    </xf>
    <xf numFmtId="168" fontId="11" fillId="0" borderId="2" xfId="9" applyNumberFormat="1" applyFont="1" applyFill="1" applyBorder="1"/>
    <xf numFmtId="169" fontId="11" fillId="0" borderId="2" xfId="9" applyNumberFormat="1" applyFont="1" applyFill="1" applyBorder="1"/>
    <xf numFmtId="167" fontId="11" fillId="0" borderId="0" xfId="13" applyNumberFormat="1" applyFont="1" applyFill="1"/>
    <xf numFmtId="167" fontId="11" fillId="0" borderId="0" xfId="9" applyNumberFormat="1" applyFill="1"/>
    <xf numFmtId="169" fontId="11" fillId="0" borderId="0" xfId="9" applyNumberFormat="1" applyFill="1"/>
    <xf numFmtId="167" fontId="11" fillId="0" borderId="0" xfId="13" applyNumberFormat="1" applyFill="1"/>
    <xf numFmtId="169" fontId="11" fillId="0" borderId="0" xfId="13" applyNumberFormat="1" applyFill="1"/>
    <xf numFmtId="168" fontId="11" fillId="0" borderId="0" xfId="9" applyNumberFormat="1" applyFill="1"/>
    <xf numFmtId="0" fontId="2" fillId="0" borderId="0" xfId="15" applyFont="1" applyAlignment="1">
      <alignment horizontal="center"/>
    </xf>
    <xf numFmtId="0" fontId="11" fillId="0" borderId="0" xfId="15" applyFont="1"/>
    <xf numFmtId="0" fontId="5" fillId="0" borderId="0" xfId="15" applyFont="1" applyAlignment="1">
      <alignment horizontal="center"/>
    </xf>
    <xf numFmtId="168" fontId="2" fillId="0" borderId="0" xfId="5" applyNumberFormat="1" applyFont="1" applyBorder="1" applyAlignment="1">
      <alignment horizontal="center"/>
    </xf>
    <xf numFmtId="168" fontId="2" fillId="0" borderId="0" xfId="5" applyNumberFormat="1" applyFont="1" applyBorder="1" applyAlignment="1">
      <alignment horizontal="center" vertical="center" wrapText="1"/>
    </xf>
    <xf numFmtId="0" fontId="11" fillId="0" borderId="2" xfId="15" applyFont="1" applyBorder="1"/>
    <xf numFmtId="168" fontId="11" fillId="0" borderId="0" xfId="5" applyNumberFormat="1" applyFont="1" applyBorder="1"/>
    <xf numFmtId="169" fontId="2" fillId="0" borderId="0" xfId="5" applyNumberFormat="1" applyFont="1" applyFill="1" applyBorder="1" applyAlignment="1">
      <alignment horizontal="center"/>
    </xf>
    <xf numFmtId="169" fontId="0" fillId="0" borderId="0" xfId="5" applyNumberFormat="1" applyFont="1" applyFill="1" applyBorder="1" applyAlignment="1">
      <alignment horizontal="center"/>
    </xf>
    <xf numFmtId="168" fontId="11" fillId="0" borderId="0" xfId="5" applyNumberFormat="1" applyFont="1"/>
    <xf numFmtId="168" fontId="2" fillId="0" borderId="1" xfId="5" applyNumberFormat="1" applyFont="1" applyBorder="1" applyAlignment="1">
      <alignment horizontal="center" vertical="center" wrapText="1"/>
    </xf>
    <xf numFmtId="0" fontId="11" fillId="0" borderId="0" xfId="15" applyFont="1" applyBorder="1"/>
    <xf numFmtId="168" fontId="2" fillId="0" borderId="0" xfId="5" applyNumberFormat="1" applyFont="1" applyBorder="1" applyAlignment="1">
      <alignment horizontal="left" vertical="justify"/>
    </xf>
    <xf numFmtId="168" fontId="2" fillId="0" borderId="0" xfId="5" applyNumberFormat="1" applyFont="1" applyBorder="1" applyAlignment="1">
      <alignment horizontal="right" vertical="justify"/>
    </xf>
    <xf numFmtId="168" fontId="2" fillId="0" borderId="0" xfId="5" applyNumberFormat="1" applyFont="1" applyBorder="1"/>
    <xf numFmtId="168" fontId="2" fillId="0" borderId="0" xfId="5" applyNumberFormat="1" applyFont="1" applyBorder="1" applyAlignment="1">
      <alignment horizontal="right"/>
    </xf>
    <xf numFmtId="170" fontId="2" fillId="0" borderId="2" xfId="5" applyNumberFormat="1" applyFont="1" applyBorder="1" applyAlignment="1">
      <alignment horizontal="center" vertical="center" wrapText="1"/>
    </xf>
    <xf numFmtId="170" fontId="2" fillId="0" borderId="1" xfId="5" applyNumberFormat="1" applyFont="1" applyBorder="1" applyAlignment="1">
      <alignment horizontal="center"/>
    </xf>
    <xf numFmtId="167" fontId="11" fillId="0" borderId="2" xfId="5" applyNumberFormat="1" applyFont="1" applyBorder="1"/>
    <xf numFmtId="167" fontId="2" fillId="0" borderId="2" xfId="5" applyNumberFormat="1" applyFont="1" applyBorder="1" applyAlignment="1">
      <alignment horizontal="center" vertical="center" wrapText="1"/>
    </xf>
    <xf numFmtId="170" fontId="2" fillId="0" borderId="0" xfId="15" applyNumberFormat="1" applyFont="1" applyBorder="1"/>
    <xf numFmtId="167" fontId="2" fillId="0" borderId="0" xfId="5" applyNumberFormat="1" applyFont="1" applyBorder="1" applyAlignment="1">
      <alignment horizontal="right"/>
    </xf>
    <xf numFmtId="0" fontId="2" fillId="0" borderId="0" xfId="15" applyFont="1" applyBorder="1"/>
    <xf numFmtId="170" fontId="11" fillId="0" borderId="0" xfId="15" applyNumberFormat="1" applyFont="1" applyBorder="1"/>
    <xf numFmtId="170" fontId="2" fillId="0" borderId="0" xfId="15" applyNumberFormat="1" applyFont="1" applyBorder="1" applyAlignment="1">
      <alignment horizontal="left" indent="1"/>
    </xf>
    <xf numFmtId="170" fontId="11" fillId="0" borderId="0" xfId="5" applyNumberFormat="1" applyFont="1" applyBorder="1" applyAlignment="1">
      <alignment horizontal="left" indent="2"/>
    </xf>
    <xf numFmtId="167" fontId="4" fillId="0" borderId="0" xfId="5" applyNumberFormat="1" applyFont="1" applyBorder="1" applyAlignment="1">
      <alignment horizontal="right"/>
    </xf>
    <xf numFmtId="170" fontId="11" fillId="0" borderId="0" xfId="5" applyNumberFormat="1" applyFont="1" applyBorder="1" applyAlignment="1">
      <alignment horizontal="left" indent="3"/>
    </xf>
    <xf numFmtId="170" fontId="11" fillId="0" borderId="0" xfId="15" applyNumberFormat="1" applyFont="1" applyAlignment="1">
      <alignment horizontal="left" indent="1"/>
    </xf>
    <xf numFmtId="170" fontId="11" fillId="0" borderId="0" xfId="15" applyNumberFormat="1" applyFont="1" applyBorder="1" applyAlignment="1">
      <alignment horizontal="left" indent="1"/>
    </xf>
    <xf numFmtId="170" fontId="4" fillId="0" borderId="0" xfId="9" applyNumberFormat="1" applyFont="1" applyBorder="1" applyAlignment="1">
      <alignment horizontal="left" indent="2"/>
    </xf>
    <xf numFmtId="170" fontId="4" fillId="0" borderId="0" xfId="9" applyNumberFormat="1" applyFont="1" applyBorder="1" applyAlignment="1">
      <alignment horizontal="left" indent="3"/>
    </xf>
    <xf numFmtId="170" fontId="0" fillId="0" borderId="0" xfId="5" applyNumberFormat="1" applyFont="1" applyBorder="1" applyAlignment="1">
      <alignment horizontal="left" indent="2"/>
    </xf>
    <xf numFmtId="170" fontId="11" fillId="0" borderId="0" xfId="15" applyNumberFormat="1" applyFont="1"/>
    <xf numFmtId="170" fontId="3" fillId="0" borderId="0" xfId="15" applyNumberFormat="1" applyFont="1" applyFill="1" applyBorder="1" applyAlignment="1">
      <alignment horizontal="left" indent="1"/>
    </xf>
    <xf numFmtId="170" fontId="2" fillId="0" borderId="0" xfId="15" applyNumberFormat="1" applyFont="1" applyAlignment="1">
      <alignment horizontal="center"/>
    </xf>
    <xf numFmtId="170" fontId="2" fillId="0" borderId="2" xfId="5" applyNumberFormat="1" applyFont="1" applyBorder="1" applyAlignment="1">
      <alignment horizontal="center"/>
    </xf>
    <xf numFmtId="170" fontId="2" fillId="0" borderId="0" xfId="5" applyNumberFormat="1" applyFont="1" applyBorder="1" applyAlignment="1">
      <alignment horizontal="left" vertical="justify"/>
    </xf>
    <xf numFmtId="170" fontId="2" fillId="0" borderId="0" xfId="5" applyNumberFormat="1" applyFont="1" applyBorder="1"/>
    <xf numFmtId="170" fontId="2" fillId="0" borderId="0" xfId="5" applyNumberFormat="1" applyFont="1" applyBorder="1" applyAlignment="1">
      <alignment horizontal="left" indent="1"/>
    </xf>
    <xf numFmtId="0" fontId="12" fillId="0" borderId="0" xfId="0" applyFont="1" applyAlignment="1"/>
    <xf numFmtId="168" fontId="0" fillId="0" borderId="0" xfId="6" applyNumberFormat="1" applyFont="1" applyFill="1" applyBorder="1" applyAlignment="1">
      <alignment horizontal="left" indent="2"/>
    </xf>
    <xf numFmtId="168" fontId="0" fillId="0" borderId="0" xfId="6" applyNumberFormat="1" applyFont="1" applyFill="1" applyBorder="1" applyAlignment="1">
      <alignment horizontal="left" indent="1"/>
    </xf>
    <xf numFmtId="167" fontId="2" fillId="0" borderId="0" xfId="6" applyNumberFormat="1" applyFont="1" applyFill="1" applyBorder="1"/>
    <xf numFmtId="167" fontId="2" fillId="0" borderId="0" xfId="6" applyNumberFormat="1" applyFont="1" applyFill="1" applyBorder="1" applyAlignment="1">
      <alignment horizontal="left" indent="1"/>
    </xf>
    <xf numFmtId="168" fontId="0" fillId="0" borderId="1" xfId="2" applyNumberFormat="1" applyFont="1" applyFill="1" applyBorder="1" applyAlignment="1">
      <alignment horizontal="left" indent="2"/>
    </xf>
    <xf numFmtId="168" fontId="0" fillId="0" borderId="1" xfId="2" applyNumberFormat="1" applyFont="1" applyFill="1" applyBorder="1"/>
    <xf numFmtId="169" fontId="0" fillId="0" borderId="1" xfId="2" applyNumberFormat="1" applyFont="1" applyFill="1" applyBorder="1"/>
    <xf numFmtId="167" fontId="0" fillId="0" borderId="1" xfId="2" applyNumberFormat="1" applyFont="1" applyFill="1" applyBorder="1"/>
    <xf numFmtId="0" fontId="0" fillId="0" borderId="1" xfId="0" applyFill="1" applyBorder="1"/>
    <xf numFmtId="168" fontId="0" fillId="0" borderId="1" xfId="2" applyNumberFormat="1" applyFont="1" applyFill="1" applyBorder="1" applyAlignment="1">
      <alignment horizontal="left" indent="1"/>
    </xf>
    <xf numFmtId="168" fontId="4" fillId="0" borderId="1" xfId="7" applyNumberFormat="1" applyFont="1" applyFill="1" applyBorder="1" applyAlignment="1">
      <alignment horizontal="left" indent="2"/>
    </xf>
    <xf numFmtId="168" fontId="4" fillId="0" borderId="1" xfId="7" applyNumberFormat="1" applyFont="1" applyFill="1" applyBorder="1" applyAlignment="1">
      <alignment horizontal="left" indent="1"/>
    </xf>
    <xf numFmtId="168" fontId="2" fillId="0" borderId="0" xfId="8" applyNumberFormat="1" applyFont="1" applyFill="1" applyBorder="1"/>
    <xf numFmtId="168" fontId="4" fillId="0" borderId="0" xfId="8" applyNumberFormat="1" applyFon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3"/>
    </xf>
    <xf numFmtId="168" fontId="2" fillId="0" borderId="0" xfId="8" applyNumberFormat="1" applyFont="1" applyFill="1" applyBorder="1" applyAlignment="1">
      <alignment horizontal="left"/>
    </xf>
    <xf numFmtId="168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2"/>
    </xf>
    <xf numFmtId="168" fontId="11" fillId="0" borderId="0" xfId="8" applyNumberForma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1"/>
    </xf>
    <xf numFmtId="167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3"/>
    </xf>
    <xf numFmtId="169" fontId="11" fillId="0" borderId="1" xfId="7" applyNumberFormat="1" applyFont="1" applyFill="1" applyBorder="1"/>
    <xf numFmtId="167" fontId="11" fillId="0" borderId="1" xfId="7" applyNumberFormat="1" applyFont="1" applyFill="1" applyBorder="1"/>
    <xf numFmtId="0" fontId="11" fillId="0" borderId="1" xfId="14" applyFont="1" applyBorder="1"/>
    <xf numFmtId="170" fontId="0" fillId="0" borderId="1" xfId="2" applyNumberFormat="1" applyFont="1" applyBorder="1" applyAlignment="1">
      <alignment horizontal="left" indent="2"/>
    </xf>
    <xf numFmtId="170" fontId="11" fillId="0" borderId="1" xfId="14" applyNumberFormat="1" applyFont="1" applyBorder="1"/>
    <xf numFmtId="170" fontId="4" fillId="0" borderId="1" xfId="14" applyNumberFormat="1" applyFont="1" applyBorder="1"/>
    <xf numFmtId="168" fontId="0" fillId="0" borderId="1" xfId="5" applyNumberFormat="1" applyFont="1" applyFill="1" applyBorder="1" applyAlignment="1">
      <alignment horizontal="left" indent="2"/>
    </xf>
    <xf numFmtId="168" fontId="0" fillId="0" borderId="1" xfId="5" applyNumberFormat="1" applyFont="1" applyFill="1" applyBorder="1"/>
    <xf numFmtId="169" fontId="0" fillId="0" borderId="1" xfId="5" applyNumberFormat="1" applyFont="1" applyFill="1" applyBorder="1"/>
    <xf numFmtId="167" fontId="0" fillId="0" borderId="1" xfId="5" applyNumberFormat="1" applyFont="1" applyFill="1" applyBorder="1"/>
    <xf numFmtId="168" fontId="0" fillId="0" borderId="1" xfId="5" applyNumberFormat="1" applyFont="1" applyFill="1" applyBorder="1" applyAlignment="1">
      <alignment horizontal="left" indent="1"/>
    </xf>
    <xf numFmtId="168" fontId="4" fillId="0" borderId="1" xfId="5" applyNumberFormat="1" applyFont="1" applyFill="1" applyBorder="1"/>
    <xf numFmtId="168" fontId="4" fillId="0" borderId="1" xfId="9" applyNumberFormat="1" applyFont="1" applyFill="1" applyBorder="1" applyAlignment="1">
      <alignment horizontal="left" indent="2"/>
    </xf>
    <xf numFmtId="168" fontId="4" fillId="0" borderId="1" xfId="9" applyNumberFormat="1" applyFont="1" applyFill="1" applyBorder="1" applyAlignment="1">
      <alignment horizontal="left" indent="1"/>
    </xf>
    <xf numFmtId="169" fontId="11" fillId="0" borderId="1" xfId="9" applyNumberFormat="1" applyFont="1" applyFill="1" applyBorder="1"/>
    <xf numFmtId="167" fontId="11" fillId="0" borderId="1" xfId="9" applyNumberFormat="1" applyFont="1" applyFill="1" applyBorder="1"/>
    <xf numFmtId="0" fontId="11" fillId="0" borderId="1" xfId="15" applyFont="1" applyBorder="1"/>
    <xf numFmtId="165" fontId="0" fillId="0" borderId="1" xfId="3" applyFont="1" applyFill="1" applyBorder="1" applyAlignment="1">
      <alignment horizontal="right"/>
    </xf>
    <xf numFmtId="170" fontId="0" fillId="0" borderId="1" xfId="5" applyNumberFormat="1" applyFont="1" applyBorder="1" applyAlignment="1">
      <alignment horizontal="left" indent="2"/>
    </xf>
    <xf numFmtId="170" fontId="11" fillId="0" borderId="1" xfId="15" applyNumberFormat="1" applyFont="1" applyBorder="1"/>
    <xf numFmtId="170" fontId="4" fillId="0" borderId="1" xfId="15" applyNumberFormat="1" applyFont="1" applyBorder="1"/>
    <xf numFmtId="0" fontId="2" fillId="0" borderId="0" xfId="14" applyFont="1" applyAlignment="1"/>
    <xf numFmtId="170" fontId="2" fillId="0" borderId="0" xfId="14" applyNumberFormat="1" applyFont="1" applyAlignment="1"/>
    <xf numFmtId="0" fontId="2" fillId="0" borderId="0" xfId="15" applyFont="1" applyAlignment="1"/>
    <xf numFmtId="170" fontId="2" fillId="0" borderId="0" xfId="15" applyNumberFormat="1" applyFont="1" applyAlignment="1"/>
    <xf numFmtId="168" fontId="2" fillId="0" borderId="0" xfId="2" applyNumberFormat="1" applyFont="1" applyFill="1" applyBorder="1" applyAlignment="1">
      <alignment horizontal="right" vertical="justify"/>
    </xf>
    <xf numFmtId="0" fontId="11" fillId="0" borderId="0" xfId="14" applyFont="1" applyFill="1"/>
    <xf numFmtId="167" fontId="11" fillId="0" borderId="0" xfId="2" applyNumberFormat="1" applyFont="1" applyFill="1" applyBorder="1" applyAlignment="1">
      <alignment horizontal="right"/>
    </xf>
    <xf numFmtId="167" fontId="2" fillId="0" borderId="0" xfId="2" applyNumberFormat="1" applyFont="1" applyFill="1"/>
    <xf numFmtId="168" fontId="2" fillId="0" borderId="0" xfId="5" applyNumberFormat="1" applyFont="1" applyFill="1" applyBorder="1" applyAlignment="1">
      <alignment horizontal="right" vertical="justify"/>
    </xf>
    <xf numFmtId="167" fontId="11" fillId="0" borderId="0" xfId="5" applyNumberFormat="1" applyFont="1" applyFill="1" applyBorder="1" applyAlignment="1">
      <alignment horizontal="right"/>
    </xf>
    <xf numFmtId="0" fontId="11" fillId="0" borderId="0" xfId="15" applyFont="1" applyFill="1"/>
    <xf numFmtId="167" fontId="2" fillId="0" borderId="0" xfId="5" applyNumberFormat="1" applyFont="1" applyFill="1"/>
    <xf numFmtId="167" fontId="11" fillId="0" borderId="0" xfId="5" applyNumberFormat="1" applyFont="1" applyFill="1"/>
    <xf numFmtId="167" fontId="1" fillId="0" borderId="0" xfId="5" applyNumberFormat="1" applyFont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0" fontId="3" fillId="0" borderId="0" xfId="16" applyFont="1" applyFill="1" applyBorder="1" applyAlignment="1">
      <alignment horizontal="left" indent="1"/>
    </xf>
    <xf numFmtId="168" fontId="1" fillId="0" borderId="0" xfId="5" applyNumberFormat="1" applyFont="1" applyFill="1" applyBorder="1" applyAlignment="1">
      <alignment horizontal="right"/>
    </xf>
    <xf numFmtId="168" fontId="1" fillId="0" borderId="0" xfId="2" applyNumberFormat="1" applyFont="1" applyFill="1" applyBorder="1" applyAlignment="1">
      <alignment horizontal="right"/>
    </xf>
    <xf numFmtId="0" fontId="0" fillId="0" borderId="0" xfId="0"/>
    <xf numFmtId="168" fontId="0" fillId="0" borderId="1" xfId="2" applyNumberFormat="1" applyFont="1" applyBorder="1" applyAlignment="1">
      <alignment horizontal="left" indent="2"/>
    </xf>
    <xf numFmtId="169" fontId="0" fillId="0" borderId="1" xfId="0" applyNumberFormat="1" applyFill="1" applyBorder="1"/>
    <xf numFmtId="168" fontId="1" fillId="0" borderId="0" xfId="17" applyNumberFormat="1" applyFont="1" applyFill="1" applyBorder="1" applyAlignment="1">
      <alignment horizontal="left" indent="2"/>
    </xf>
    <xf numFmtId="168" fontId="11" fillId="0" borderId="1" xfId="2" applyNumberFormat="1" applyFont="1" applyBorder="1"/>
    <xf numFmtId="168" fontId="1" fillId="0" borderId="1" xfId="5" applyNumberFormat="1" applyFont="1" applyFill="1" applyBorder="1" applyAlignment="1">
      <alignment horizontal="right"/>
    </xf>
    <xf numFmtId="168" fontId="0" fillId="0" borderId="1" xfId="5" applyNumberFormat="1" applyFont="1" applyBorder="1" applyAlignment="1">
      <alignment horizontal="left" indent="2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2" xfId="2" applyNumberFormat="1" applyFont="1" applyBorder="1" applyAlignment="1">
      <alignment horizontal="center" vertical="center"/>
    </xf>
    <xf numFmtId="167" fontId="2" fillId="0" borderId="0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/>
    </xf>
    <xf numFmtId="167" fontId="6" fillId="0" borderId="2" xfId="2" applyNumberFormat="1" applyFont="1" applyBorder="1" applyAlignment="1">
      <alignment horizontal="center"/>
    </xf>
    <xf numFmtId="0" fontId="0" fillId="0" borderId="2" xfId="0" applyBorder="1"/>
    <xf numFmtId="0" fontId="0" fillId="0" borderId="0" xfId="0"/>
    <xf numFmtId="167" fontId="6" fillId="0" borderId="2" xfId="2" applyNumberFormat="1" applyFont="1" applyBorder="1" applyAlignment="1">
      <alignment horizontal="center" wrapText="1"/>
    </xf>
    <xf numFmtId="167" fontId="2" fillId="0" borderId="3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7" fontId="6" fillId="0" borderId="2" xfId="2" applyNumberFormat="1" applyFont="1" applyFill="1" applyBorder="1" applyAlignment="1">
      <alignment horizontal="center"/>
    </xf>
    <xf numFmtId="167" fontId="2" fillId="0" borderId="2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67" fontId="6" fillId="0" borderId="0" xfId="2" applyNumberFormat="1" applyFont="1" applyFill="1" applyBorder="1" applyAlignment="1">
      <alignment horizontal="center"/>
    </xf>
    <xf numFmtId="0" fontId="2" fillId="0" borderId="1" xfId="12" applyFont="1" applyFill="1" applyBorder="1" applyAlignment="1">
      <alignment horizontal="center"/>
    </xf>
    <xf numFmtId="0" fontId="2" fillId="0" borderId="0" xfId="12" applyFont="1" applyFill="1" applyAlignment="1">
      <alignment horizontal="center"/>
    </xf>
    <xf numFmtId="0" fontId="2" fillId="0" borderId="3" xfId="12" applyFont="1" applyFill="1" applyBorder="1" applyAlignment="1">
      <alignment horizontal="center"/>
    </xf>
    <xf numFmtId="168" fontId="2" fillId="0" borderId="2" xfId="7" applyNumberFormat="1" applyFont="1" applyFill="1" applyBorder="1" applyAlignment="1">
      <alignment horizontal="center" vertical="center"/>
    </xf>
    <xf numFmtId="168" fontId="2" fillId="0" borderId="0" xfId="7" applyNumberFormat="1" applyFont="1" applyFill="1" applyBorder="1" applyAlignment="1">
      <alignment horizontal="center" vertical="center"/>
    </xf>
    <xf numFmtId="168" fontId="2" fillId="0" borderId="1" xfId="7" applyNumberFormat="1" applyFont="1" applyFill="1" applyBorder="1" applyAlignment="1">
      <alignment horizontal="center" vertical="center"/>
    </xf>
    <xf numFmtId="0" fontId="7" fillId="0" borderId="2" xfId="12" applyFont="1" applyFill="1" applyBorder="1" applyAlignment="1">
      <alignment horizontal="center"/>
    </xf>
    <xf numFmtId="0" fontId="7" fillId="0" borderId="0" xfId="12" applyFont="1" applyFill="1" applyBorder="1" applyAlignment="1">
      <alignment horizontal="center"/>
    </xf>
    <xf numFmtId="168" fontId="6" fillId="0" borderId="2" xfId="7" applyNumberFormat="1" applyFont="1" applyFill="1" applyBorder="1" applyAlignment="1">
      <alignment horizontal="center" wrapText="1"/>
    </xf>
    <xf numFmtId="168" fontId="6" fillId="0" borderId="0" xfId="7" applyNumberFormat="1" applyFont="1" applyFill="1" applyBorder="1" applyAlignment="1">
      <alignment horizontal="center" wrapText="1"/>
    </xf>
    <xf numFmtId="168" fontId="6" fillId="0" borderId="0" xfId="7" applyNumberFormat="1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68" fontId="2" fillId="0" borderId="2" xfId="2" applyNumberFormat="1" applyFont="1" applyBorder="1" applyAlignment="1">
      <alignment horizontal="center" vertical="center" wrapText="1"/>
    </xf>
    <xf numFmtId="168" fontId="2" fillId="0" borderId="0" xfId="2" applyNumberFormat="1" applyFont="1" applyBorder="1" applyAlignment="1">
      <alignment horizontal="center" vertical="center" wrapText="1"/>
    </xf>
    <xf numFmtId="168" fontId="2" fillId="0" borderId="3" xfId="2" applyNumberFormat="1" applyFont="1" applyBorder="1" applyAlignment="1">
      <alignment horizontal="center"/>
    </xf>
    <xf numFmtId="0" fontId="2" fillId="0" borderId="0" xfId="14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70" fontId="2" fillId="0" borderId="0" xfId="14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11" fillId="0" borderId="1" xfId="14" applyNumberFormat="1" applyFont="1" applyBorder="1" applyAlignment="1">
      <alignment horizontal="center" vertical="center" wrapText="1"/>
    </xf>
    <xf numFmtId="170" fontId="2" fillId="0" borderId="3" xfId="2" applyNumberFormat="1" applyFont="1" applyBorder="1" applyAlignment="1">
      <alignment horizontal="center"/>
    </xf>
    <xf numFmtId="167" fontId="2" fillId="0" borderId="2" xfId="5" applyNumberFormat="1" applyFont="1" applyBorder="1" applyAlignment="1">
      <alignment horizontal="center" vertical="center"/>
    </xf>
    <xf numFmtId="167" fontId="2" fillId="0" borderId="0" xfId="5" applyNumberFormat="1" applyFont="1" applyBorder="1" applyAlignment="1">
      <alignment horizontal="center" vertical="center"/>
    </xf>
    <xf numFmtId="167" fontId="2" fillId="0" borderId="1" xfId="5" applyNumberFormat="1" applyFont="1" applyBorder="1" applyAlignment="1">
      <alignment horizontal="center" vertical="center"/>
    </xf>
    <xf numFmtId="167" fontId="6" fillId="0" borderId="2" xfId="5" applyNumberFormat="1" applyFont="1" applyBorder="1" applyAlignment="1">
      <alignment horizontal="center"/>
    </xf>
    <xf numFmtId="167" fontId="6" fillId="0" borderId="2" xfId="5" applyNumberFormat="1" applyFont="1" applyBorder="1" applyAlignment="1">
      <alignment horizontal="center" wrapText="1"/>
    </xf>
    <xf numFmtId="167" fontId="2" fillId="0" borderId="3" xfId="5" applyNumberFormat="1" applyFont="1" applyBorder="1" applyAlignment="1">
      <alignment horizontal="center"/>
    </xf>
    <xf numFmtId="167" fontId="6" fillId="0" borderId="2" xfId="5" applyNumberFormat="1" applyFont="1" applyFill="1" applyBorder="1" applyAlignment="1">
      <alignment horizontal="center"/>
    </xf>
    <xf numFmtId="167" fontId="2" fillId="0" borderId="2" xfId="5" applyNumberFormat="1" applyFont="1" applyFill="1" applyBorder="1" applyAlignment="1">
      <alignment horizontal="center" vertical="center"/>
    </xf>
    <xf numFmtId="167" fontId="2" fillId="0" borderId="0" xfId="5" applyNumberFormat="1" applyFont="1" applyFill="1" applyBorder="1" applyAlignment="1">
      <alignment horizontal="center" vertical="center"/>
    </xf>
    <xf numFmtId="167" fontId="2" fillId="0" borderId="1" xfId="5" applyNumberFormat="1" applyFont="1" applyFill="1" applyBorder="1" applyAlignment="1">
      <alignment horizontal="center" vertical="center"/>
    </xf>
    <xf numFmtId="167" fontId="6" fillId="0" borderId="0" xfId="5" applyNumberFormat="1" applyFont="1" applyFill="1" applyBorder="1" applyAlignment="1">
      <alignment horizontal="center"/>
    </xf>
    <xf numFmtId="0" fontId="2" fillId="0" borderId="0" xfId="13" applyFont="1" applyFill="1" applyAlignment="1">
      <alignment horizontal="center"/>
    </xf>
    <xf numFmtId="168" fontId="2" fillId="0" borderId="2" xfId="9" applyNumberFormat="1" applyFont="1" applyFill="1" applyBorder="1" applyAlignment="1">
      <alignment horizontal="center" vertical="center"/>
    </xf>
    <xf numFmtId="168" fontId="2" fillId="0" borderId="0" xfId="9" applyNumberFormat="1" applyFont="1" applyFill="1" applyBorder="1" applyAlignment="1">
      <alignment horizontal="center" vertical="center"/>
    </xf>
    <xf numFmtId="168" fontId="2" fillId="0" borderId="1" xfId="9" applyNumberFormat="1" applyFont="1" applyFill="1" applyBorder="1" applyAlignment="1">
      <alignment horizontal="center" vertical="center"/>
    </xf>
    <xf numFmtId="0" fontId="7" fillId="0" borderId="2" xfId="13" applyFont="1" applyFill="1" applyBorder="1" applyAlignment="1">
      <alignment horizontal="center"/>
    </xf>
    <xf numFmtId="0" fontId="7" fillId="0" borderId="0" xfId="13" applyFont="1" applyFill="1" applyBorder="1" applyAlignment="1">
      <alignment horizontal="center"/>
    </xf>
    <xf numFmtId="0" fontId="2" fillId="0" borderId="3" xfId="13" applyFont="1" applyFill="1" applyBorder="1" applyAlignment="1">
      <alignment horizontal="center"/>
    </xf>
    <xf numFmtId="168" fontId="6" fillId="0" borderId="2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/>
    </xf>
    <xf numFmtId="0" fontId="2" fillId="0" borderId="1" xfId="13" applyFont="1" applyFill="1" applyBorder="1" applyAlignment="1">
      <alignment horizontal="center"/>
    </xf>
    <xf numFmtId="0" fontId="2" fillId="0" borderId="0" xfId="15" applyFont="1" applyAlignment="1">
      <alignment horizontal="center"/>
    </xf>
    <xf numFmtId="168" fontId="2" fillId="0" borderId="2" xfId="5" applyNumberFormat="1" applyFont="1" applyBorder="1" applyAlignment="1">
      <alignment horizontal="center" vertical="center" wrapText="1"/>
    </xf>
    <xf numFmtId="168" fontId="2" fillId="0" borderId="0" xfId="5" applyNumberFormat="1" applyFont="1" applyBorder="1" applyAlignment="1">
      <alignment horizontal="center" vertical="center" wrapText="1"/>
    </xf>
    <xf numFmtId="168" fontId="2" fillId="0" borderId="1" xfId="5" applyNumberFormat="1" applyFont="1" applyBorder="1" applyAlignment="1">
      <alignment horizontal="center" vertical="center" wrapText="1"/>
    </xf>
    <xf numFmtId="168" fontId="2" fillId="0" borderId="3" xfId="5" applyNumberFormat="1" applyFont="1" applyBorder="1" applyAlignment="1">
      <alignment horizontal="center"/>
    </xf>
    <xf numFmtId="0" fontId="2" fillId="0" borderId="0" xfId="15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70" fontId="2" fillId="0" borderId="0" xfId="15" applyNumberFormat="1" applyFont="1" applyAlignment="1">
      <alignment horizontal="center"/>
    </xf>
    <xf numFmtId="170" fontId="2" fillId="0" borderId="2" xfId="5" applyNumberFormat="1" applyFont="1" applyBorder="1" applyAlignment="1">
      <alignment horizontal="center" vertical="center" wrapText="1"/>
    </xf>
    <xf numFmtId="170" fontId="11" fillId="0" borderId="1" xfId="15" applyNumberFormat="1" applyFont="1" applyBorder="1" applyAlignment="1">
      <alignment horizontal="center" vertical="center" wrapText="1"/>
    </xf>
    <xf numFmtId="170" fontId="2" fillId="0" borderId="3" xfId="5" applyNumberFormat="1" applyFont="1" applyBorder="1" applyAlignment="1">
      <alignment horizontal="center"/>
    </xf>
  </cellXfs>
  <cellStyles count="18">
    <cellStyle name="Euro" xfId="1"/>
    <cellStyle name="Millares" xfId="2" builtinId="3"/>
    <cellStyle name="Millares [0] 2" xfId="3"/>
    <cellStyle name="Millares 2" xfId="4"/>
    <cellStyle name="Millares 3" xfId="5"/>
    <cellStyle name="Millares 6" xfId="6"/>
    <cellStyle name="Millares_05. Mercado Laboral" xfId="7"/>
    <cellStyle name="Millares_05. Mercado Laboral 10" xfId="8"/>
    <cellStyle name="Millares_05. Mercado Laboral 15" xfId="17"/>
    <cellStyle name="Millares_05. Mercado Laboral 2" xfId="9"/>
    <cellStyle name="Millares_cruces de mercado laboral" xfId="10"/>
    <cellStyle name="Normal" xfId="0" builtinId="0"/>
    <cellStyle name="Normal 2" xfId="11"/>
    <cellStyle name="Normal_05. Mercado Laboral" xfId="12"/>
    <cellStyle name="Normal_05. Mercado Laboral 2" xfId="13"/>
    <cellStyle name="Normal_Mercado Laboral" xfId="14"/>
    <cellStyle name="Normal_Mercado Laboral 17" xfId="16"/>
    <cellStyle name="Normal_Mercado Laboral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0</xdr:rowOff>
    </xdr:from>
    <xdr:to>
      <xdr:col>9</xdr:col>
      <xdr:colOff>666750</xdr:colOff>
      <xdr:row>12</xdr:row>
      <xdr:rowOff>76200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714375" y="0"/>
          <a:ext cx="7524750" cy="1790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Cuadros de Mercado Laboral por Género</a:t>
          </a: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8.%20Mercado%20Labo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parche%20urba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C5Y6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Lab"/>
    </sheetNames>
    <sheetDataSet>
      <sheetData sheetId="0">
        <row r="48">
          <cell r="N48">
            <v>4416020.3769856077</v>
          </cell>
          <cell r="O48">
            <v>6.7877846083326361</v>
          </cell>
          <cell r="P48">
            <v>3488015.0797783341</v>
          </cell>
          <cell r="Q48">
            <v>7.4463072005360829</v>
          </cell>
          <cell r="R48">
            <v>2617848.1414016634</v>
          </cell>
          <cell r="S48">
            <v>7.5725300863653544</v>
          </cell>
          <cell r="T48">
            <v>2507324.3099702084</v>
          </cell>
          <cell r="U48">
            <v>7.4848459646903081</v>
          </cell>
          <cell r="V48">
            <v>110523.83143146029</v>
          </cell>
          <cell r="W48">
            <v>9.4177917179718484</v>
          </cell>
          <cell r="X48">
            <v>2.5334989653499149</v>
          </cell>
          <cell r="Y48">
            <v>4735919.6230031513</v>
          </cell>
          <cell r="Z48">
            <v>7.2561856726110854</v>
          </cell>
          <cell r="AA48">
            <v>3872051.6253631278</v>
          </cell>
          <cell r="AB48">
            <v>7.8554945300072783</v>
          </cell>
          <cell r="AC48">
            <v>1602446.0684781773</v>
          </cell>
          <cell r="AD48">
            <v>9.0168365850753389</v>
          </cell>
          <cell r="AE48">
            <v>1472437.1308904677</v>
          </cell>
          <cell r="AF48">
            <v>8.9157486022295629</v>
          </cell>
          <cell r="AG48">
            <v>130008.93758771608</v>
          </cell>
          <cell r="AH48">
            <v>10.117978808855206</v>
          </cell>
          <cell r="AI48">
            <v>3.1670261261815096</v>
          </cell>
        </row>
        <row r="49">
          <cell r="N49">
            <v>487431.54113521735</v>
          </cell>
          <cell r="O49">
            <v>9.1615058460747871</v>
          </cell>
          <cell r="P49">
            <v>406759.0415401975</v>
          </cell>
          <cell r="Q49">
            <v>9.8949567993989689</v>
          </cell>
          <cell r="R49">
            <v>271264.49283486267</v>
          </cell>
          <cell r="S49">
            <v>10.262741528983494</v>
          </cell>
          <cell r="T49">
            <v>247415.24909933022</v>
          </cell>
          <cell r="U49">
            <v>10.221178282633819</v>
          </cell>
          <cell r="V49">
            <v>23849.243735531607</v>
          </cell>
          <cell r="W49">
            <v>10.67821401077752</v>
          </cell>
          <cell r="X49">
            <v>4.0311704212573067</v>
          </cell>
          <cell r="Y49">
            <v>560594.92549710802</v>
          </cell>
          <cell r="Z49">
            <v>9.4680179678509013</v>
          </cell>
          <cell r="AA49">
            <v>484824.46445281082</v>
          </cell>
          <cell r="AB49">
            <v>10.005460372729772</v>
          </cell>
          <cell r="AC49">
            <v>235444.72799419763</v>
          </cell>
          <cell r="AD49">
            <v>10.782486780964582</v>
          </cell>
          <cell r="AE49">
            <v>213247.85680385245</v>
          </cell>
          <cell r="AF49">
            <v>10.723587332564536</v>
          </cell>
          <cell r="AG49">
            <v>22196.871190344656</v>
          </cell>
          <cell r="AH49">
            <v>11.331679073614559</v>
          </cell>
          <cell r="AI49">
            <v>4.4224576899835766</v>
          </cell>
        </row>
        <row r="50">
          <cell r="N50">
            <v>282296.99963732471</v>
          </cell>
          <cell r="O50">
            <v>8.407014042340867</v>
          </cell>
          <cell r="P50">
            <v>233583.94424307978</v>
          </cell>
          <cell r="Q50">
            <v>9.0034024126198666</v>
          </cell>
          <cell r="R50">
            <v>160445.16647075009</v>
          </cell>
          <cell r="S50">
            <v>9.645367054610551</v>
          </cell>
          <cell r="T50">
            <v>152020.71406414564</v>
          </cell>
          <cell r="U50">
            <v>9.599598061236545</v>
          </cell>
          <cell r="V50">
            <v>8424.4524066043141</v>
          </cell>
          <cell r="W50">
            <v>10.457023060796642</v>
          </cell>
          <cell r="X50">
            <v>4.0163512289504002</v>
          </cell>
          <cell r="Y50">
            <v>331200.34040420194</v>
          </cell>
          <cell r="Z50">
            <v>8.719304534862875</v>
          </cell>
          <cell r="AA50">
            <v>284424.73607677536</v>
          </cell>
          <cell r="AB50">
            <v>9.2964253452058241</v>
          </cell>
          <cell r="AC50">
            <v>139409.98345959763</v>
          </cell>
          <cell r="AD50">
            <v>10.316429495472169</v>
          </cell>
          <cell r="AE50">
            <v>126712.75950385255</v>
          </cell>
          <cell r="AF50">
            <v>10.316014844419067</v>
          </cell>
          <cell r="AG50">
            <v>12697.223955744488</v>
          </cell>
          <cell r="AH50">
            <v>10.320441988950273</v>
          </cell>
          <cell r="AI50">
            <v>2.4103722628808995</v>
          </cell>
        </row>
        <row r="51">
          <cell r="N51">
            <v>1555533.9278178746</v>
          </cell>
          <cell r="O51">
            <v>7.3647344093421498</v>
          </cell>
          <cell r="P51">
            <v>1217421.1564482681</v>
          </cell>
          <cell r="Q51">
            <v>8.0990331474199664</v>
          </cell>
          <cell r="R51">
            <v>876701.64696733665</v>
          </cell>
          <cell r="S51">
            <v>8.4617321669663674</v>
          </cell>
          <cell r="T51">
            <v>819485.35777118709</v>
          </cell>
          <cell r="U51">
            <v>8.4154111307481525</v>
          </cell>
          <cell r="V51">
            <v>57216.289196147918</v>
          </cell>
          <cell r="W51">
            <v>9.1075356856169414</v>
          </cell>
          <cell r="X51">
            <v>2.0883046792900823</v>
          </cell>
          <cell r="Y51">
            <v>1796265.2655107221</v>
          </cell>
          <cell r="Z51">
            <v>7.8918313815858427</v>
          </cell>
          <cell r="AA51">
            <v>1480223.4068344273</v>
          </cell>
          <cell r="AB51">
            <v>8.5057578335247932</v>
          </cell>
          <cell r="AC51">
            <v>676843.43249656225</v>
          </cell>
          <cell r="AD51">
            <v>9.6372518810957093</v>
          </cell>
          <cell r="AE51">
            <v>616252.22801941796</v>
          </cell>
          <cell r="AF51">
            <v>9.5971999368260956</v>
          </cell>
          <cell r="AG51">
            <v>60591.204477142739</v>
          </cell>
          <cell r="AH51">
            <v>10.029304665027965</v>
          </cell>
          <cell r="AI51">
            <v>3.5806895537865091</v>
          </cell>
        </row>
        <row r="52">
          <cell r="N52">
            <v>2090757.9083953239</v>
          </cell>
          <cell r="O52">
            <v>5.426551898734175</v>
          </cell>
          <cell r="P52">
            <v>1630250.9375468991</v>
          </cell>
          <cell r="Q52">
            <v>5.9719617576760502</v>
          </cell>
          <cell r="R52">
            <v>1309436.8351288193</v>
          </cell>
          <cell r="S52">
            <v>5.9923087960969976</v>
          </cell>
          <cell r="T52">
            <v>1288402.9890356446</v>
          </cell>
          <cell r="U52">
            <v>5.9508091371151339</v>
          </cell>
          <cell r="V52">
            <v>21033.846093176664</v>
          </cell>
          <cell r="W52">
            <v>8.317512274959082</v>
          </cell>
          <cell r="X52">
            <v>1.4524705700667571</v>
          </cell>
          <cell r="Y52">
            <v>2047859.0915913093</v>
          </cell>
          <cell r="Z52">
            <v>5.6745442681782867</v>
          </cell>
          <cell r="AA52">
            <v>1622579.0179992318</v>
          </cell>
          <cell r="AB52">
            <v>6.217714547957776</v>
          </cell>
          <cell r="AC52">
            <v>550747.92452787969</v>
          </cell>
          <cell r="AD52">
            <v>7.0120962468942034</v>
          </cell>
          <cell r="AE52">
            <v>516224.28656339756</v>
          </cell>
          <cell r="AF52">
            <v>6.8522425597317334</v>
          </cell>
          <cell r="AG52">
            <v>34523.637964484449</v>
          </cell>
          <cell r="AH52">
            <v>9.3469387755102069</v>
          </cell>
          <cell r="AI52">
            <v>1.9121289881105119</v>
          </cell>
        </row>
        <row r="54">
          <cell r="N54">
            <v>868646.65771205106</v>
          </cell>
          <cell r="O54">
            <v>0</v>
          </cell>
          <cell r="P54">
            <v>322474.11356309132</v>
          </cell>
          <cell r="Q54">
            <v>0</v>
          </cell>
          <cell r="R54">
            <v>245375.44077293313</v>
          </cell>
          <cell r="S54">
            <v>0</v>
          </cell>
          <cell r="T54">
            <v>242377.47834229071</v>
          </cell>
          <cell r="U54">
            <v>0</v>
          </cell>
          <cell r="V54">
            <v>2997.962430642337</v>
          </cell>
          <cell r="W54">
            <v>0</v>
          </cell>
          <cell r="X54">
            <v>1.7266675054822653</v>
          </cell>
          <cell r="Y54">
            <v>855907.86165629979</v>
          </cell>
          <cell r="Z54">
            <v>0</v>
          </cell>
          <cell r="AA54">
            <v>351624.2397118407</v>
          </cell>
          <cell r="AB54">
            <v>0</v>
          </cell>
          <cell r="AC54">
            <v>96092.63776292988</v>
          </cell>
          <cell r="AD54">
            <v>0</v>
          </cell>
          <cell r="AE54">
            <v>92638.24281340056</v>
          </cell>
          <cell r="AF54">
            <v>0</v>
          </cell>
          <cell r="AG54">
            <v>3454.3949495293355</v>
          </cell>
          <cell r="AH54">
            <v>0</v>
          </cell>
          <cell r="AI54">
            <v>1.8149237020338269</v>
          </cell>
        </row>
        <row r="55">
          <cell r="N55">
            <v>2344650.1961383857</v>
          </cell>
          <cell r="O55">
            <v>4.4334276109716182</v>
          </cell>
          <cell r="P55">
            <v>1962817.4430800409</v>
          </cell>
          <cell r="Q55">
            <v>5.0312199270829483</v>
          </cell>
          <cell r="R55">
            <v>1460345.2518320549</v>
          </cell>
          <cell r="S55">
            <v>5.0565879502653734</v>
          </cell>
          <cell r="T55">
            <v>1421467.325934073</v>
          </cell>
          <cell r="U55">
            <v>5.0433227606729059</v>
          </cell>
          <cell r="V55">
            <v>38877.925897982888</v>
          </cell>
          <cell r="W55">
            <v>5.541594111023791</v>
          </cell>
          <cell r="X55">
            <v>2.3649186986540354</v>
          </cell>
          <cell r="Y55">
            <v>2372977.2550539686</v>
          </cell>
          <cell r="Z55">
            <v>4.434236741530337</v>
          </cell>
          <cell r="AA55">
            <v>2013576.4763077917</v>
          </cell>
          <cell r="AB55">
            <v>4.9739362426010985</v>
          </cell>
          <cell r="AC55">
            <v>696059.61546482658</v>
          </cell>
          <cell r="AD55">
            <v>5.062995277216241</v>
          </cell>
          <cell r="AE55">
            <v>656411.06637504231</v>
          </cell>
          <cell r="AF55">
            <v>5.0355300208943303</v>
          </cell>
          <cell r="AG55">
            <v>39648.549089787361</v>
          </cell>
          <cell r="AH55">
            <v>5.5177029173294985</v>
          </cell>
          <cell r="AI55">
            <v>2.7069219027650466</v>
          </cell>
        </row>
        <row r="56">
          <cell r="N56">
            <v>889618.55205550522</v>
          </cell>
          <cell r="O56">
            <v>10.21601203565463</v>
          </cell>
          <cell r="P56">
            <v>889618.55205550522</v>
          </cell>
          <cell r="Q56">
            <v>10.21601203565463</v>
          </cell>
          <cell r="R56">
            <v>685744.77695992764</v>
          </cell>
          <cell r="S56">
            <v>10.493450732965428</v>
          </cell>
          <cell r="T56">
            <v>632716.84575978166</v>
          </cell>
          <cell r="U56">
            <v>10.460888065607556</v>
          </cell>
          <cell r="V56">
            <v>53027.93120015</v>
          </cell>
          <cell r="W56">
            <v>10.881980847452169</v>
          </cell>
          <cell r="X56">
            <v>2.2265658144492471</v>
          </cell>
          <cell r="Y56">
            <v>1092835.8161181144</v>
          </cell>
          <cell r="Z56">
            <v>10.411971249792577</v>
          </cell>
          <cell r="AA56">
            <v>1092652.2191686493</v>
          </cell>
          <cell r="AB56">
            <v>10.412544558940837</v>
          </cell>
          <cell r="AC56">
            <v>536235.434535156</v>
          </cell>
          <cell r="AD56">
            <v>10.779486094989629</v>
          </cell>
          <cell r="AE56">
            <v>472173.44213943661</v>
          </cell>
          <cell r="AF56">
            <v>10.741501174472933</v>
          </cell>
          <cell r="AG56">
            <v>64061.992395720299</v>
          </cell>
          <cell r="AH56">
            <v>11.05945663600837</v>
          </cell>
          <cell r="AI56">
            <v>3.6006765385761308</v>
          </cell>
        </row>
        <row r="57">
          <cell r="N57">
            <v>294499.0135069922</v>
          </cell>
          <cell r="O57">
            <v>15.176026206203799</v>
          </cell>
          <cell r="P57">
            <v>294499.0135069922</v>
          </cell>
          <cell r="Q57">
            <v>15.176026206203799</v>
          </cell>
          <cell r="R57">
            <v>210322.46841239757</v>
          </cell>
          <cell r="S57">
            <v>15.518129468266997</v>
          </cell>
          <cell r="T57">
            <v>195334.50307880781</v>
          </cell>
          <cell r="U57">
            <v>15.612204235029632</v>
          </cell>
          <cell r="V57">
            <v>14987.965333589547</v>
          </cell>
          <cell r="W57">
            <v>14.292075937395005</v>
          </cell>
          <cell r="X57">
            <v>4.2916569051425011</v>
          </cell>
          <cell r="Y57">
            <v>399449.34018551483</v>
          </cell>
          <cell r="Z57">
            <v>15.386541126791407</v>
          </cell>
          <cell r="AA57">
            <v>399449.34018551483</v>
          </cell>
          <cell r="AB57">
            <v>15.386541126791407</v>
          </cell>
          <cell r="AC57">
            <v>266947.59929573856</v>
          </cell>
          <cell r="AD57">
            <v>15.785633679495181</v>
          </cell>
          <cell r="AE57">
            <v>244596.24815993942</v>
          </cell>
          <cell r="AF57">
            <v>15.804433743097515</v>
          </cell>
          <cell r="AG57">
            <v>22351.351135799006</v>
          </cell>
          <cell r="AH57">
            <v>15.579900030806128</v>
          </cell>
          <cell r="AI57">
            <v>2.9684211339456827</v>
          </cell>
        </row>
        <row r="58">
          <cell r="N58">
            <v>18605.957572788833</v>
          </cell>
          <cell r="O58">
            <v>0</v>
          </cell>
          <cell r="P58">
            <v>18605.957572788833</v>
          </cell>
          <cell r="Q58">
            <v>0</v>
          </cell>
          <cell r="R58">
            <v>16060.203424408492</v>
          </cell>
          <cell r="S58">
            <v>0</v>
          </cell>
          <cell r="T58">
            <v>15428.15685531282</v>
          </cell>
          <cell r="U58">
            <v>0</v>
          </cell>
          <cell r="V58">
            <v>632.04656909567029</v>
          </cell>
          <cell r="W58">
            <v>0</v>
          </cell>
          <cell r="X58">
            <v>0.78951556844664428</v>
          </cell>
          <cell r="Y58">
            <v>14749.349989428078</v>
          </cell>
          <cell r="Z58">
            <v>0</v>
          </cell>
          <cell r="AA58">
            <v>14749.349989428078</v>
          </cell>
          <cell r="AB58">
            <v>0</v>
          </cell>
          <cell r="AC58">
            <v>7110.7814195684905</v>
          </cell>
          <cell r="AD58">
            <v>0</v>
          </cell>
          <cell r="AE58">
            <v>6618.1314026881837</v>
          </cell>
          <cell r="AF58">
            <v>0</v>
          </cell>
          <cell r="AG58">
            <v>492.65001688030674</v>
          </cell>
          <cell r="AH58">
            <v>0</v>
          </cell>
          <cell r="AI58">
            <v>2.2977298428211856</v>
          </cell>
        </row>
        <row r="60">
          <cell r="N60">
            <v>183912.99738672184</v>
          </cell>
          <cell r="O60">
            <v>3.9661508909651277</v>
          </cell>
          <cell r="P60">
            <v>183912.99738672184</v>
          </cell>
          <cell r="Q60">
            <v>3.9661508909651277</v>
          </cell>
          <cell r="R60">
            <v>19931.122993710913</v>
          </cell>
          <cell r="S60">
            <v>3.7275008571245247</v>
          </cell>
          <cell r="T60">
            <v>19931.122993710913</v>
          </cell>
          <cell r="U60">
            <v>3.7275008571245247</v>
          </cell>
          <cell r="V60">
            <v>0</v>
          </cell>
          <cell r="W60">
            <v>0</v>
          </cell>
          <cell r="X60">
            <v>0</v>
          </cell>
          <cell r="Y60">
            <v>185399.81336073831</v>
          </cell>
          <cell r="Z60">
            <v>4.1230622430841048</v>
          </cell>
          <cell r="AA60">
            <v>185399.81336073831</v>
          </cell>
          <cell r="AB60">
            <v>4.1230622430841048</v>
          </cell>
          <cell r="AC60">
            <v>8343.8933600380533</v>
          </cell>
          <cell r="AD60">
            <v>4.5149643481041464</v>
          </cell>
          <cell r="AE60">
            <v>8343.8933600380533</v>
          </cell>
          <cell r="AF60">
            <v>4.5149643481041464</v>
          </cell>
          <cell r="AG60">
            <v>0</v>
          </cell>
          <cell r="AH60">
            <v>0</v>
          </cell>
          <cell r="AI60">
            <v>0</v>
          </cell>
        </row>
        <row r="61">
          <cell r="N61">
            <v>310706.11584154266</v>
          </cell>
          <cell r="O61">
            <v>5.9788666256915475</v>
          </cell>
          <cell r="P61">
            <v>310706.11584154266</v>
          </cell>
          <cell r="Q61">
            <v>5.9788666256915475</v>
          </cell>
          <cell r="R61">
            <v>92029.002742235156</v>
          </cell>
          <cell r="S61">
            <v>5.72941771128301</v>
          </cell>
          <cell r="T61">
            <v>91709.33942774919</v>
          </cell>
          <cell r="U61">
            <v>5.72941771128301</v>
          </cell>
          <cell r="V61">
            <v>319.66331448596753</v>
          </cell>
          <cell r="W61">
            <v>0</v>
          </cell>
          <cell r="X61">
            <v>0.46189376443418012</v>
          </cell>
          <cell r="Y61">
            <v>245774.60262841822</v>
          </cell>
          <cell r="Z61">
            <v>6.228399180543442</v>
          </cell>
          <cell r="AA61">
            <v>245774.60262841822</v>
          </cell>
          <cell r="AB61">
            <v>6.228399180543442</v>
          </cell>
          <cell r="AC61">
            <v>25709.832337719166</v>
          </cell>
          <cell r="AD61">
            <v>6.0660604855513389</v>
          </cell>
          <cell r="AE61">
            <v>25709.832337719166</v>
          </cell>
          <cell r="AF61">
            <v>6.0660604855513389</v>
          </cell>
          <cell r="AG61">
            <v>0</v>
          </cell>
          <cell r="AH61">
            <v>0</v>
          </cell>
          <cell r="AI61">
            <v>0</v>
          </cell>
        </row>
        <row r="62">
          <cell r="N62">
            <v>393268.99284234241</v>
          </cell>
          <cell r="O62">
            <v>7.9052948364745097</v>
          </cell>
          <cell r="P62">
            <v>393268.99284234241</v>
          </cell>
          <cell r="Q62">
            <v>7.9052948364745097</v>
          </cell>
          <cell r="R62">
            <v>227736.78754712112</v>
          </cell>
          <cell r="S62">
            <v>7.1314964219649335</v>
          </cell>
          <cell r="T62">
            <v>213583.44500711368</v>
          </cell>
          <cell r="U62">
            <v>7.0604145558490652</v>
          </cell>
          <cell r="V62">
            <v>14153.342540007072</v>
          </cell>
          <cell r="W62">
            <v>8.1722032868890313</v>
          </cell>
          <cell r="X62">
            <v>1.9204626619603591</v>
          </cell>
          <cell r="Y62">
            <v>421481.46597146068</v>
          </cell>
          <cell r="Z62">
            <v>8.4197797897764719</v>
          </cell>
          <cell r="AA62">
            <v>421481.46597146068</v>
          </cell>
          <cell r="AB62">
            <v>8.4197797897764719</v>
          </cell>
          <cell r="AC62">
            <v>92035.90738161988</v>
          </cell>
          <cell r="AD62">
            <v>8.3264136451194677</v>
          </cell>
          <cell r="AE62">
            <v>77159.740519615851</v>
          </cell>
          <cell r="AF62">
            <v>8.0836323267285355</v>
          </cell>
          <cell r="AG62">
            <v>14876.166862004075</v>
          </cell>
          <cell r="AH62">
            <v>9.5973313917382139</v>
          </cell>
          <cell r="AI62">
            <v>2.4855688844375083</v>
          </cell>
        </row>
        <row r="63">
          <cell r="N63">
            <v>540938.7210344685</v>
          </cell>
          <cell r="O63">
            <v>8.868789605178117</v>
          </cell>
          <cell r="P63">
            <v>540938.7210344685</v>
          </cell>
          <cell r="Q63">
            <v>8.868789605178117</v>
          </cell>
          <cell r="R63">
            <v>458343.17135349318</v>
          </cell>
          <cell r="S63">
            <v>8.3957444433707575</v>
          </cell>
          <cell r="T63">
            <v>418103.97495256795</v>
          </cell>
          <cell r="U63">
            <v>8.1879391503275798</v>
          </cell>
          <cell r="V63">
            <v>40239.196400925059</v>
          </cell>
          <cell r="W63">
            <v>10.478946153681866</v>
          </cell>
          <cell r="X63">
            <v>2.2481739633417166</v>
          </cell>
          <cell r="Y63">
            <v>540624.84130976407</v>
          </cell>
          <cell r="Z63">
            <v>9.5367401425645042</v>
          </cell>
          <cell r="AA63">
            <v>540624.84130976407</v>
          </cell>
          <cell r="AB63">
            <v>9.5367401425645042</v>
          </cell>
          <cell r="AC63">
            <v>245418.72339501214</v>
          </cell>
          <cell r="AD63">
            <v>10.101079359492328</v>
          </cell>
          <cell r="AE63">
            <v>199503.54641311333</v>
          </cell>
          <cell r="AF63">
            <v>10.028649900988594</v>
          </cell>
          <cell r="AG63">
            <v>45915.176981898287</v>
          </cell>
          <cell r="AH63">
            <v>10.40884704523914</v>
          </cell>
          <cell r="AI63">
            <v>2.9491249524960979</v>
          </cell>
        </row>
        <row r="64">
          <cell r="N64">
            <v>319208.05557228188</v>
          </cell>
          <cell r="O64">
            <v>8.8305207019515208</v>
          </cell>
          <cell r="P64">
            <v>319208.05557228188</v>
          </cell>
          <cell r="Q64">
            <v>8.8305207019515208</v>
          </cell>
          <cell r="R64">
            <v>296905.58522347902</v>
          </cell>
          <cell r="S64">
            <v>8.7673069579434078</v>
          </cell>
          <cell r="T64">
            <v>281740.15472899278</v>
          </cell>
          <cell r="U64">
            <v>8.6958694207524818</v>
          </cell>
          <cell r="V64">
            <v>15165.430494486165</v>
          </cell>
          <cell r="W64">
            <v>10.013277687715922</v>
          </cell>
          <cell r="X64">
            <v>4.0910584234008383</v>
          </cell>
          <cell r="Y64">
            <v>375183.86467008048</v>
          </cell>
          <cell r="Z64">
            <v>9.9372694293990858</v>
          </cell>
          <cell r="AA64">
            <v>375183.86467008048</v>
          </cell>
          <cell r="AB64">
            <v>9.9372694293990858</v>
          </cell>
          <cell r="AC64">
            <v>207221.6408669209</v>
          </cell>
          <cell r="AD64">
            <v>10.896262463298722</v>
          </cell>
          <cell r="AE64">
            <v>180766.05960788796</v>
          </cell>
          <cell r="AF64">
            <v>10.850864206530995</v>
          </cell>
          <cell r="AG64">
            <v>26455.581259032671</v>
          </cell>
          <cell r="AH64">
            <v>11.237819268097446</v>
          </cell>
          <cell r="AI64">
            <v>3.2525306748974847</v>
          </cell>
        </row>
        <row r="65">
          <cell r="N65">
            <v>323291.07813383464</v>
          </cell>
          <cell r="O65">
            <v>8.2432428881700677</v>
          </cell>
          <cell r="P65">
            <v>323291.07813383464</v>
          </cell>
          <cell r="Q65">
            <v>8.2432428881700677</v>
          </cell>
          <cell r="R65">
            <v>304855.3456417353</v>
          </cell>
          <cell r="S65">
            <v>8.1929445886229004</v>
          </cell>
          <cell r="T65">
            <v>291627.63150091365</v>
          </cell>
          <cell r="U65">
            <v>8.0939134762886091</v>
          </cell>
          <cell r="V65">
            <v>13227.714140821634</v>
          </cell>
          <cell r="W65">
            <v>10.334405830518383</v>
          </cell>
          <cell r="X65">
            <v>2.8601098861213781</v>
          </cell>
          <cell r="Y65">
            <v>375428.63631422777</v>
          </cell>
          <cell r="Z65">
            <v>9.0002904355832829</v>
          </cell>
          <cell r="AA65">
            <v>375428.63631422777</v>
          </cell>
          <cell r="AB65">
            <v>9.0002904355832829</v>
          </cell>
          <cell r="AC65">
            <v>226279.43885356653</v>
          </cell>
          <cell r="AD65">
            <v>10.185669970211398</v>
          </cell>
          <cell r="AE65">
            <v>206913.29405203144</v>
          </cell>
          <cell r="AF65">
            <v>10.108966194755491</v>
          </cell>
          <cell r="AG65">
            <v>19366.144801534807</v>
          </cell>
          <cell r="AH65">
            <v>10.965757365266134</v>
          </cell>
          <cell r="AI65">
            <v>2.7956959004711681</v>
          </cell>
        </row>
        <row r="66">
          <cell r="N66">
            <v>419759.41083259566</v>
          </cell>
          <cell r="O66">
            <v>7.6019928528644405</v>
          </cell>
          <cell r="P66">
            <v>419759.41083259566</v>
          </cell>
          <cell r="Q66">
            <v>7.6019928528644405</v>
          </cell>
          <cell r="R66">
            <v>405568.74316765065</v>
          </cell>
          <cell r="S66">
            <v>7.65103019110368</v>
          </cell>
          <cell r="T66">
            <v>394125.44545956363</v>
          </cell>
          <cell r="U66">
            <v>7.6349739572310638</v>
          </cell>
          <cell r="V66">
            <v>11443.297708086957</v>
          </cell>
          <cell r="W66">
            <v>8.1454357516383595</v>
          </cell>
          <cell r="X66">
            <v>2.1876695545593536</v>
          </cell>
          <cell r="Y66">
            <v>510450.55838485353</v>
          </cell>
          <cell r="Z66">
            <v>7.7506475857876813</v>
          </cell>
          <cell r="AA66">
            <v>510450.55838485353</v>
          </cell>
          <cell r="AB66">
            <v>7.7506475857876813</v>
          </cell>
          <cell r="AC66">
            <v>299854.27077632665</v>
          </cell>
          <cell r="AD66">
            <v>8.6310192419176683</v>
          </cell>
          <cell r="AE66">
            <v>283261.2874411369</v>
          </cell>
          <cell r="AF66">
            <v>8.6319381878242609</v>
          </cell>
          <cell r="AG66">
            <v>16592.983335189725</v>
          </cell>
          <cell r="AH66">
            <v>8.6156523233696003</v>
          </cell>
          <cell r="AI66">
            <v>4.4233856451421181</v>
          </cell>
        </row>
        <row r="67">
          <cell r="N67">
            <v>523913.02719198825</v>
          </cell>
          <cell r="O67">
            <v>7.0931832394422898</v>
          </cell>
          <cell r="P67">
            <v>523913.02719198825</v>
          </cell>
          <cell r="Q67">
            <v>7.0931832394422898</v>
          </cell>
          <cell r="R67">
            <v>492865.58423517726</v>
          </cell>
          <cell r="S67">
            <v>7.0061740306003051</v>
          </cell>
          <cell r="T67">
            <v>481330.38324238156</v>
          </cell>
          <cell r="U67">
            <v>6.997808939972268</v>
          </cell>
          <cell r="V67">
            <v>11535.200992795697</v>
          </cell>
          <cell r="W67">
            <v>7.3511485444716946</v>
          </cell>
          <cell r="X67">
            <v>2.2718356226244723</v>
          </cell>
          <cell r="Y67">
            <v>664163.8172094269</v>
          </cell>
          <cell r="Z67">
            <v>7.3262977784660075</v>
          </cell>
          <cell r="AA67">
            <v>664163.8172094269</v>
          </cell>
          <cell r="AB67">
            <v>7.3262977784660075</v>
          </cell>
          <cell r="AC67">
            <v>357132.02741947555</v>
          </cell>
          <cell r="AD67">
            <v>8.2272810082756074</v>
          </cell>
          <cell r="AE67">
            <v>350916.65330970753</v>
          </cell>
          <cell r="AF67">
            <v>8.2612976588122784</v>
          </cell>
          <cell r="AG67">
            <v>6215.3741097680304</v>
          </cell>
          <cell r="AH67">
            <v>6.4094540318432847</v>
          </cell>
          <cell r="AI67">
            <v>3.9570819016172547</v>
          </cell>
        </row>
        <row r="68">
          <cell r="N68">
            <v>473016.68094277353</v>
          </cell>
          <cell r="O68">
            <v>6.3320151381836611</v>
          </cell>
          <cell r="P68">
            <v>473016.68094277353</v>
          </cell>
          <cell r="Q68">
            <v>6.3320151381836611</v>
          </cell>
          <cell r="R68">
            <v>319612.79849723098</v>
          </cell>
          <cell r="S68">
            <v>6.2107847777548892</v>
          </cell>
          <cell r="T68">
            <v>315172.81265737908</v>
          </cell>
          <cell r="U68">
            <v>6.2002554803302532</v>
          </cell>
          <cell r="V68">
            <v>4439.9858398518863</v>
          </cell>
          <cell r="W68">
            <v>6.8462759399255049</v>
          </cell>
          <cell r="X68">
            <v>2.5006993849344998</v>
          </cell>
          <cell r="Y68">
            <v>553544.02551436936</v>
          </cell>
          <cell r="Z68">
            <v>5.7342192073202449</v>
          </cell>
          <cell r="AA68">
            <v>553544.02551436936</v>
          </cell>
          <cell r="AB68">
            <v>5.7342192073202449</v>
          </cell>
          <cell r="AC68">
            <v>140450.33408755803</v>
          </cell>
          <cell r="AD68">
            <v>5.7734182969621282</v>
          </cell>
          <cell r="AE68">
            <v>139862.82384926933</v>
          </cell>
          <cell r="AF68">
            <v>5.7697759676055664</v>
          </cell>
          <cell r="AG68">
            <v>587.51023828869234</v>
          </cell>
          <cell r="AH68">
            <v>6.4375</v>
          </cell>
          <cell r="AI68">
            <v>2</v>
          </cell>
        </row>
        <row r="73">
          <cell r="N73">
            <v>1100922.6652934884</v>
          </cell>
          <cell r="O73">
            <v>5.6914812694513941</v>
          </cell>
          <cell r="P73">
            <v>1100922.6652934884</v>
          </cell>
          <cell r="Q73">
            <v>5.6914812694513941</v>
          </cell>
          <cell r="R73">
            <v>1100922.6652934884</v>
          </cell>
          <cell r="S73">
            <v>5.6914812694513941</v>
          </cell>
          <cell r="T73">
            <v>1100922.6652934884</v>
          </cell>
          <cell r="U73">
            <v>5.6914812694513941</v>
          </cell>
          <cell r="V73">
            <v>0</v>
          </cell>
          <cell r="W73">
            <v>0</v>
          </cell>
          <cell r="X73">
            <v>0</v>
          </cell>
          <cell r="Y73">
            <v>125213.37494934234</v>
          </cell>
          <cell r="Z73">
            <v>5.8512057958394541</v>
          </cell>
          <cell r="AA73">
            <v>125213.37494934234</v>
          </cell>
          <cell r="AB73">
            <v>5.8512057958394541</v>
          </cell>
          <cell r="AC73">
            <v>125213.37494934234</v>
          </cell>
          <cell r="AD73">
            <v>5.8512057958394541</v>
          </cell>
          <cell r="AE73">
            <v>125213.37494934234</v>
          </cell>
          <cell r="AF73">
            <v>5.8512057958394541</v>
          </cell>
          <cell r="AG73">
            <v>0</v>
          </cell>
          <cell r="AH73">
            <v>0</v>
          </cell>
          <cell r="AI73">
            <v>0</v>
          </cell>
        </row>
        <row r="74">
          <cell r="N74">
            <v>273267.5007643954</v>
          </cell>
          <cell r="O74">
            <v>8.2993655462399314</v>
          </cell>
          <cell r="P74">
            <v>273267.5007643954</v>
          </cell>
          <cell r="Q74">
            <v>8.2993655462399314</v>
          </cell>
          <cell r="R74">
            <v>273267.5007643954</v>
          </cell>
          <cell r="S74">
            <v>8.2993655462399314</v>
          </cell>
          <cell r="T74">
            <v>273267.5007643954</v>
          </cell>
          <cell r="U74">
            <v>8.2993655462399314</v>
          </cell>
          <cell r="V74">
            <v>0</v>
          </cell>
          <cell r="W74">
            <v>0</v>
          </cell>
          <cell r="X74">
            <v>0</v>
          </cell>
          <cell r="Y74">
            <v>263793.34282731276</v>
          </cell>
          <cell r="Z74">
            <v>7.7899671797201711</v>
          </cell>
          <cell r="AA74">
            <v>263793.34282731276</v>
          </cell>
          <cell r="AB74">
            <v>7.7899671797201711</v>
          </cell>
          <cell r="AC74">
            <v>263793.34282731276</v>
          </cell>
          <cell r="AD74">
            <v>7.7899671797201711</v>
          </cell>
          <cell r="AE74">
            <v>263793.34282731276</v>
          </cell>
          <cell r="AF74">
            <v>7.7899671797201711</v>
          </cell>
          <cell r="AG74">
            <v>0</v>
          </cell>
          <cell r="AH74">
            <v>0</v>
          </cell>
          <cell r="AI74">
            <v>0</v>
          </cell>
        </row>
        <row r="75">
          <cell r="N75">
            <v>1132043.1049696624</v>
          </cell>
          <cell r="O75">
            <v>8.8202488434881374</v>
          </cell>
          <cell r="P75">
            <v>1132043.1049696624</v>
          </cell>
          <cell r="Q75">
            <v>8.8202488434881374</v>
          </cell>
          <cell r="R75">
            <v>1132043.1049696624</v>
          </cell>
          <cell r="S75">
            <v>8.8202488434881374</v>
          </cell>
          <cell r="T75">
            <v>1132043.1049696624</v>
          </cell>
          <cell r="U75">
            <v>8.8202488434881374</v>
          </cell>
          <cell r="V75">
            <v>0</v>
          </cell>
          <cell r="W75">
            <v>0</v>
          </cell>
          <cell r="X75">
            <v>0</v>
          </cell>
          <cell r="Y75">
            <v>1083039.232121503</v>
          </cell>
          <cell r="Z75">
            <v>9.5038128341506738</v>
          </cell>
          <cell r="AA75">
            <v>1083039.232121503</v>
          </cell>
          <cell r="AB75">
            <v>9.5038128341506738</v>
          </cell>
          <cell r="AC75">
            <v>1083039.232121503</v>
          </cell>
          <cell r="AD75">
            <v>9.5038128341506738</v>
          </cell>
          <cell r="AE75">
            <v>1083039.232121503</v>
          </cell>
          <cell r="AF75">
            <v>9.5038128341506738</v>
          </cell>
          <cell r="AG75">
            <v>0</v>
          </cell>
          <cell r="AH75">
            <v>0</v>
          </cell>
          <cell r="AI75">
            <v>0</v>
          </cell>
        </row>
        <row r="76">
          <cell r="N76">
            <v>1091.0389427587111</v>
          </cell>
          <cell r="O76">
            <v>12.299830909417524</v>
          </cell>
          <cell r="P76">
            <v>1091.0389427587111</v>
          </cell>
          <cell r="Q76">
            <v>12.299830909417524</v>
          </cell>
          <cell r="R76">
            <v>1091.0389427587111</v>
          </cell>
          <cell r="S76">
            <v>12.299830909417524</v>
          </cell>
          <cell r="T76">
            <v>1091.0389427587111</v>
          </cell>
          <cell r="U76">
            <v>12.299830909417524</v>
          </cell>
          <cell r="V76">
            <v>0</v>
          </cell>
          <cell r="W76">
            <v>0</v>
          </cell>
          <cell r="X76">
            <v>0</v>
          </cell>
          <cell r="Y76">
            <v>870.67596406737471</v>
          </cell>
          <cell r="Z76">
            <v>7.8051410914063464</v>
          </cell>
          <cell r="AA76">
            <v>870.67596406737471</v>
          </cell>
          <cell r="AB76">
            <v>7.8051410914063464</v>
          </cell>
          <cell r="AC76">
            <v>391.18099233842338</v>
          </cell>
          <cell r="AD76">
            <v>12.46934015982653</v>
          </cell>
          <cell r="AE76">
            <v>391.18099233842338</v>
          </cell>
          <cell r="AF76">
            <v>12.46934015982653</v>
          </cell>
          <cell r="AG76">
            <v>0</v>
          </cell>
          <cell r="AH76">
            <v>0</v>
          </cell>
          <cell r="AI76">
            <v>0</v>
          </cell>
        </row>
        <row r="77">
          <cell r="N77">
            <v>32345.272580768116</v>
          </cell>
          <cell r="O77">
            <v>10.848968203529964</v>
          </cell>
          <cell r="P77">
            <v>32345.272580768116</v>
          </cell>
          <cell r="Q77">
            <v>10.848968203529964</v>
          </cell>
          <cell r="R77">
            <v>26577.083474924388</v>
          </cell>
          <cell r="S77">
            <v>11.057710950549142</v>
          </cell>
          <cell r="T77">
            <v>0</v>
          </cell>
          <cell r="U77">
            <v>0</v>
          </cell>
          <cell r="V77">
            <v>26577.083474924388</v>
          </cell>
          <cell r="W77">
            <v>11.057710950549142</v>
          </cell>
          <cell r="X77">
            <v>3.4454697475014466</v>
          </cell>
          <cell r="Y77">
            <v>63884.05440969827</v>
          </cell>
          <cell r="Z77">
            <v>9.9225823145710219</v>
          </cell>
          <cell r="AA77">
            <v>63884.05440969827</v>
          </cell>
          <cell r="AB77">
            <v>9.9225823145710219</v>
          </cell>
          <cell r="AC77">
            <v>34546.393543990285</v>
          </cell>
          <cell r="AD77">
            <v>11.3920523315783</v>
          </cell>
          <cell r="AE77">
            <v>0</v>
          </cell>
          <cell r="AF77">
            <v>0</v>
          </cell>
          <cell r="AG77">
            <v>34546.393543990285</v>
          </cell>
          <cell r="AH77">
            <v>11.3920523315783</v>
          </cell>
          <cell r="AI77">
            <v>4.2777737929910913</v>
          </cell>
        </row>
        <row r="79">
          <cell r="R79">
            <v>1087055.926965805</v>
          </cell>
          <cell r="S79">
            <v>5.6824939581702347</v>
          </cell>
          <cell r="T79">
            <v>1087055.926965805</v>
          </cell>
          <cell r="U79">
            <v>5.6824939581702347</v>
          </cell>
          <cell r="V79">
            <v>0</v>
          </cell>
          <cell r="W79">
            <v>0</v>
          </cell>
          <cell r="X79">
            <v>0</v>
          </cell>
          <cell r="AC79">
            <v>125213.37494934234</v>
          </cell>
          <cell r="AD79">
            <v>5.8512057958394541</v>
          </cell>
          <cell r="AE79">
            <v>125213.37494934234</v>
          </cell>
          <cell r="AF79">
            <v>5.8512057958394541</v>
          </cell>
          <cell r="AG79">
            <v>0</v>
          </cell>
          <cell r="AH79">
            <v>0</v>
          </cell>
          <cell r="AI79">
            <v>0</v>
          </cell>
        </row>
        <row r="80">
          <cell r="R80">
            <v>13866.73832768469</v>
          </cell>
          <cell r="S80">
            <v>6.3377475461131549</v>
          </cell>
          <cell r="T80">
            <v>13866.73832768469</v>
          </cell>
          <cell r="U80">
            <v>6.3377475461131549</v>
          </cell>
          <cell r="V80">
            <v>0</v>
          </cell>
          <cell r="W80">
            <v>0</v>
          </cell>
          <cell r="X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</row>
        <row r="81">
          <cell r="R81">
            <v>273267.5007643954</v>
          </cell>
          <cell r="S81">
            <v>8.2993655462399314</v>
          </cell>
          <cell r="T81">
            <v>273267.5007643954</v>
          </cell>
          <cell r="U81">
            <v>8.2993655462399314</v>
          </cell>
          <cell r="V81">
            <v>0</v>
          </cell>
          <cell r="W81">
            <v>0</v>
          </cell>
          <cell r="X81">
            <v>0</v>
          </cell>
          <cell r="AC81">
            <v>263793.34282731276</v>
          </cell>
          <cell r="AD81">
            <v>7.7899671797201711</v>
          </cell>
          <cell r="AE81">
            <v>263793.34282731276</v>
          </cell>
          <cell r="AF81">
            <v>7.7899671797201711</v>
          </cell>
          <cell r="AG81">
            <v>0</v>
          </cell>
          <cell r="AH81">
            <v>0</v>
          </cell>
          <cell r="AI81">
            <v>0</v>
          </cell>
        </row>
        <row r="82">
          <cell r="R82">
            <v>8896.7440983525466</v>
          </cell>
          <cell r="S82">
            <v>11.691614186536331</v>
          </cell>
          <cell r="T82">
            <v>8896.7440983525466</v>
          </cell>
          <cell r="U82">
            <v>11.691614186536331</v>
          </cell>
          <cell r="V82">
            <v>0</v>
          </cell>
          <cell r="W82">
            <v>0</v>
          </cell>
          <cell r="X82">
            <v>0</v>
          </cell>
          <cell r="AC82">
            <v>2039.1356187329643</v>
          </cell>
          <cell r="AD82">
            <v>10.43183281229344</v>
          </cell>
          <cell r="AE82">
            <v>2039.1356187329643</v>
          </cell>
          <cell r="AF82">
            <v>10.43183281229344</v>
          </cell>
          <cell r="AG82">
            <v>0</v>
          </cell>
          <cell r="AH82">
            <v>0</v>
          </cell>
          <cell r="AI82">
            <v>0</v>
          </cell>
        </row>
        <row r="83">
          <cell r="R83">
            <v>24264.059145305942</v>
          </cell>
          <cell r="S83">
            <v>6.5069030091748186</v>
          </cell>
          <cell r="T83">
            <v>24264.059145305942</v>
          </cell>
          <cell r="U83">
            <v>6.5069030091748186</v>
          </cell>
          <cell r="V83">
            <v>0</v>
          </cell>
          <cell r="W83">
            <v>0</v>
          </cell>
          <cell r="X83">
            <v>0</v>
          </cell>
          <cell r="AC83">
            <v>4554.993816187678</v>
          </cell>
          <cell r="AD83">
            <v>5.9897504038500857</v>
          </cell>
          <cell r="AE83">
            <v>4554.993816187678</v>
          </cell>
          <cell r="AF83">
            <v>5.9897504038500857</v>
          </cell>
          <cell r="AG83">
            <v>0</v>
          </cell>
          <cell r="AH83">
            <v>0</v>
          </cell>
          <cell r="AI83">
            <v>0</v>
          </cell>
        </row>
        <row r="84">
          <cell r="R84">
            <v>237155.19642330357</v>
          </cell>
          <cell r="S84">
            <v>6.9771908571627286</v>
          </cell>
          <cell r="T84">
            <v>237155.19642330357</v>
          </cell>
          <cell r="U84">
            <v>6.9771908571627286</v>
          </cell>
          <cell r="V84">
            <v>0</v>
          </cell>
          <cell r="W84">
            <v>0</v>
          </cell>
          <cell r="X84">
            <v>0</v>
          </cell>
          <cell r="AC84">
            <v>8356.1145781165669</v>
          </cell>
          <cell r="AD84">
            <v>12.087076371017565</v>
          </cell>
          <cell r="AE84">
            <v>8356.1145781165669</v>
          </cell>
          <cell r="AF84">
            <v>12.087076371017565</v>
          </cell>
          <cell r="AG84">
            <v>0</v>
          </cell>
          <cell r="AH84">
            <v>0</v>
          </cell>
          <cell r="AI84">
            <v>0</v>
          </cell>
        </row>
        <row r="85">
          <cell r="R85">
            <v>349275.18832317449</v>
          </cell>
          <cell r="S85">
            <v>8.4929924855418459</v>
          </cell>
          <cell r="T85">
            <v>349275.18832317449</v>
          </cell>
          <cell r="U85">
            <v>8.4929924855418459</v>
          </cell>
          <cell r="V85">
            <v>0</v>
          </cell>
          <cell r="W85">
            <v>0</v>
          </cell>
          <cell r="X85">
            <v>0</v>
          </cell>
          <cell r="AC85">
            <v>413510.33742273675</v>
          </cell>
          <cell r="AD85">
            <v>8.4933742779200827</v>
          </cell>
          <cell r="AE85">
            <v>413510.33742273675</v>
          </cell>
          <cell r="AF85">
            <v>8.4933742779200827</v>
          </cell>
          <cell r="AG85">
            <v>0</v>
          </cell>
          <cell r="AH85">
            <v>0</v>
          </cell>
          <cell r="AI85">
            <v>0</v>
          </cell>
        </row>
        <row r="86">
          <cell r="R86">
            <v>114000.86551724334</v>
          </cell>
          <cell r="S86">
            <v>8.077661124267653</v>
          </cell>
          <cell r="T86">
            <v>114000.86551724334</v>
          </cell>
          <cell r="U86">
            <v>8.077661124267653</v>
          </cell>
          <cell r="V86">
            <v>0</v>
          </cell>
          <cell r="W86">
            <v>0</v>
          </cell>
          <cell r="X86">
            <v>0</v>
          </cell>
          <cell r="AC86">
            <v>5970.4004090354383</v>
          </cell>
          <cell r="AD86">
            <v>10.61360800693407</v>
          </cell>
          <cell r="AE86">
            <v>5970.4004090354383</v>
          </cell>
          <cell r="AF86">
            <v>10.61360800693407</v>
          </cell>
          <cell r="AG86">
            <v>0</v>
          </cell>
          <cell r="AH86">
            <v>0</v>
          </cell>
          <cell r="AI86">
            <v>0</v>
          </cell>
        </row>
        <row r="87">
          <cell r="R87">
            <v>45192.700626233818</v>
          </cell>
          <cell r="S87">
            <v>8.619476700823455</v>
          </cell>
          <cell r="T87">
            <v>45192.700626233818</v>
          </cell>
          <cell r="U87">
            <v>8.619476700823455</v>
          </cell>
          <cell r="V87">
            <v>0</v>
          </cell>
          <cell r="W87">
            <v>0</v>
          </cell>
          <cell r="X87">
            <v>0</v>
          </cell>
          <cell r="AC87">
            <v>139579.22318590817</v>
          </cell>
          <cell r="AD87">
            <v>7.7609334737303168</v>
          </cell>
          <cell r="AE87">
            <v>139579.22318590817</v>
          </cell>
          <cell r="AF87">
            <v>7.7609334737303168</v>
          </cell>
          <cell r="AG87">
            <v>0</v>
          </cell>
          <cell r="AH87">
            <v>0</v>
          </cell>
          <cell r="AI87">
            <v>0</v>
          </cell>
        </row>
        <row r="88">
          <cell r="R88">
            <v>17338.975232889235</v>
          </cell>
          <cell r="S88">
            <v>11.553475989431185</v>
          </cell>
          <cell r="T88">
            <v>17338.975232889235</v>
          </cell>
          <cell r="U88">
            <v>11.553475989431185</v>
          </cell>
          <cell r="V88">
            <v>0</v>
          </cell>
          <cell r="W88">
            <v>0</v>
          </cell>
          <cell r="X88">
            <v>0</v>
          </cell>
          <cell r="AC88">
            <v>10488.980945450314</v>
          </cell>
          <cell r="AD88">
            <v>12.479597313338848</v>
          </cell>
          <cell r="AE88">
            <v>10488.980945450314</v>
          </cell>
          <cell r="AF88">
            <v>12.479597313338848</v>
          </cell>
          <cell r="AG88">
            <v>0</v>
          </cell>
          <cell r="AH88">
            <v>0</v>
          </cell>
          <cell r="AI88">
            <v>0</v>
          </cell>
        </row>
        <row r="89">
          <cell r="R89">
            <v>23408.252043742687</v>
          </cell>
          <cell r="S89">
            <v>12.615050386401496</v>
          </cell>
          <cell r="T89">
            <v>23408.252043742687</v>
          </cell>
          <cell r="U89">
            <v>12.615050386401496</v>
          </cell>
          <cell r="V89">
            <v>0</v>
          </cell>
          <cell r="W89">
            <v>0</v>
          </cell>
          <cell r="X89">
            <v>0</v>
          </cell>
          <cell r="AC89">
            <v>19442.055461505952</v>
          </cell>
          <cell r="AD89">
            <v>14.848975993635674</v>
          </cell>
          <cell r="AE89">
            <v>19442.055461505952</v>
          </cell>
          <cell r="AF89">
            <v>14.848975993635674</v>
          </cell>
          <cell r="AG89">
            <v>0</v>
          </cell>
          <cell r="AH89">
            <v>0</v>
          </cell>
          <cell r="AI89">
            <v>0</v>
          </cell>
        </row>
        <row r="90">
          <cell r="R90">
            <v>3044.2044327010813</v>
          </cell>
          <cell r="S90">
            <v>11.876050401793778</v>
          </cell>
          <cell r="T90">
            <v>3044.2044327010813</v>
          </cell>
          <cell r="U90">
            <v>11.876050401793778</v>
          </cell>
          <cell r="V90">
            <v>0</v>
          </cell>
          <cell r="W90">
            <v>0</v>
          </cell>
          <cell r="X90">
            <v>0</v>
          </cell>
          <cell r="AC90">
            <v>2084.4228263177683</v>
          </cell>
          <cell r="AD90">
            <v>16.348204496281273</v>
          </cell>
          <cell r="AE90">
            <v>2084.4228263177683</v>
          </cell>
          <cell r="AF90">
            <v>16.348204496281273</v>
          </cell>
          <cell r="AG90">
            <v>0</v>
          </cell>
          <cell r="AH90">
            <v>0</v>
          </cell>
          <cell r="AI90">
            <v>0</v>
          </cell>
        </row>
        <row r="91">
          <cell r="R91">
            <v>22163.268827590036</v>
          </cell>
          <cell r="S91">
            <v>14.725478613939826</v>
          </cell>
          <cell r="T91">
            <v>22163.268827590036</v>
          </cell>
          <cell r="U91">
            <v>14.725478613939826</v>
          </cell>
          <cell r="V91">
            <v>0</v>
          </cell>
          <cell r="W91">
            <v>0</v>
          </cell>
          <cell r="X91">
            <v>0</v>
          </cell>
          <cell r="AC91">
            <v>16192.093344029885</v>
          </cell>
          <cell r="AD91">
            <v>13.650090894490422</v>
          </cell>
          <cell r="AE91">
            <v>16192.093344029885</v>
          </cell>
          <cell r="AF91">
            <v>13.650090894490422</v>
          </cell>
          <cell r="AG91">
            <v>0</v>
          </cell>
          <cell r="AH91">
            <v>0</v>
          </cell>
          <cell r="AI91">
            <v>0</v>
          </cell>
        </row>
        <row r="92">
          <cell r="R92">
            <v>45043.065073474812</v>
          </cell>
          <cell r="S92">
            <v>8.2859508068689927</v>
          </cell>
          <cell r="T92">
            <v>45043.065073474812</v>
          </cell>
          <cell r="U92">
            <v>8.2859508068689927</v>
          </cell>
          <cell r="V92">
            <v>0</v>
          </cell>
          <cell r="W92">
            <v>0</v>
          </cell>
          <cell r="X92">
            <v>0</v>
          </cell>
          <cell r="AC92">
            <v>22702.393291872235</v>
          </cell>
          <cell r="AD92">
            <v>9.4055713923426048</v>
          </cell>
          <cell r="AE92">
            <v>22702.393291872235</v>
          </cell>
          <cell r="AF92">
            <v>9.4055713923426048</v>
          </cell>
          <cell r="AG92">
            <v>0</v>
          </cell>
          <cell r="AH92">
            <v>0</v>
          </cell>
          <cell r="AI92">
            <v>0</v>
          </cell>
        </row>
        <row r="93">
          <cell r="R93">
            <v>62490.183775716243</v>
          </cell>
          <cell r="S93">
            <v>10.366035935155644</v>
          </cell>
          <cell r="T93">
            <v>62490.183775716243</v>
          </cell>
          <cell r="U93">
            <v>10.366035935155644</v>
          </cell>
          <cell r="V93">
            <v>0</v>
          </cell>
          <cell r="W93">
            <v>0</v>
          </cell>
          <cell r="X93">
            <v>0</v>
          </cell>
          <cell r="AC93">
            <v>55834.633383634617</v>
          </cell>
          <cell r="AD93">
            <v>11.607189121634697</v>
          </cell>
          <cell r="AE93">
            <v>55834.633383634617</v>
          </cell>
          <cell r="AF93">
            <v>11.607189121634697</v>
          </cell>
          <cell r="AG93">
            <v>0</v>
          </cell>
          <cell r="AH93">
            <v>0</v>
          </cell>
          <cell r="AI93">
            <v>0</v>
          </cell>
        </row>
        <row r="94">
          <cell r="R94">
            <v>43885.335567466638</v>
          </cell>
          <cell r="S94">
            <v>13.180889274074636</v>
          </cell>
          <cell r="T94">
            <v>43885.335567466638</v>
          </cell>
          <cell r="U94">
            <v>13.180889274074636</v>
          </cell>
          <cell r="V94">
            <v>0</v>
          </cell>
          <cell r="W94">
            <v>0</v>
          </cell>
          <cell r="X94">
            <v>0</v>
          </cell>
          <cell r="AC94">
            <v>99459.248775880886</v>
          </cell>
          <cell r="AD94">
            <v>14.859320867144833</v>
          </cell>
          <cell r="AE94">
            <v>99459.248775880886</v>
          </cell>
          <cell r="AF94">
            <v>14.859320867144833</v>
          </cell>
          <cell r="AG94">
            <v>0</v>
          </cell>
          <cell r="AH94">
            <v>0</v>
          </cell>
          <cell r="AI94">
            <v>0</v>
          </cell>
        </row>
        <row r="95">
          <cell r="R95">
            <v>36652.531402300527</v>
          </cell>
          <cell r="S95">
            <v>11.721838358083993</v>
          </cell>
          <cell r="T95">
            <v>36652.531402300527</v>
          </cell>
          <cell r="U95">
            <v>11.721838358083993</v>
          </cell>
          <cell r="V95">
            <v>0</v>
          </cell>
          <cell r="W95">
            <v>0</v>
          </cell>
          <cell r="X95">
            <v>0</v>
          </cell>
          <cell r="AC95">
            <v>61354.881556865184</v>
          </cell>
          <cell r="AD95">
            <v>12.940655973937139</v>
          </cell>
          <cell r="AE95">
            <v>61354.881556865184</v>
          </cell>
          <cell r="AF95">
            <v>12.940655973937139</v>
          </cell>
          <cell r="AG95">
            <v>0</v>
          </cell>
          <cell r="AH95">
            <v>0</v>
          </cell>
          <cell r="AI95">
            <v>0</v>
          </cell>
        </row>
        <row r="96">
          <cell r="R96">
            <v>14522.651961678263</v>
          </cell>
          <cell r="S96">
            <v>9.7619676448777604</v>
          </cell>
          <cell r="T96">
            <v>14522.651961678263</v>
          </cell>
          <cell r="U96">
            <v>9.7619676448777604</v>
          </cell>
          <cell r="V96">
            <v>0</v>
          </cell>
          <cell r="W96">
            <v>0</v>
          </cell>
          <cell r="X96">
            <v>0</v>
          </cell>
          <cell r="AC96">
            <v>10523.29878143178</v>
          </cell>
          <cell r="AD96">
            <v>9.0701803032491242</v>
          </cell>
          <cell r="AE96">
            <v>10523.29878143178</v>
          </cell>
          <cell r="AF96">
            <v>9.0701803032491242</v>
          </cell>
          <cell r="AG96">
            <v>0</v>
          </cell>
          <cell r="AH96">
            <v>0</v>
          </cell>
          <cell r="AI96">
            <v>0</v>
          </cell>
        </row>
        <row r="97">
          <cell r="R97">
            <v>71148.666124902316</v>
          </cell>
          <cell r="S97">
            <v>8.5092267978920351</v>
          </cell>
          <cell r="T97">
            <v>71148.666124902316</v>
          </cell>
          <cell r="U97">
            <v>8.5092267978920351</v>
          </cell>
          <cell r="V97">
            <v>0</v>
          </cell>
          <cell r="W97">
            <v>0</v>
          </cell>
          <cell r="X97">
            <v>0</v>
          </cell>
          <cell r="AC97">
            <v>98287.252512311912</v>
          </cell>
          <cell r="AD97">
            <v>7.347105352657695</v>
          </cell>
          <cell r="AE97">
            <v>98287.252512311912</v>
          </cell>
          <cell r="AF97">
            <v>7.347105352657695</v>
          </cell>
          <cell r="AG97">
            <v>0</v>
          </cell>
          <cell r="AH97">
            <v>0</v>
          </cell>
          <cell r="AI97">
            <v>0</v>
          </cell>
        </row>
        <row r="98">
          <cell r="R98">
            <v>10262.030918324921</v>
          </cell>
          <cell r="S98">
            <v>5.3562702404364879</v>
          </cell>
          <cell r="T98">
            <v>10262.030918324921</v>
          </cell>
          <cell r="U98">
            <v>5.3562702404364879</v>
          </cell>
          <cell r="V98">
            <v>0</v>
          </cell>
          <cell r="W98">
            <v>0</v>
          </cell>
          <cell r="X98">
            <v>0</v>
          </cell>
          <cell r="AC98">
            <v>108988.48085390909</v>
          </cell>
          <cell r="AD98">
            <v>6.7168427101115453</v>
          </cell>
          <cell r="AE98">
            <v>108988.48085390909</v>
          </cell>
          <cell r="AF98">
            <v>6.7168427101115453</v>
          </cell>
          <cell r="AG98">
            <v>0</v>
          </cell>
          <cell r="AH98">
            <v>0</v>
          </cell>
          <cell r="AI98">
            <v>0</v>
          </cell>
        </row>
        <row r="99">
          <cell r="R99">
            <v>3299.1854752753256</v>
          </cell>
          <cell r="S99">
            <v>14.562997436079812</v>
          </cell>
          <cell r="T99">
            <v>3299.1854752753256</v>
          </cell>
          <cell r="U99">
            <v>14.562997436079812</v>
          </cell>
          <cell r="V99">
            <v>0</v>
          </cell>
          <cell r="W99">
            <v>0</v>
          </cell>
          <cell r="X99">
            <v>0</v>
          </cell>
          <cell r="AC99">
            <v>3671.2853575943341</v>
          </cell>
          <cell r="AD99">
            <v>12.512727487885014</v>
          </cell>
          <cell r="AE99">
            <v>3671.2853575943341</v>
          </cell>
          <cell r="AF99">
            <v>12.512727487885014</v>
          </cell>
          <cell r="AG99">
            <v>0</v>
          </cell>
          <cell r="AH99">
            <v>0</v>
          </cell>
          <cell r="AI99">
            <v>0</v>
          </cell>
        </row>
        <row r="100"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</row>
        <row r="101">
          <cell r="R101">
            <v>26577.083474924388</v>
          </cell>
          <cell r="S101">
            <v>11.057710950549142</v>
          </cell>
          <cell r="T101">
            <v>0</v>
          </cell>
          <cell r="U101">
            <v>0</v>
          </cell>
          <cell r="V101">
            <v>26577.083474924388</v>
          </cell>
          <cell r="W101">
            <v>11.057710950549142</v>
          </cell>
          <cell r="X101">
            <v>3.4454697475014466</v>
          </cell>
          <cell r="AC101">
            <v>34546.393543990285</v>
          </cell>
          <cell r="AD101">
            <v>11.3920523315783</v>
          </cell>
          <cell r="AE101">
            <v>0</v>
          </cell>
          <cell r="AF101">
            <v>0</v>
          </cell>
          <cell r="AG101">
            <v>34546.393543990285</v>
          </cell>
          <cell r="AH101">
            <v>11.3920523315783</v>
          </cell>
          <cell r="AI101">
            <v>4.2777737929910913</v>
          </cell>
        </row>
        <row r="102">
          <cell r="R102">
            <v>1091.0389427587111</v>
          </cell>
          <cell r="S102">
            <v>12.299830909417524</v>
          </cell>
          <cell r="T102">
            <v>1091.0389427587111</v>
          </cell>
          <cell r="U102">
            <v>12.299830909417524</v>
          </cell>
          <cell r="V102">
            <v>0</v>
          </cell>
          <cell r="W102">
            <v>0</v>
          </cell>
          <cell r="X102">
            <v>0</v>
          </cell>
          <cell r="AC102">
            <v>391.18099233842338</v>
          </cell>
          <cell r="AD102">
            <v>12.46934015982653</v>
          </cell>
          <cell r="AE102">
            <v>391.18099233842338</v>
          </cell>
          <cell r="AF102">
            <v>12.46934015982653</v>
          </cell>
          <cell r="AG102">
            <v>0</v>
          </cell>
          <cell r="AH102">
            <v>0</v>
          </cell>
          <cell r="AI102">
            <v>0</v>
          </cell>
        </row>
        <row r="104">
          <cell r="R104">
            <v>49494.870577702248</v>
          </cell>
          <cell r="S104">
            <v>12.662379721955606</v>
          </cell>
          <cell r="T104">
            <v>49494.870577702248</v>
          </cell>
          <cell r="U104">
            <v>12.662379721955606</v>
          </cell>
          <cell r="V104">
            <v>0</v>
          </cell>
          <cell r="W104">
            <v>0</v>
          </cell>
          <cell r="X104">
            <v>0</v>
          </cell>
          <cell r="AC104">
            <v>51284.516044279546</v>
          </cell>
          <cell r="AD104">
            <v>13.237864154185745</v>
          </cell>
          <cell r="AE104">
            <v>51284.516044279546</v>
          </cell>
          <cell r="AF104">
            <v>13.237864154185745</v>
          </cell>
          <cell r="AG104">
            <v>0</v>
          </cell>
          <cell r="AH104">
            <v>0</v>
          </cell>
          <cell r="AI104">
            <v>0</v>
          </cell>
        </row>
        <row r="105">
          <cell r="R105">
            <v>77765.764417775223</v>
          </cell>
          <cell r="S105">
            <v>15.844986190828273</v>
          </cell>
          <cell r="T105">
            <v>77765.764417775223</v>
          </cell>
          <cell r="U105">
            <v>15.844986190828273</v>
          </cell>
          <cell r="V105">
            <v>0</v>
          </cell>
          <cell r="W105">
            <v>0</v>
          </cell>
          <cell r="X105">
            <v>0</v>
          </cell>
          <cell r="AC105">
            <v>117131.08978293267</v>
          </cell>
          <cell r="AD105">
            <v>15.93220384769454</v>
          </cell>
          <cell r="AE105">
            <v>117131.08978293267</v>
          </cell>
          <cell r="AF105">
            <v>15.93220384769454</v>
          </cell>
          <cell r="AG105">
            <v>0</v>
          </cell>
          <cell r="AH105">
            <v>0</v>
          </cell>
          <cell r="AI105">
            <v>0</v>
          </cell>
        </row>
        <row r="106">
          <cell r="R106">
            <v>138667.46430982437</v>
          </cell>
          <cell r="S106">
            <v>10.528347404852672</v>
          </cell>
          <cell r="T106">
            <v>138667.46430982437</v>
          </cell>
          <cell r="U106">
            <v>10.528347404852672</v>
          </cell>
          <cell r="V106">
            <v>0</v>
          </cell>
          <cell r="W106">
            <v>0</v>
          </cell>
          <cell r="X106">
            <v>0</v>
          </cell>
          <cell r="AC106">
            <v>98408.934328070754</v>
          </cell>
          <cell r="AD106">
            <v>12.310025341302053</v>
          </cell>
          <cell r="AE106">
            <v>98408.934328070754</v>
          </cell>
          <cell r="AF106">
            <v>12.310025341302053</v>
          </cell>
          <cell r="AG106">
            <v>0</v>
          </cell>
          <cell r="AH106">
            <v>0</v>
          </cell>
          <cell r="AI106">
            <v>0</v>
          </cell>
        </row>
        <row r="107">
          <cell r="R107">
            <v>62199.781498869685</v>
          </cell>
          <cell r="S107">
            <v>11.489567489926209</v>
          </cell>
          <cell r="T107">
            <v>62199.781498869685</v>
          </cell>
          <cell r="U107">
            <v>11.489567489926209</v>
          </cell>
          <cell r="V107">
            <v>0</v>
          </cell>
          <cell r="W107">
            <v>0</v>
          </cell>
          <cell r="X107">
            <v>0</v>
          </cell>
          <cell r="AC107">
            <v>59349.193736211717</v>
          </cell>
          <cell r="AD107">
            <v>12.395536699934025</v>
          </cell>
          <cell r="AE107">
            <v>59349.193736211717</v>
          </cell>
          <cell r="AF107">
            <v>12.395536699934025</v>
          </cell>
          <cell r="AG107">
            <v>0</v>
          </cell>
          <cell r="AH107">
            <v>0</v>
          </cell>
          <cell r="AI107">
            <v>0</v>
          </cell>
        </row>
        <row r="108">
          <cell r="R108">
            <v>342678.9619281817</v>
          </cell>
          <cell r="S108">
            <v>7.9385570922235784</v>
          </cell>
          <cell r="T108">
            <v>342678.9619281817</v>
          </cell>
          <cell r="U108">
            <v>7.9385570922235784</v>
          </cell>
          <cell r="V108">
            <v>0</v>
          </cell>
          <cell r="W108">
            <v>0</v>
          </cell>
          <cell r="X108">
            <v>0</v>
          </cell>
          <cell r="AC108">
            <v>538688.94533020665</v>
          </cell>
          <cell r="AD108">
            <v>8.055227299873323</v>
          </cell>
          <cell r="AE108">
            <v>538688.94533020665</v>
          </cell>
          <cell r="AF108">
            <v>8.055227299873323</v>
          </cell>
          <cell r="AG108">
            <v>0</v>
          </cell>
          <cell r="AH108">
            <v>0</v>
          </cell>
          <cell r="AI108">
            <v>0</v>
          </cell>
        </row>
        <row r="109">
          <cell r="R109">
            <v>508924.46979343402</v>
          </cell>
          <cell r="S109">
            <v>5.3081534802513604</v>
          </cell>
          <cell r="T109">
            <v>508924.46979343402</v>
          </cell>
          <cell r="U109">
            <v>5.3081534802513604</v>
          </cell>
          <cell r="V109">
            <v>0</v>
          </cell>
          <cell r="W109">
            <v>0</v>
          </cell>
          <cell r="X109">
            <v>0</v>
          </cell>
          <cell r="AC109">
            <v>59638.03239662663</v>
          </cell>
          <cell r="AD109">
            <v>4.579350792592547</v>
          </cell>
          <cell r="AE109">
            <v>59638.03239662663</v>
          </cell>
          <cell r="AF109">
            <v>4.579350792592547</v>
          </cell>
          <cell r="AG109">
            <v>0</v>
          </cell>
          <cell r="AH109">
            <v>0</v>
          </cell>
          <cell r="AI109">
            <v>0</v>
          </cell>
        </row>
        <row r="110">
          <cell r="R110">
            <v>372789.91882897931</v>
          </cell>
          <cell r="S110">
            <v>7.614213572815884</v>
          </cell>
          <cell r="T110">
            <v>372789.91882897931</v>
          </cell>
          <cell r="U110">
            <v>7.614213572815884</v>
          </cell>
          <cell r="V110">
            <v>0</v>
          </cell>
          <cell r="W110">
            <v>0</v>
          </cell>
          <cell r="X110">
            <v>0</v>
          </cell>
          <cell r="AC110">
            <v>225288.55464606566</v>
          </cell>
          <cell r="AD110">
            <v>7.152091661733551</v>
          </cell>
          <cell r="AE110">
            <v>225288.55464606566</v>
          </cell>
          <cell r="AF110">
            <v>7.152091661733551</v>
          </cell>
          <cell r="AG110">
            <v>0</v>
          </cell>
          <cell r="AH110">
            <v>0</v>
          </cell>
          <cell r="AI110">
            <v>0</v>
          </cell>
        </row>
        <row r="111">
          <cell r="R111">
            <v>169625.62182895318</v>
          </cell>
          <cell r="S111">
            <v>7.9098484390949624</v>
          </cell>
          <cell r="T111">
            <v>169625.62182895318</v>
          </cell>
          <cell r="U111">
            <v>7.9098484390949624</v>
          </cell>
          <cell r="V111">
            <v>0</v>
          </cell>
          <cell r="W111">
            <v>0</v>
          </cell>
          <cell r="X111">
            <v>0</v>
          </cell>
          <cell r="AC111">
            <v>29298.958831950909</v>
          </cell>
          <cell r="AD111">
            <v>9.1358563756981415</v>
          </cell>
          <cell r="AE111">
            <v>29298.958831950909</v>
          </cell>
          <cell r="AF111">
            <v>9.1358563756981415</v>
          </cell>
          <cell r="AG111">
            <v>0</v>
          </cell>
          <cell r="AH111">
            <v>0</v>
          </cell>
          <cell r="AI111">
            <v>0</v>
          </cell>
        </row>
        <row r="112">
          <cell r="R112">
            <v>782766.17302820005</v>
          </cell>
          <cell r="S112">
            <v>6.0990031856011599</v>
          </cell>
          <cell r="T112">
            <v>782766.17302820005</v>
          </cell>
          <cell r="U112">
            <v>6.0990031856011599</v>
          </cell>
          <cell r="V112">
            <v>0</v>
          </cell>
          <cell r="W112">
            <v>0</v>
          </cell>
          <cell r="X112">
            <v>0</v>
          </cell>
          <cell r="AC112">
            <v>291901.02651213529</v>
          </cell>
          <cell r="AD112">
            <v>6.679022846890299</v>
          </cell>
          <cell r="AE112">
            <v>291901.02651213529</v>
          </cell>
          <cell r="AF112">
            <v>6.679022846890299</v>
          </cell>
          <cell r="AG112">
            <v>0</v>
          </cell>
          <cell r="AH112">
            <v>0</v>
          </cell>
          <cell r="AI112">
            <v>0</v>
          </cell>
        </row>
        <row r="113">
          <cell r="R113">
            <v>2227.6868089608956</v>
          </cell>
          <cell r="S113">
            <v>6.7760275356490673</v>
          </cell>
          <cell r="T113">
            <v>2227.6868089608956</v>
          </cell>
          <cell r="U113">
            <v>6.7760275356490673</v>
          </cell>
          <cell r="V113">
            <v>0</v>
          </cell>
          <cell r="W113">
            <v>0</v>
          </cell>
          <cell r="X113">
            <v>0</v>
          </cell>
          <cell r="AC113">
            <v>503.2602639511839</v>
          </cell>
          <cell r="AD113">
            <v>4.5407395527414405</v>
          </cell>
          <cell r="AE113">
            <v>503.2602639511839</v>
          </cell>
          <cell r="AF113">
            <v>4.5407395527414405</v>
          </cell>
          <cell r="AG113">
            <v>0</v>
          </cell>
          <cell r="AH113">
            <v>0</v>
          </cell>
          <cell r="AI113">
            <v>0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</row>
        <row r="116"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</row>
        <row r="126">
          <cell r="J126">
            <v>2507324.3099702084</v>
          </cell>
          <cell r="K126">
            <v>106040.24838582479</v>
          </cell>
          <cell r="L126">
            <v>1152511.7910690496</v>
          </cell>
          <cell r="M126">
            <v>8443.197059056276</v>
          </cell>
          <cell r="N126">
            <v>942332.37298458954</v>
          </cell>
          <cell r="O126">
            <v>297996.70047176583</v>
          </cell>
          <cell r="Q126">
            <v>1472437.1308904677</v>
          </cell>
          <cell r="R126">
            <v>146271.38400182812</v>
          </cell>
          <cell r="S126">
            <v>402752.22417157306</v>
          </cell>
          <cell r="T126">
            <v>98319.932047829789</v>
          </cell>
          <cell r="U126">
            <v>633212.88095109456</v>
          </cell>
        </row>
        <row r="127">
          <cell r="J127">
            <v>247415.24909933022</v>
          </cell>
          <cell r="K127">
            <v>28365.728692375913</v>
          </cell>
          <cell r="L127">
            <v>131326.8979524707</v>
          </cell>
          <cell r="M127">
            <v>642.58932312825732</v>
          </cell>
          <cell r="N127">
            <v>77404.473894535535</v>
          </cell>
          <cell r="O127">
            <v>9675.5592368169018</v>
          </cell>
          <cell r="Q127">
            <v>213247.85680385245</v>
          </cell>
          <cell r="R127">
            <v>38995.992066411956</v>
          </cell>
          <cell r="S127">
            <v>71143.817917771376</v>
          </cell>
          <cell r="T127">
            <v>13072.102801923405</v>
          </cell>
          <cell r="U127">
            <v>73861.052769856775</v>
          </cell>
          <cell r="V127">
            <v>16174.891247885562</v>
          </cell>
        </row>
        <row r="128">
          <cell r="J128">
            <v>152020.71406414564</v>
          </cell>
          <cell r="K128">
            <v>3650.019420520558</v>
          </cell>
          <cell r="L128">
            <v>98187.25227902639</v>
          </cell>
          <cell r="M128">
            <v>986.02420364773343</v>
          </cell>
          <cell r="N128">
            <v>43350.467620021387</v>
          </cell>
          <cell r="O128">
            <v>5846.950540928663</v>
          </cell>
          <cell r="Q128">
            <v>126712.75950385255</v>
          </cell>
          <cell r="R128">
            <v>8666.6337899563932</v>
          </cell>
          <cell r="S128">
            <v>53902.656466075998</v>
          </cell>
          <cell r="T128">
            <v>7351.9348517594135</v>
          </cell>
          <cell r="U128">
            <v>45547.398740429511</v>
          </cell>
          <cell r="V128">
            <v>11244.135655632041</v>
          </cell>
        </row>
        <row r="129">
          <cell r="J129">
            <v>819485.35777118709</v>
          </cell>
          <cell r="K129">
            <v>41067.21254942516</v>
          </cell>
          <cell r="L129">
            <v>432442.31842741778</v>
          </cell>
          <cell r="M129">
            <v>1636.0378376076112</v>
          </cell>
          <cell r="N129">
            <v>293365.77061345079</v>
          </cell>
          <cell r="O129">
            <v>50974.018343277748</v>
          </cell>
          <cell r="Q129">
            <v>616252.22801941796</v>
          </cell>
          <cell r="R129">
            <v>63509.726214900613</v>
          </cell>
          <cell r="S129">
            <v>198876.77643548496</v>
          </cell>
          <cell r="T129">
            <v>46441.024248727852</v>
          </cell>
          <cell r="U129">
            <v>245479.04326129158</v>
          </cell>
          <cell r="V129">
            <v>61945.657859014114</v>
          </cell>
        </row>
        <row r="130">
          <cell r="J130">
            <v>1288402.9890356446</v>
          </cell>
          <cell r="K130">
            <v>32957.287723503236</v>
          </cell>
          <cell r="L130">
            <v>490555.32241017435</v>
          </cell>
          <cell r="M130">
            <v>5178.5456946726736</v>
          </cell>
          <cell r="N130">
            <v>528211.66085662157</v>
          </cell>
          <cell r="O130">
            <v>231500.17235074041</v>
          </cell>
          <cell r="Q130">
            <v>516224.28656339756</v>
          </cell>
          <cell r="R130">
            <v>35099.03193055922</v>
          </cell>
          <cell r="S130">
            <v>78828.973352239453</v>
          </cell>
          <cell r="T130">
            <v>31454.870145419187</v>
          </cell>
          <cell r="U130">
            <v>268325.38617952436</v>
          </cell>
          <cell r="V130">
            <v>102516.02495564955</v>
          </cell>
        </row>
        <row r="132">
          <cell r="J132">
            <v>242377.47834229071</v>
          </cell>
          <cell r="K132">
            <v>2359.9348357841286</v>
          </cell>
          <cell r="L132">
            <v>80432.448315236761</v>
          </cell>
          <cell r="M132">
            <v>3353.6932003494685</v>
          </cell>
          <cell r="N132">
            <v>140028.42181916046</v>
          </cell>
          <cell r="O132">
            <v>16202.98017175691</v>
          </cell>
          <cell r="Q132">
            <v>92638.24281340056</v>
          </cell>
          <cell r="R132">
            <v>1426.8358951785719</v>
          </cell>
          <cell r="S132">
            <v>8084.6543995430975</v>
          </cell>
          <cell r="T132">
            <v>6444.7510367809091</v>
          </cell>
          <cell r="U132">
            <v>65098.250332575117</v>
          </cell>
          <cell r="V132">
            <v>11583.751149322901</v>
          </cell>
        </row>
        <row r="133">
          <cell r="J133">
            <v>1421467.325934073</v>
          </cell>
          <cell r="K133">
            <v>23841.793352071327</v>
          </cell>
          <cell r="L133">
            <v>628108.75150713627</v>
          </cell>
          <cell r="M133">
            <v>4079.2339288017051</v>
          </cell>
          <cell r="N133">
            <v>553151.17748421396</v>
          </cell>
          <cell r="O133">
            <v>212286.36966193258</v>
          </cell>
          <cell r="Q133">
            <v>656411.06637504231</v>
          </cell>
          <cell r="R133">
            <v>18319.189856874629</v>
          </cell>
          <cell r="S133">
            <v>107487.81630509888</v>
          </cell>
          <cell r="T133">
            <v>63178.723204212707</v>
          </cell>
          <cell r="U133">
            <v>363333.19879664358</v>
          </cell>
          <cell r="V133">
            <v>104092.13821222117</v>
          </cell>
        </row>
        <row r="134">
          <cell r="J134">
            <v>632716.84575978166</v>
          </cell>
          <cell r="K134">
            <v>42226.311832244319</v>
          </cell>
          <cell r="L134">
            <v>332360.40212220524</v>
          </cell>
          <cell r="M134">
            <v>1010.2699299051026</v>
          </cell>
          <cell r="N134">
            <v>195702.27286216695</v>
          </cell>
          <cell r="O134">
            <v>61417.589013266719</v>
          </cell>
          <cell r="Q134">
            <v>472173.44213943661</v>
          </cell>
          <cell r="R134">
            <v>47222.486964198717</v>
          </cell>
          <cell r="S134">
            <v>181495.7017332261</v>
          </cell>
          <cell r="T134">
            <v>25348.24110875206</v>
          </cell>
          <cell r="U134">
            <v>159412.44825908358</v>
          </cell>
          <cell r="V134">
            <v>58694.564074175709</v>
          </cell>
        </row>
        <row r="135">
          <cell r="J135">
            <v>195334.50307880781</v>
          </cell>
          <cell r="K135">
            <v>37072.228711880882</v>
          </cell>
          <cell r="L135">
            <v>103350.61472372444</v>
          </cell>
          <cell r="M135">
            <v>0</v>
          </cell>
          <cell r="N135">
            <v>46821.898018394939</v>
          </cell>
          <cell r="O135">
            <v>8089.7616248070281</v>
          </cell>
          <cell r="Q135">
            <v>244596.24815993942</v>
          </cell>
          <cell r="R135">
            <v>78639.779364382033</v>
          </cell>
          <cell r="S135">
            <v>103704.69240349406</v>
          </cell>
          <cell r="T135">
            <v>1992.5384577388249</v>
          </cell>
          <cell r="U135">
            <v>42748.981651862188</v>
          </cell>
          <cell r="V135">
            <v>17510.256282461429</v>
          </cell>
        </row>
        <row r="136">
          <cell r="J136">
            <v>15428.15685531282</v>
          </cell>
          <cell r="K136">
            <v>539.97965384422719</v>
          </cell>
          <cell r="L136">
            <v>8259.5744007780231</v>
          </cell>
          <cell r="M136">
            <v>0</v>
          </cell>
          <cell r="N136">
            <v>6628.6028006905644</v>
          </cell>
          <cell r="O136">
            <v>0</v>
          </cell>
          <cell r="Q136">
            <v>6618.1314026881837</v>
          </cell>
          <cell r="R136">
            <v>663.09192119416775</v>
          </cell>
          <cell r="S136">
            <v>1979.3593302098175</v>
          </cell>
          <cell r="T136">
            <v>1355.6782403453115</v>
          </cell>
          <cell r="U136">
            <v>2620.0019109388854</v>
          </cell>
          <cell r="V136">
            <v>0</v>
          </cell>
        </row>
        <row r="138">
          <cell r="J138">
            <v>19931.122993710913</v>
          </cell>
          <cell r="K138">
            <v>0</v>
          </cell>
          <cell r="L138">
            <v>2558.9991434551453</v>
          </cell>
          <cell r="M138">
            <v>0</v>
          </cell>
          <cell r="N138">
            <v>1328.7286404688136</v>
          </cell>
          <cell r="O138">
            <v>16043.395209786973</v>
          </cell>
          <cell r="Q138">
            <v>8343.8933600380533</v>
          </cell>
          <cell r="R138">
            <v>0</v>
          </cell>
          <cell r="S138">
            <v>665.63671927464588</v>
          </cell>
          <cell r="T138">
            <v>0</v>
          </cell>
          <cell r="U138">
            <v>0</v>
          </cell>
          <cell r="V138">
            <v>7678.2566407634049</v>
          </cell>
        </row>
        <row r="139">
          <cell r="J139">
            <v>91709.33942774919</v>
          </cell>
          <cell r="K139">
            <v>0</v>
          </cell>
          <cell r="L139">
            <v>19341.97031972295</v>
          </cell>
          <cell r="M139">
            <v>0</v>
          </cell>
          <cell r="N139">
            <v>3204.9173379792792</v>
          </cell>
          <cell r="O139">
            <v>69162.451770046944</v>
          </cell>
          <cell r="Q139">
            <v>25709.832337719166</v>
          </cell>
          <cell r="R139">
            <v>0</v>
          </cell>
          <cell r="S139">
            <v>2345.0734221685393</v>
          </cell>
          <cell r="T139">
            <v>3375.6012345579193</v>
          </cell>
          <cell r="U139">
            <v>664.78454876157264</v>
          </cell>
          <cell r="V139">
            <v>19324.373132231161</v>
          </cell>
        </row>
        <row r="140">
          <cell r="J140">
            <v>213583.44500711368</v>
          </cell>
          <cell r="K140">
            <v>319.66331448596753</v>
          </cell>
          <cell r="L140">
            <v>111043.05031475158</v>
          </cell>
          <cell r="M140">
            <v>0</v>
          </cell>
          <cell r="N140">
            <v>20253.229641649479</v>
          </cell>
          <cell r="O140">
            <v>81967.501736224251</v>
          </cell>
          <cell r="Q140">
            <v>77159.740519615851</v>
          </cell>
          <cell r="R140">
            <v>319.66331448596753</v>
          </cell>
          <cell r="S140">
            <v>15567.802253784912</v>
          </cell>
          <cell r="T140">
            <v>11464.540950239747</v>
          </cell>
          <cell r="U140">
            <v>8171.2120146010711</v>
          </cell>
          <cell r="V140">
            <v>41636.52198650418</v>
          </cell>
        </row>
        <row r="141">
          <cell r="J141">
            <v>418103.97495256795</v>
          </cell>
          <cell r="K141">
            <v>12506.712414328391</v>
          </cell>
          <cell r="L141">
            <v>263381.01074683055</v>
          </cell>
          <cell r="M141">
            <v>591.18002025636804</v>
          </cell>
          <cell r="N141">
            <v>69221.926732579654</v>
          </cell>
          <cell r="O141">
            <v>72403.145038570176</v>
          </cell>
          <cell r="Q141">
            <v>199503.54641311333</v>
          </cell>
          <cell r="R141">
            <v>12397.106086671178</v>
          </cell>
          <cell r="S141">
            <v>95732.552273886788</v>
          </cell>
          <cell r="T141">
            <v>19153.30378069932</v>
          </cell>
          <cell r="U141">
            <v>32213.910688772277</v>
          </cell>
          <cell r="V141">
            <v>40006.673583082033</v>
          </cell>
        </row>
        <row r="142">
          <cell r="J142">
            <v>281740.15472899278</v>
          </cell>
          <cell r="K142">
            <v>10346.155504014205</v>
          </cell>
          <cell r="L142">
            <v>174994.5771661762</v>
          </cell>
          <cell r="M142">
            <v>567.1929268483774</v>
          </cell>
          <cell r="N142">
            <v>74505.333928563792</v>
          </cell>
          <cell r="O142">
            <v>21326.895203387539</v>
          </cell>
          <cell r="Q142">
            <v>180766.05960788796</v>
          </cell>
          <cell r="R142">
            <v>17971.277157770182</v>
          </cell>
          <cell r="S142">
            <v>79057.174377342933</v>
          </cell>
          <cell r="T142">
            <v>11812.168966999263</v>
          </cell>
          <cell r="U142">
            <v>53494.460281181433</v>
          </cell>
          <cell r="V142">
            <v>18430.978824593229</v>
          </cell>
        </row>
        <row r="143">
          <cell r="J143">
            <v>291627.63150091365</v>
          </cell>
          <cell r="K143">
            <v>11266.33830713301</v>
          </cell>
          <cell r="L143">
            <v>162377.81568097483</v>
          </cell>
          <cell r="M143">
            <v>479.49497172895133</v>
          </cell>
          <cell r="N143">
            <v>106689.34495264904</v>
          </cell>
          <cell r="O143">
            <v>10814.637588424857</v>
          </cell>
          <cell r="Q143">
            <v>206913.29405203144</v>
          </cell>
          <cell r="R143">
            <v>26657.583344564828</v>
          </cell>
          <cell r="S143">
            <v>67506.717838791781</v>
          </cell>
          <cell r="T143">
            <v>11554.871222669513</v>
          </cell>
          <cell r="U143">
            <v>81834.846515185694</v>
          </cell>
          <cell r="V143">
            <v>19359.27513081783</v>
          </cell>
        </row>
        <row r="144">
          <cell r="J144">
            <v>394125.44545956363</v>
          </cell>
          <cell r="K144">
            <v>26612.695813405659</v>
          </cell>
          <cell r="L144">
            <v>181977.42892617377</v>
          </cell>
          <cell r="M144">
            <v>1156.5684872331037</v>
          </cell>
          <cell r="N144">
            <v>173148.76439216314</v>
          </cell>
          <cell r="O144">
            <v>11229.9878405857</v>
          </cell>
          <cell r="Q144">
            <v>283261.2874411369</v>
          </cell>
          <cell r="R144">
            <v>32466.331870296737</v>
          </cell>
          <cell r="S144">
            <v>76343.191336554213</v>
          </cell>
          <cell r="T144">
            <v>17262.506392987169</v>
          </cell>
          <cell r="U144">
            <v>138382.61463606323</v>
          </cell>
          <cell r="V144">
            <v>18806.643205232831</v>
          </cell>
        </row>
        <row r="145">
          <cell r="J145">
            <v>481330.38324238156</v>
          </cell>
          <cell r="K145">
            <v>30097.09087770521</v>
          </cell>
          <cell r="L145">
            <v>175587.83237124028</v>
          </cell>
          <cell r="M145">
            <v>2648.7282516554569</v>
          </cell>
          <cell r="N145">
            <v>266242.96525141445</v>
          </cell>
          <cell r="O145">
            <v>6753.7664903652303</v>
          </cell>
          <cell r="Q145">
            <v>350916.65330970753</v>
          </cell>
          <cell r="R145">
            <v>48455.330433148258</v>
          </cell>
          <cell r="S145">
            <v>54063.670046583575</v>
          </cell>
          <cell r="T145">
            <v>20918.070840823068</v>
          </cell>
          <cell r="U145">
            <v>207673.05999439239</v>
          </cell>
          <cell r="V145">
            <v>19806.521994758758</v>
          </cell>
        </row>
        <row r="146">
          <cell r="J146">
            <v>315172.81265737908</v>
          </cell>
          <cell r="K146">
            <v>14891.592154752432</v>
          </cell>
          <cell r="L146">
            <v>61249.106399763426</v>
          </cell>
          <cell r="M146">
            <v>3000.0324013340182</v>
          </cell>
          <cell r="N146">
            <v>227737.16210715903</v>
          </cell>
          <cell r="O146">
            <v>8294.9195943687591</v>
          </cell>
          <cell r="Q146">
            <v>139862.82384926933</v>
          </cell>
          <cell r="R146">
            <v>8004.09179489097</v>
          </cell>
          <cell r="S146">
            <v>11470.405903184555</v>
          </cell>
          <cell r="T146">
            <v>2778.8686588538676</v>
          </cell>
          <cell r="U146">
            <v>110777.99227214193</v>
          </cell>
          <cell r="V146">
            <v>6831.4652201979261</v>
          </cell>
        </row>
        <row r="150">
          <cell r="J150">
            <v>2045306.9963313835</v>
          </cell>
          <cell r="K150">
            <v>101728.61656741067</v>
          </cell>
          <cell r="L150">
            <v>1126507.1095100839</v>
          </cell>
          <cell r="M150">
            <v>8443.197059056276</v>
          </cell>
          <cell r="N150">
            <v>808628.07319487643</v>
          </cell>
          <cell r="O150">
            <v>0</v>
          </cell>
          <cell r="Q150">
            <v>1230748.0931015064</v>
          </cell>
          <cell r="R150">
            <v>143488.88718615126</v>
          </cell>
          <cell r="S150">
            <v>390641.58284553001</v>
          </cell>
          <cell r="T150">
            <v>97860.872181128463</v>
          </cell>
          <cell r="U150">
            <v>598756.75088872178</v>
          </cell>
          <cell r="V150">
            <v>0</v>
          </cell>
        </row>
        <row r="151">
          <cell r="J151">
            <v>428742.41638666927</v>
          </cell>
          <cell r="K151">
            <v>10295.132949948711</v>
          </cell>
          <cell r="L151">
            <v>177261.32761606519</v>
          </cell>
          <cell r="M151">
            <v>1662.2492353270311</v>
          </cell>
          <cell r="N151">
            <v>239523.70658532632</v>
          </cell>
          <cell r="O151">
            <v>0</v>
          </cell>
          <cell r="Q151">
            <v>437856.88393197581</v>
          </cell>
          <cell r="R151">
            <v>37434.810745503943</v>
          </cell>
          <cell r="S151">
            <v>68582.456476458727</v>
          </cell>
          <cell r="T151">
            <v>20351.329737766529</v>
          </cell>
          <cell r="U151">
            <v>311488.28697224543</v>
          </cell>
          <cell r="V151">
            <v>0</v>
          </cell>
        </row>
        <row r="152">
          <cell r="J152">
            <v>1188054.5525042978</v>
          </cell>
          <cell r="K152">
            <v>35459.391821606485</v>
          </cell>
          <cell r="L152">
            <v>728375.78070475115</v>
          </cell>
          <cell r="M152">
            <v>5611.326670616294</v>
          </cell>
          <cell r="N152">
            <v>418608.05330735963</v>
          </cell>
          <cell r="O152">
            <v>0</v>
          </cell>
          <cell r="Q152">
            <v>546340.17578338424</v>
          </cell>
          <cell r="R152">
            <v>30135.489147660424</v>
          </cell>
          <cell r="S152">
            <v>226191.64515810841</v>
          </cell>
          <cell r="T152">
            <v>72845.442384865586</v>
          </cell>
          <cell r="U152">
            <v>217167.59909275259</v>
          </cell>
          <cell r="V152">
            <v>0</v>
          </cell>
        </row>
        <row r="153"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J154">
            <v>342453.08829615248</v>
          </cell>
          <cell r="K154">
            <v>44155.93698188517</v>
          </cell>
          <cell r="L154">
            <v>189176.22699961244</v>
          </cell>
          <cell r="M154">
            <v>1169.6211531129497</v>
          </cell>
          <cell r="N154">
            <v>107951.30316154125</v>
          </cell>
          <cell r="O154">
            <v>0</v>
          </cell>
          <cell r="Q154">
            <v>209381.00062422175</v>
          </cell>
          <cell r="R154">
            <v>68727.277907658834</v>
          </cell>
          <cell r="S154">
            <v>79922.16829530563</v>
          </cell>
          <cell r="T154">
            <v>3719.4810404103328</v>
          </cell>
          <cell r="U154">
            <v>57012.073380846254</v>
          </cell>
          <cell r="V154">
            <v>0</v>
          </cell>
        </row>
        <row r="155">
          <cell r="J155">
            <v>45827.598156288062</v>
          </cell>
          <cell r="K155">
            <v>8557.320304728657</v>
          </cell>
          <cell r="L155">
            <v>17665.363158437594</v>
          </cell>
          <cell r="M155">
            <v>0</v>
          </cell>
          <cell r="N155">
            <v>19604.914693121802</v>
          </cell>
          <cell r="O155">
            <v>0</v>
          </cell>
          <cell r="Q155">
            <v>29581.287628723221</v>
          </cell>
          <cell r="R155">
            <v>5659.1801289533178</v>
          </cell>
          <cell r="S155">
            <v>12717.294772583386</v>
          </cell>
          <cell r="T155">
            <v>367.19389893043274</v>
          </cell>
          <cell r="U155">
            <v>10837.618828256098</v>
          </cell>
          <cell r="V155">
            <v>0</v>
          </cell>
        </row>
        <row r="156">
          <cell r="J156">
            <v>21774.253530414728</v>
          </cell>
          <cell r="K156">
            <v>740.66765288786507</v>
          </cell>
          <cell r="L156">
            <v>8441.7151178571439</v>
          </cell>
          <cell r="M156">
            <v>0</v>
          </cell>
          <cell r="N156">
            <v>12591.87075966973</v>
          </cell>
          <cell r="O156">
            <v>0</v>
          </cell>
          <cell r="Q156">
            <v>4125.832652133734</v>
          </cell>
          <cell r="R156">
            <v>761.02206862084381</v>
          </cell>
          <cell r="S156">
            <v>2603.7885148920459</v>
          </cell>
          <cell r="T156">
            <v>577.4251191556275</v>
          </cell>
          <cell r="U156">
            <v>183.59694946521637</v>
          </cell>
          <cell r="V156">
            <v>0</v>
          </cell>
        </row>
        <row r="157">
          <cell r="J157">
            <v>18455.087457617781</v>
          </cell>
          <cell r="K157">
            <v>2520.166856353876</v>
          </cell>
          <cell r="L157">
            <v>5586.695913378695</v>
          </cell>
          <cell r="M157">
            <v>0</v>
          </cell>
          <cell r="N157">
            <v>10348.224687885217</v>
          </cell>
          <cell r="O157">
            <v>0</v>
          </cell>
          <cell r="Q157">
            <v>3462.9124810989651</v>
          </cell>
          <cell r="R157">
            <v>771.10718775390865</v>
          </cell>
          <cell r="S157">
            <v>624.22962818173573</v>
          </cell>
          <cell r="T157">
            <v>0</v>
          </cell>
          <cell r="U157">
            <v>2067.5756651633205</v>
          </cell>
          <cell r="V157">
            <v>0</v>
          </cell>
        </row>
        <row r="159">
          <cell r="J159">
            <v>1100922.6652934884</v>
          </cell>
          <cell r="K159">
            <v>0</v>
          </cell>
          <cell r="L159">
            <v>380346.12249557057</v>
          </cell>
          <cell r="M159">
            <v>0</v>
          </cell>
          <cell r="N159">
            <v>509582.49793468061</v>
          </cell>
          <cell r="O159">
            <v>210994.04486328829</v>
          </cell>
          <cell r="Q159">
            <v>125213.37494934234</v>
          </cell>
          <cell r="R159">
            <v>0</v>
          </cell>
          <cell r="S159">
            <v>25676.922774356743</v>
          </cell>
          <cell r="T159">
            <v>0</v>
          </cell>
          <cell r="U159">
            <v>61162.695862434361</v>
          </cell>
          <cell r="V159">
            <v>38373.75631255137</v>
          </cell>
        </row>
        <row r="160">
          <cell r="J160">
            <v>273267.5007643954</v>
          </cell>
          <cell r="K160">
            <v>0</v>
          </cell>
          <cell r="L160">
            <v>199631.41912992456</v>
          </cell>
          <cell r="M160">
            <v>0</v>
          </cell>
          <cell r="N160">
            <v>60212.468713437622</v>
          </cell>
          <cell r="O160">
            <v>13423.612921032196</v>
          </cell>
          <cell r="Q160">
            <v>263793.34282731276</v>
          </cell>
          <cell r="R160">
            <v>0</v>
          </cell>
          <cell r="S160">
            <v>96089.462227163516</v>
          </cell>
          <cell r="T160">
            <v>0</v>
          </cell>
          <cell r="U160">
            <v>135475.7924702802</v>
          </cell>
          <cell r="V160">
            <v>32228.088129866395</v>
          </cell>
        </row>
        <row r="161">
          <cell r="J161">
            <v>1132043.1049696624</v>
          </cell>
          <cell r="K161">
            <v>106040.24838582479</v>
          </cell>
          <cell r="L161">
            <v>571443.21050083579</v>
          </cell>
          <cell r="M161">
            <v>8443.197059056276</v>
          </cell>
          <cell r="N161">
            <v>372537.40633651335</v>
          </cell>
          <cell r="O161">
            <v>73579.042687442678</v>
          </cell>
          <cell r="Q161">
            <v>1083039.232121503</v>
          </cell>
          <cell r="R161">
            <v>146087.7870523629</v>
          </cell>
          <cell r="S161">
            <v>280778.25512717955</v>
          </cell>
          <cell r="T161">
            <v>98319.932047829789</v>
          </cell>
          <cell r="U161">
            <v>436574.39261838724</v>
          </cell>
          <cell r="V161">
            <v>121278.86527576348</v>
          </cell>
        </row>
        <row r="162">
          <cell r="J162">
            <v>1091.0389427587111</v>
          </cell>
          <cell r="K162">
            <v>0</v>
          </cell>
          <cell r="L162">
            <v>1091.0389427587111</v>
          </cell>
          <cell r="M162">
            <v>0</v>
          </cell>
          <cell r="N162">
            <v>0</v>
          </cell>
          <cell r="O162">
            <v>0</v>
          </cell>
          <cell r="Q162">
            <v>391.18099233842338</v>
          </cell>
          <cell r="R162">
            <v>183.59694946521637</v>
          </cell>
          <cell r="S162">
            <v>207.58404287320701</v>
          </cell>
          <cell r="T162">
            <v>0</v>
          </cell>
          <cell r="U162">
            <v>0</v>
          </cell>
          <cell r="V162">
            <v>0</v>
          </cell>
        </row>
        <row r="165">
          <cell r="J165">
            <v>1087055.926965805</v>
          </cell>
          <cell r="K165">
            <v>0</v>
          </cell>
          <cell r="L165">
            <v>370577.0321283149</v>
          </cell>
          <cell r="M165">
            <v>0</v>
          </cell>
          <cell r="N165">
            <v>506493.1030887891</v>
          </cell>
          <cell r="O165">
            <v>209985.79174875029</v>
          </cell>
          <cell r="Q165">
            <v>125213.37494934234</v>
          </cell>
          <cell r="R165">
            <v>0</v>
          </cell>
          <cell r="S165">
            <v>25676.922774356743</v>
          </cell>
          <cell r="T165">
            <v>0</v>
          </cell>
          <cell r="U165">
            <v>61162.695862434361</v>
          </cell>
          <cell r="V165">
            <v>38373.75631255137</v>
          </cell>
        </row>
        <row r="166">
          <cell r="J166">
            <v>13866.73832768469</v>
          </cell>
          <cell r="K166">
            <v>0</v>
          </cell>
          <cell r="L166">
            <v>9769.0903672553595</v>
          </cell>
          <cell r="M166">
            <v>0</v>
          </cell>
          <cell r="N166">
            <v>3089.3948458913655</v>
          </cell>
          <cell r="O166">
            <v>1008.2531145379642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J167">
            <v>273267.5007643954</v>
          </cell>
          <cell r="K167">
            <v>0</v>
          </cell>
          <cell r="L167">
            <v>199631.41912992456</v>
          </cell>
          <cell r="M167">
            <v>0</v>
          </cell>
          <cell r="N167">
            <v>60212.468713437622</v>
          </cell>
          <cell r="O167">
            <v>13423.612921032196</v>
          </cell>
          <cell r="Q167">
            <v>263793.34282731276</v>
          </cell>
          <cell r="R167">
            <v>0</v>
          </cell>
          <cell r="S167">
            <v>96089.462227163516</v>
          </cell>
          <cell r="T167">
            <v>0</v>
          </cell>
          <cell r="U167">
            <v>135475.7924702802</v>
          </cell>
          <cell r="V167">
            <v>32228.088129866395</v>
          </cell>
        </row>
        <row r="168">
          <cell r="J168">
            <v>8896.7440983525466</v>
          </cell>
          <cell r="K168">
            <v>1759.9940961281118</v>
          </cell>
          <cell r="L168">
            <v>6098.829787858399</v>
          </cell>
          <cell r="M168">
            <v>0</v>
          </cell>
          <cell r="N168">
            <v>1037.9202143660352</v>
          </cell>
          <cell r="O168">
            <v>0</v>
          </cell>
          <cell r="Q168">
            <v>2039.1356187329643</v>
          </cell>
          <cell r="R168">
            <v>275.39542419782452</v>
          </cell>
          <cell r="S168">
            <v>925.11677286615463</v>
          </cell>
          <cell r="T168">
            <v>0</v>
          </cell>
          <cell r="U168">
            <v>838.6234216689852</v>
          </cell>
          <cell r="V168">
            <v>0</v>
          </cell>
        </row>
        <row r="169">
          <cell r="J169">
            <v>24264.059145305942</v>
          </cell>
          <cell r="K169">
            <v>458.99237366304089</v>
          </cell>
          <cell r="L169">
            <v>12659.172066374191</v>
          </cell>
          <cell r="M169">
            <v>0</v>
          </cell>
          <cell r="N169">
            <v>9963.2031673177589</v>
          </cell>
          <cell r="O169">
            <v>1182.6915379509721</v>
          </cell>
          <cell r="Q169">
            <v>4554.993816187678</v>
          </cell>
          <cell r="R169">
            <v>0</v>
          </cell>
          <cell r="S169">
            <v>1421.4069945691622</v>
          </cell>
          <cell r="T169">
            <v>0</v>
          </cell>
          <cell r="U169">
            <v>3133.5868216185154</v>
          </cell>
          <cell r="V169">
            <v>0</v>
          </cell>
        </row>
        <row r="170">
          <cell r="J170">
            <v>237155.19642330357</v>
          </cell>
          <cell r="K170">
            <v>529.57035425389472</v>
          </cell>
          <cell r="L170">
            <v>180349.70334966373</v>
          </cell>
          <cell r="M170">
            <v>0</v>
          </cell>
          <cell r="N170">
            <v>52227.532852950782</v>
          </cell>
          <cell r="O170">
            <v>4048.3898664342228</v>
          </cell>
          <cell r="Q170">
            <v>8356.1145781165669</v>
          </cell>
          <cell r="R170">
            <v>0</v>
          </cell>
          <cell r="S170">
            <v>7345.3566245663151</v>
          </cell>
          <cell r="T170">
            <v>0</v>
          </cell>
          <cell r="U170">
            <v>1010.7579535502509</v>
          </cell>
          <cell r="V170">
            <v>0</v>
          </cell>
        </row>
        <row r="171">
          <cell r="J171">
            <v>349275.18832317449</v>
          </cell>
          <cell r="K171">
            <v>1138.4360727609219</v>
          </cell>
          <cell r="L171">
            <v>154499.93952592844</v>
          </cell>
          <cell r="M171">
            <v>0</v>
          </cell>
          <cell r="N171">
            <v>147595.72578633533</v>
          </cell>
          <cell r="O171">
            <v>46041.08693814835</v>
          </cell>
          <cell r="Q171">
            <v>413510.33742273675</v>
          </cell>
          <cell r="R171">
            <v>679.37620605959069</v>
          </cell>
          <cell r="S171">
            <v>84208.719769526098</v>
          </cell>
          <cell r="T171">
            <v>0</v>
          </cell>
          <cell r="U171">
            <v>248839.73557413046</v>
          </cell>
          <cell r="V171">
            <v>79782.505873019429</v>
          </cell>
        </row>
        <row r="172">
          <cell r="J172">
            <v>114000.86551724334</v>
          </cell>
          <cell r="K172">
            <v>458.99237366304089</v>
          </cell>
          <cell r="L172">
            <v>41637.684661731248</v>
          </cell>
          <cell r="M172">
            <v>0</v>
          </cell>
          <cell r="N172">
            <v>70392.715062428309</v>
          </cell>
          <cell r="O172">
            <v>1511.4734194209568</v>
          </cell>
          <cell r="Q172">
            <v>5970.4004090354383</v>
          </cell>
          <cell r="R172">
            <v>0</v>
          </cell>
          <cell r="S172">
            <v>3814.4965542345808</v>
          </cell>
          <cell r="T172">
            <v>0</v>
          </cell>
          <cell r="U172">
            <v>1972.3069053356407</v>
          </cell>
          <cell r="V172">
            <v>183.59694946521637</v>
          </cell>
        </row>
        <row r="173">
          <cell r="J173">
            <v>45192.700626233818</v>
          </cell>
          <cell r="K173">
            <v>0</v>
          </cell>
          <cell r="L173">
            <v>25174.214513286974</v>
          </cell>
          <cell r="M173">
            <v>0</v>
          </cell>
          <cell r="N173">
            <v>10807.393020683689</v>
          </cell>
          <cell r="O173">
            <v>9211.0930922631505</v>
          </cell>
          <cell r="Q173">
            <v>139579.22318590817</v>
          </cell>
          <cell r="R173">
            <v>0</v>
          </cell>
          <cell r="S173">
            <v>51473.868932559373</v>
          </cell>
          <cell r="T173">
            <v>0</v>
          </cell>
          <cell r="U173">
            <v>63606.485535661552</v>
          </cell>
          <cell r="V173">
            <v>24498.868717687179</v>
          </cell>
        </row>
        <row r="174">
          <cell r="J174">
            <v>17338.975232889235</v>
          </cell>
          <cell r="K174">
            <v>703.25929186912856</v>
          </cell>
          <cell r="L174">
            <v>13182.808411653221</v>
          </cell>
          <cell r="M174">
            <v>0</v>
          </cell>
          <cell r="N174">
            <v>3452.9075293668898</v>
          </cell>
          <cell r="O174">
            <v>0</v>
          </cell>
          <cell r="Q174">
            <v>10488.980945450314</v>
          </cell>
          <cell r="R174">
            <v>550.79084839564916</v>
          </cell>
          <cell r="S174">
            <v>3770.1658037481739</v>
          </cell>
          <cell r="T174">
            <v>0</v>
          </cell>
          <cell r="U174">
            <v>3762.0862968247075</v>
          </cell>
          <cell r="V174">
            <v>2405.9379964817813</v>
          </cell>
        </row>
        <row r="175">
          <cell r="J175">
            <v>23408.252043742687</v>
          </cell>
          <cell r="K175">
            <v>259.48005359150881</v>
          </cell>
          <cell r="L175">
            <v>22597.900150109581</v>
          </cell>
          <cell r="M175">
            <v>0</v>
          </cell>
          <cell r="N175">
            <v>550.87184004159735</v>
          </cell>
          <cell r="O175">
            <v>0</v>
          </cell>
          <cell r="Q175">
            <v>19442.055461505952</v>
          </cell>
          <cell r="R175">
            <v>807.82657764695205</v>
          </cell>
          <cell r="S175">
            <v>18175.16901715767</v>
          </cell>
          <cell r="T175">
            <v>0</v>
          </cell>
          <cell r="U175">
            <v>0</v>
          </cell>
          <cell r="V175">
            <v>459.05986670133109</v>
          </cell>
        </row>
        <row r="176">
          <cell r="J176">
            <v>3044.2044327010813</v>
          </cell>
          <cell r="K176">
            <v>0</v>
          </cell>
          <cell r="L176">
            <v>1924.3572408922578</v>
          </cell>
          <cell r="M176">
            <v>0</v>
          </cell>
          <cell r="N176">
            <v>1119.8471918088235</v>
          </cell>
          <cell r="O176">
            <v>0</v>
          </cell>
          <cell r="Q176">
            <v>2084.4228263177683</v>
          </cell>
          <cell r="R176">
            <v>0</v>
          </cell>
          <cell r="S176">
            <v>1809.0274021199439</v>
          </cell>
          <cell r="T176">
            <v>0</v>
          </cell>
          <cell r="U176">
            <v>275.39542419782452</v>
          </cell>
          <cell r="V176">
            <v>0</v>
          </cell>
        </row>
        <row r="177">
          <cell r="J177">
            <v>22163.268827590036</v>
          </cell>
          <cell r="K177">
            <v>0</v>
          </cell>
          <cell r="L177">
            <v>9783.1756929407966</v>
          </cell>
          <cell r="M177">
            <v>0</v>
          </cell>
          <cell r="N177">
            <v>12380.093134649243</v>
          </cell>
          <cell r="O177">
            <v>0</v>
          </cell>
          <cell r="Q177">
            <v>16192.093344029885</v>
          </cell>
          <cell r="R177">
            <v>1147.5821737150377</v>
          </cell>
          <cell r="S177">
            <v>8078.7791739793738</v>
          </cell>
          <cell r="T177">
            <v>0</v>
          </cell>
          <cell r="U177">
            <v>5851.7131504686622</v>
          </cell>
          <cell r="V177">
            <v>1114.0188458668097</v>
          </cell>
        </row>
        <row r="178">
          <cell r="J178">
            <v>45043.065073474812</v>
          </cell>
          <cell r="K178">
            <v>275.39542419782452</v>
          </cell>
          <cell r="L178">
            <v>41048.059374965735</v>
          </cell>
          <cell r="M178">
            <v>0</v>
          </cell>
          <cell r="N178">
            <v>2934.6011122824052</v>
          </cell>
          <cell r="O178">
            <v>785.00916202883445</v>
          </cell>
          <cell r="Q178">
            <v>22702.393291872235</v>
          </cell>
          <cell r="R178">
            <v>872.186749517213</v>
          </cell>
          <cell r="S178">
            <v>14593.470449597966</v>
          </cell>
          <cell r="T178">
            <v>0</v>
          </cell>
          <cell r="U178">
            <v>6917.0727782710974</v>
          </cell>
          <cell r="V178">
            <v>319.66331448596753</v>
          </cell>
        </row>
        <row r="179">
          <cell r="J179">
            <v>62490.183775716243</v>
          </cell>
          <cell r="K179">
            <v>58644.848391062318</v>
          </cell>
          <cell r="L179">
            <v>2743.6726962166645</v>
          </cell>
          <cell r="M179">
            <v>0</v>
          </cell>
          <cell r="N179">
            <v>0</v>
          </cell>
          <cell r="O179">
            <v>1101.6626884372463</v>
          </cell>
          <cell r="Q179">
            <v>55834.633383634617</v>
          </cell>
          <cell r="R179">
            <v>52543.691136305737</v>
          </cell>
          <cell r="S179">
            <v>1237.7706227905371</v>
          </cell>
          <cell r="T179">
            <v>0</v>
          </cell>
          <cell r="U179">
            <v>954.78512886507337</v>
          </cell>
          <cell r="V179">
            <v>1098.3864956732662</v>
          </cell>
        </row>
        <row r="180">
          <cell r="J180">
            <v>43885.335567466638</v>
          </cell>
          <cell r="K180">
            <v>28324.597600621822</v>
          </cell>
          <cell r="L180">
            <v>14294.723047637181</v>
          </cell>
          <cell r="M180">
            <v>0</v>
          </cell>
          <cell r="N180">
            <v>1266.0149192076242</v>
          </cell>
          <cell r="O180">
            <v>0</v>
          </cell>
          <cell r="Q180">
            <v>99459.248775880886</v>
          </cell>
          <cell r="R180">
            <v>67783.458498884836</v>
          </cell>
          <cell r="S180">
            <v>27505.938127937203</v>
          </cell>
          <cell r="T180">
            <v>0</v>
          </cell>
          <cell r="U180">
            <v>3986.2551995936474</v>
          </cell>
          <cell r="V180">
            <v>183.59694946521637</v>
          </cell>
        </row>
        <row r="181">
          <cell r="J181">
            <v>36652.531402300527</v>
          </cell>
          <cell r="K181">
            <v>12568.697606687156</v>
          </cell>
          <cell r="L181">
            <v>19518.043692266529</v>
          </cell>
          <cell r="M181">
            <v>0</v>
          </cell>
          <cell r="N181">
            <v>2056.851997360427</v>
          </cell>
          <cell r="O181">
            <v>2508.9381059864154</v>
          </cell>
          <cell r="Q181">
            <v>61354.881556865184</v>
          </cell>
          <cell r="R181">
            <v>20329.092941966788</v>
          </cell>
          <cell r="S181">
            <v>29203.047520065498</v>
          </cell>
          <cell r="T181">
            <v>0</v>
          </cell>
          <cell r="U181">
            <v>8160.4551948365306</v>
          </cell>
          <cell r="V181">
            <v>3662.2858999963582</v>
          </cell>
        </row>
        <row r="182">
          <cell r="J182">
            <v>14522.651961678263</v>
          </cell>
          <cell r="K182">
            <v>550.79084839564905</v>
          </cell>
          <cell r="L182">
            <v>5869.7080204456634</v>
          </cell>
          <cell r="M182">
            <v>0</v>
          </cell>
          <cell r="N182">
            <v>6947.3028545256921</v>
          </cell>
          <cell r="O182">
            <v>1154.850238311255</v>
          </cell>
          <cell r="Q182">
            <v>10523.29878143178</v>
          </cell>
          <cell r="R182">
            <v>0</v>
          </cell>
          <cell r="S182">
            <v>3323.3950517861622</v>
          </cell>
          <cell r="T182">
            <v>0</v>
          </cell>
          <cell r="U182">
            <v>6622.4786104899877</v>
          </cell>
          <cell r="V182">
            <v>577.4251191556275</v>
          </cell>
        </row>
        <row r="183">
          <cell r="J183">
            <v>71148.666124902316</v>
          </cell>
          <cell r="K183">
            <v>367.19389893043274</v>
          </cell>
          <cell r="L183">
            <v>15582.52556329497</v>
          </cell>
          <cell r="M183">
            <v>0</v>
          </cell>
          <cell r="N183">
            <v>49804.425653187544</v>
          </cell>
          <cell r="O183">
            <v>5394.5210094893282</v>
          </cell>
          <cell r="Q183">
            <v>98287.252512311912</v>
          </cell>
          <cell r="R183">
            <v>0</v>
          </cell>
          <cell r="S183">
            <v>14062.438543036804</v>
          </cell>
          <cell r="T183">
            <v>1533.7678852615427</v>
          </cell>
          <cell r="U183">
            <v>77556.935400542352</v>
          </cell>
          <cell r="V183">
            <v>5134.11068347121</v>
          </cell>
        </row>
        <row r="184">
          <cell r="J184">
            <v>10262.030918324921</v>
          </cell>
          <cell r="K184">
            <v>0</v>
          </cell>
          <cell r="L184">
            <v>1179.5072302967069</v>
          </cell>
          <cell r="M184">
            <v>8443.197059056276</v>
          </cell>
          <cell r="N184">
            <v>0</v>
          </cell>
          <cell r="O184">
            <v>639.32662897193507</v>
          </cell>
          <cell r="Q184">
            <v>108988.48085390909</v>
          </cell>
          <cell r="R184">
            <v>1098.3864956732662</v>
          </cell>
          <cell r="S184">
            <v>6937.5255902301997</v>
          </cell>
          <cell r="T184">
            <v>96786.164162568239</v>
          </cell>
          <cell r="U184">
            <v>3085.7192223306456</v>
          </cell>
          <cell r="V184">
            <v>1080.6853831068113</v>
          </cell>
        </row>
        <row r="185">
          <cell r="J185">
            <v>3299.1854752753256</v>
          </cell>
          <cell r="K185">
            <v>0</v>
          </cell>
          <cell r="L185">
            <v>3299.1854752753256</v>
          </cell>
          <cell r="M185">
            <v>0</v>
          </cell>
          <cell r="N185">
            <v>0</v>
          </cell>
          <cell r="O185">
            <v>0</v>
          </cell>
          <cell r="Q185">
            <v>3671.2853575943341</v>
          </cell>
          <cell r="R185">
            <v>0</v>
          </cell>
          <cell r="S185">
            <v>2892.5621764070356</v>
          </cell>
          <cell r="T185">
            <v>0</v>
          </cell>
          <cell r="U185">
            <v>0</v>
          </cell>
          <cell r="V185">
            <v>778.72318118729868</v>
          </cell>
        </row>
        <row r="186"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8">
          <cell r="J188">
            <v>1091.0389427587111</v>
          </cell>
          <cell r="K188">
            <v>0</v>
          </cell>
          <cell r="L188">
            <v>1091.0389427587111</v>
          </cell>
          <cell r="M188">
            <v>0</v>
          </cell>
          <cell r="N188">
            <v>0</v>
          </cell>
          <cell r="O188">
            <v>0</v>
          </cell>
          <cell r="Q188">
            <v>391.18099233842338</v>
          </cell>
          <cell r="R188">
            <v>183.59694946521637</v>
          </cell>
          <cell r="S188">
            <v>207.58404287320701</v>
          </cell>
          <cell r="T188">
            <v>0</v>
          </cell>
          <cell r="U188">
            <v>0</v>
          </cell>
          <cell r="V188">
            <v>0</v>
          </cell>
        </row>
        <row r="190">
          <cell r="J190">
            <v>49494.870577702248</v>
          </cell>
          <cell r="K190">
            <v>6469.3712459361168</v>
          </cell>
          <cell r="L190">
            <v>20758.977779917077</v>
          </cell>
          <cell r="M190">
            <v>0</v>
          </cell>
          <cell r="N190">
            <v>21342.945920621616</v>
          </cell>
          <cell r="O190">
            <v>923.57563122738816</v>
          </cell>
          <cell r="Q190">
            <v>51284.516044279546</v>
          </cell>
          <cell r="R190">
            <v>7596.8961892715552</v>
          </cell>
          <cell r="S190">
            <v>23011.771841952024</v>
          </cell>
          <cell r="T190">
            <v>0</v>
          </cell>
          <cell r="U190">
            <v>19529.875864998012</v>
          </cell>
          <cell r="V190">
            <v>1145.972148057929</v>
          </cell>
        </row>
        <row r="191">
          <cell r="J191">
            <v>77765.764417775223</v>
          </cell>
          <cell r="K191">
            <v>25729.920913180831</v>
          </cell>
          <cell r="L191">
            <v>36550.448053076601</v>
          </cell>
          <cell r="M191">
            <v>0</v>
          </cell>
          <cell r="N191">
            <v>15005.900479788919</v>
          </cell>
          <cell r="O191">
            <v>479.49497172895133</v>
          </cell>
          <cell r="Q191">
            <v>117131.08978293267</v>
          </cell>
          <cell r="R191">
            <v>57849.068897445919</v>
          </cell>
          <cell r="S191">
            <v>43185.403797242579</v>
          </cell>
          <cell r="T191">
            <v>0</v>
          </cell>
          <cell r="U191">
            <v>13871.936406036033</v>
          </cell>
          <cell r="V191">
            <v>2224.6806822082594</v>
          </cell>
        </row>
        <row r="192">
          <cell r="J192">
            <v>138667.46430982437</v>
          </cell>
          <cell r="K192">
            <v>30222.926308157501</v>
          </cell>
          <cell r="L192">
            <v>78678.210991868225</v>
          </cell>
          <cell r="M192">
            <v>0</v>
          </cell>
          <cell r="N192">
            <v>26676.320899943217</v>
          </cell>
          <cell r="O192">
            <v>3090.006109855703</v>
          </cell>
          <cell r="Q192">
            <v>98408.934328070754</v>
          </cell>
          <cell r="R192">
            <v>41107.757022523794</v>
          </cell>
          <cell r="S192">
            <v>44752.150126772234</v>
          </cell>
          <cell r="T192">
            <v>0</v>
          </cell>
          <cell r="U192">
            <v>7236.4624290406255</v>
          </cell>
          <cell r="V192">
            <v>5312.5647497342052</v>
          </cell>
        </row>
        <row r="193">
          <cell r="J193">
            <v>62199.781498869685</v>
          </cell>
          <cell r="K193">
            <v>6666.8343183565612</v>
          </cell>
          <cell r="L193">
            <v>52380.342081568022</v>
          </cell>
          <cell r="M193">
            <v>0</v>
          </cell>
          <cell r="N193">
            <v>1668.0064270148166</v>
          </cell>
          <cell r="O193">
            <v>1484.5986719302873</v>
          </cell>
          <cell r="Q193">
            <v>59349.193736211717</v>
          </cell>
          <cell r="R193">
            <v>16539.95348568603</v>
          </cell>
          <cell r="S193">
            <v>36873.721410700644</v>
          </cell>
          <cell r="T193">
            <v>0</v>
          </cell>
          <cell r="U193">
            <v>2499.5788147896769</v>
          </cell>
          <cell r="V193">
            <v>3435.940025035351</v>
          </cell>
        </row>
        <row r="194">
          <cell r="J194">
            <v>342678.9619281817</v>
          </cell>
          <cell r="K194">
            <v>19095.856893250799</v>
          </cell>
          <cell r="L194">
            <v>144038.22714913049</v>
          </cell>
          <cell r="M194">
            <v>4951.9841514248619</v>
          </cell>
          <cell r="N194">
            <v>127563.40801225902</v>
          </cell>
          <cell r="O194">
            <v>47029.485722114827</v>
          </cell>
          <cell r="Q194">
            <v>538688.94533020665</v>
          </cell>
          <cell r="R194">
            <v>7497.1757057045297</v>
          </cell>
          <cell r="S194">
            <v>115582.75929587467</v>
          </cell>
          <cell r="T194">
            <v>9089.9177995346399</v>
          </cell>
          <cell r="U194">
            <v>322263.98027252301</v>
          </cell>
          <cell r="V194">
            <v>84255.112256570137</v>
          </cell>
        </row>
        <row r="195">
          <cell r="J195">
            <v>508924.46979343402</v>
          </cell>
          <cell r="K195">
            <v>0</v>
          </cell>
          <cell r="L195">
            <v>26886.88357597389</v>
          </cell>
          <cell r="M195">
            <v>0</v>
          </cell>
          <cell r="N195">
            <v>477498.36715175852</v>
          </cell>
          <cell r="O195">
            <v>4539.2190657007395</v>
          </cell>
          <cell r="Q195">
            <v>59638.03239662663</v>
          </cell>
          <cell r="R195">
            <v>0</v>
          </cell>
          <cell r="S195">
            <v>319.66331448596753</v>
          </cell>
          <cell r="T195">
            <v>0</v>
          </cell>
          <cell r="U195">
            <v>57336.456532327669</v>
          </cell>
          <cell r="V195">
            <v>1981.9125498129986</v>
          </cell>
        </row>
        <row r="196">
          <cell r="J196">
            <v>372789.91882897931</v>
          </cell>
          <cell r="K196">
            <v>6316.1097717418324</v>
          </cell>
          <cell r="L196">
            <v>202359.90756095931</v>
          </cell>
          <cell r="M196">
            <v>0</v>
          </cell>
          <cell r="N196">
            <v>144360.05983071573</v>
          </cell>
          <cell r="O196">
            <v>19753.841665561358</v>
          </cell>
          <cell r="Q196">
            <v>225288.55464606566</v>
          </cell>
          <cell r="R196">
            <v>458.99237366304089</v>
          </cell>
          <cell r="S196">
            <v>48747.18867781297</v>
          </cell>
          <cell r="T196">
            <v>0</v>
          </cell>
          <cell r="U196">
            <v>140933.37813107233</v>
          </cell>
          <cell r="V196">
            <v>35148.995463515246</v>
          </cell>
        </row>
        <row r="197">
          <cell r="J197">
            <v>169625.62182895318</v>
          </cell>
          <cell r="K197">
            <v>3275.7594875015466</v>
          </cell>
          <cell r="L197">
            <v>97967.165324950329</v>
          </cell>
          <cell r="M197">
            <v>0</v>
          </cell>
          <cell r="N197">
            <v>66558.923496363146</v>
          </cell>
          <cell r="O197">
            <v>1823.7735201374198</v>
          </cell>
          <cell r="Q197">
            <v>29298.958831950909</v>
          </cell>
          <cell r="R197">
            <v>550.79084839564905</v>
          </cell>
          <cell r="S197">
            <v>21661.311241441435</v>
          </cell>
          <cell r="T197">
            <v>0</v>
          </cell>
          <cell r="U197">
            <v>6546.8770882696081</v>
          </cell>
          <cell r="V197">
            <v>539.97965384422719</v>
          </cell>
        </row>
        <row r="198">
          <cell r="J198">
            <v>782766.17302820005</v>
          </cell>
          <cell r="K198">
            <v>7156.2968670070632</v>
          </cell>
          <cell r="L198">
            <v>491907.18068840005</v>
          </cell>
          <cell r="M198">
            <v>3491.2129076314136</v>
          </cell>
          <cell r="N198">
            <v>61338.777451677946</v>
          </cell>
          <cell r="O198">
            <v>218872.70511350676</v>
          </cell>
          <cell r="Q198">
            <v>291901.02651213529</v>
          </cell>
          <cell r="R198">
            <v>14303.555580207158</v>
          </cell>
          <cell r="S198">
            <v>68114.994201337991</v>
          </cell>
          <cell r="T198">
            <v>89230.014248295192</v>
          </cell>
          <cell r="U198">
            <v>62416.91029288873</v>
          </cell>
          <cell r="V198">
            <v>57835.552189402893</v>
          </cell>
        </row>
        <row r="199">
          <cell r="J199">
            <v>2227.6868089608956</v>
          </cell>
          <cell r="K199">
            <v>1107.1725806926045</v>
          </cell>
          <cell r="L199">
            <v>800.8509137823238</v>
          </cell>
          <cell r="M199">
            <v>0</v>
          </cell>
          <cell r="N199">
            <v>319.66331448596753</v>
          </cell>
          <cell r="O199">
            <v>0</v>
          </cell>
          <cell r="Q199">
            <v>503.2602639511839</v>
          </cell>
          <cell r="R199">
            <v>183.59694946521637</v>
          </cell>
          <cell r="S199">
            <v>319.66331448596753</v>
          </cell>
          <cell r="T199">
            <v>0</v>
          </cell>
          <cell r="U199">
            <v>0</v>
          </cell>
          <cell r="V199">
            <v>0</v>
          </cell>
        </row>
        <row r="200"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2"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D6">
            <v>7.8893286921530965</v>
          </cell>
          <cell r="E6">
            <v>8.6141183798828713</v>
          </cell>
          <cell r="F6">
            <v>8.9891026066036872</v>
          </cell>
          <cell r="G6">
            <v>8.9200869004524215</v>
          </cell>
          <cell r="H6">
            <v>9.6637789022097085</v>
          </cell>
        </row>
        <row r="7">
          <cell r="H7">
            <v>2.7875853282293641</v>
          </cell>
        </row>
        <row r="8">
          <cell r="D8">
            <v>8.3353816635556548</v>
          </cell>
          <cell r="E8">
            <v>8.9354884906540519</v>
          </cell>
          <cell r="F8">
            <v>9.9869004996008144</v>
          </cell>
          <cell r="G8">
            <v>9.9014297971423222</v>
          </cell>
          <cell r="H8">
            <v>10.372946914072026</v>
          </cell>
        </row>
        <row r="9">
          <cell r="H9">
            <v>3.6207463810100351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LXV Encuesta Permanente de Hogares de Propósitos Múltiples, 2019.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>
        <row r="88">
          <cell r="C88">
            <v>6407.4602570798133</v>
          </cell>
          <cell r="D88">
            <v>7.5940008212949053</v>
          </cell>
          <cell r="E88">
            <v>7158.8114337668976</v>
          </cell>
          <cell r="F88">
            <v>8.0311090904994185</v>
          </cell>
          <cell r="G88">
            <v>13867.262555251054</v>
          </cell>
          <cell r="H88">
            <v>11.713889058790199</v>
          </cell>
          <cell r="I88">
            <v>6567.9252030031475</v>
          </cell>
          <cell r="J88">
            <v>7.6970704422854697</v>
          </cell>
          <cell r="K88">
            <v>5244.9354422208817</v>
          </cell>
          <cell r="L88">
            <v>4.7257207840041833</v>
          </cell>
          <cell r="M88">
            <v>5257.8561116994115</v>
          </cell>
          <cell r="N88">
            <v>6.8718584181154281</v>
          </cell>
        </row>
        <row r="89">
          <cell r="C89">
            <v>8951.7881870605252</v>
          </cell>
          <cell r="D89">
            <v>8.9023878268644321</v>
          </cell>
          <cell r="E89">
            <v>9325.9347674554265</v>
          </cell>
          <cell r="F89">
            <v>9.1669296061796395</v>
          </cell>
          <cell r="G89">
            <v>15818.006669943887</v>
          </cell>
          <cell r="H89">
            <v>12.320777542740867</v>
          </cell>
          <cell r="I89">
            <v>8637.0220523228509</v>
          </cell>
          <cell r="J89">
            <v>8.8365997337412807</v>
          </cell>
          <cell r="K89">
            <v>7205.0239365381512</v>
          </cell>
          <cell r="L89">
            <v>4.4651778679944307</v>
          </cell>
          <cell r="M89">
            <v>8262.0638176694702</v>
          </cell>
          <cell r="N89">
            <v>8.3940359207763784</v>
          </cell>
        </row>
        <row r="91">
          <cell r="C91">
            <v>10971.366550577812</v>
          </cell>
          <cell r="D91">
            <v>10.273884827076314</v>
          </cell>
          <cell r="E91">
            <v>12188.334894613592</v>
          </cell>
          <cell r="F91">
            <v>10.796322827125108</v>
          </cell>
          <cell r="G91">
            <v>17888.24915824916</v>
          </cell>
          <cell r="H91">
            <v>13.542720437457284</v>
          </cell>
          <cell r="I91">
            <v>11009.02136752136</v>
          </cell>
          <cell r="J91">
            <v>10.222979834614842</v>
          </cell>
          <cell r="K91">
            <v>6885.7142857142862</v>
          </cell>
          <cell r="L91">
            <v>7.5</v>
          </cell>
          <cell r="M91">
            <v>8432.7955544699525</v>
          </cell>
          <cell r="N91">
            <v>9.1214116407690291</v>
          </cell>
        </row>
        <row r="92">
          <cell r="C92">
            <v>11134.949644771268</v>
          </cell>
          <cell r="D92">
            <v>9.4900181488203188</v>
          </cell>
          <cell r="E92">
            <v>11733.211665772058</v>
          </cell>
          <cell r="F92">
            <v>9.7108478341355049</v>
          </cell>
          <cell r="G92">
            <v>29454.838709677424</v>
          </cell>
          <cell r="H92">
            <v>13.774193548387098</v>
          </cell>
          <cell r="I92">
            <v>11126.808829031053</v>
          </cell>
          <cell r="J92">
            <v>9.5758334939294674</v>
          </cell>
          <cell r="K92">
            <v>10778.947368421053</v>
          </cell>
          <cell r="L92">
            <v>7.666666666666667</v>
          </cell>
          <cell r="M92">
            <v>9761.2082990961371</v>
          </cell>
          <cell r="N92">
            <v>8.9740484429065788</v>
          </cell>
        </row>
        <row r="93">
          <cell r="C93">
            <v>7894.4831501326253</v>
          </cell>
          <cell r="D93">
            <v>8.3399407910251639</v>
          </cell>
          <cell r="E93">
            <v>7844.0649858215347</v>
          </cell>
          <cell r="F93">
            <v>8.4783026466265401</v>
          </cell>
          <cell r="G93">
            <v>13219.652380302312</v>
          </cell>
          <cell r="H93">
            <v>11.313633135637224</v>
          </cell>
          <cell r="I93">
            <v>7359.9203389547702</v>
          </cell>
          <cell r="J93">
            <v>8.2311559903352371</v>
          </cell>
          <cell r="K93">
            <v>5176.4705882352937</v>
          </cell>
          <cell r="L93">
            <v>2</v>
          </cell>
          <cell r="M93">
            <v>7980.4559896750752</v>
          </cell>
          <cell r="N93">
            <v>8.0944814943838086</v>
          </cell>
        </row>
        <row r="94">
          <cell r="C94">
            <v>3449.0512751224419</v>
          </cell>
          <cell r="D94">
            <v>5.8775321171116683</v>
          </cell>
          <cell r="E94">
            <v>4210.5181663009062</v>
          </cell>
          <cell r="F94">
            <v>6.3334495988838508</v>
          </cell>
          <cell r="G94">
            <v>9737.7081292850144</v>
          </cell>
          <cell r="H94">
            <v>10.417849898580121</v>
          </cell>
          <cell r="I94">
            <v>3841.9052624663391</v>
          </cell>
          <cell r="J94">
            <v>6.0404558834629061</v>
          </cell>
          <cell r="K94">
            <v>4009.2592592592596</v>
          </cell>
          <cell r="L94">
            <v>4.88</v>
          </cell>
          <cell r="M94">
            <v>2502.8272858116802</v>
          </cell>
          <cell r="N94">
            <v>5.2548589939024382</v>
          </cell>
        </row>
        <row r="96">
          <cell r="C96">
            <v>2506.9718584537177</v>
          </cell>
          <cell r="D96">
            <v>0</v>
          </cell>
          <cell r="E96">
            <v>3221.5128191306521</v>
          </cell>
          <cell r="F96">
            <v>0</v>
          </cell>
          <cell r="G96">
            <v>6126.7493559828299</v>
          </cell>
          <cell r="H96">
            <v>0</v>
          </cell>
          <cell r="I96">
            <v>3073.0145190783414</v>
          </cell>
          <cell r="J96">
            <v>0</v>
          </cell>
          <cell r="K96">
            <v>4724.4658844355654</v>
          </cell>
          <cell r="L96">
            <v>0</v>
          </cell>
          <cell r="M96">
            <v>1959.242752676555</v>
          </cell>
          <cell r="N96">
            <v>0</v>
          </cell>
        </row>
        <row r="97">
          <cell r="C97">
            <v>4473.5250502064628</v>
          </cell>
          <cell r="D97">
            <v>4.9760419716449178</v>
          </cell>
          <cell r="E97">
            <v>5023.6326063624201</v>
          </cell>
          <cell r="F97">
            <v>5.188678626068933</v>
          </cell>
          <cell r="G97">
            <v>9433.3785738591614</v>
          </cell>
          <cell r="H97">
            <v>5.5354232957968206</v>
          </cell>
          <cell r="I97">
            <v>4857.1374152219478</v>
          </cell>
          <cell r="J97">
            <v>5.1846688743516349</v>
          </cell>
          <cell r="K97">
            <v>5045.9948085397209</v>
          </cell>
          <cell r="L97">
            <v>3.8021687197444192</v>
          </cell>
          <cell r="M97">
            <v>3711.1531101210926</v>
          </cell>
          <cell r="N97">
            <v>4.6813573832359081</v>
          </cell>
        </row>
        <row r="98">
          <cell r="C98">
            <v>7776.7715181414342</v>
          </cell>
          <cell r="D98">
            <v>10.483718150387526</v>
          </cell>
          <cell r="E98">
            <v>8343.417675862429</v>
          </cell>
          <cell r="F98">
            <v>10.533594154999243</v>
          </cell>
          <cell r="G98">
            <v>11434.690189235695</v>
          </cell>
          <cell r="H98">
            <v>11.364032318790892</v>
          </cell>
          <cell r="I98">
            <v>7948.9343683950829</v>
          </cell>
          <cell r="J98">
            <v>10.433659522562273</v>
          </cell>
          <cell r="K98">
            <v>7775.9625706866373</v>
          </cell>
          <cell r="L98">
            <v>8.4548082328379444</v>
          </cell>
          <cell r="M98">
            <v>6607.8687054965603</v>
          </cell>
          <cell r="N98">
            <v>10.380831717152731</v>
          </cell>
        </row>
        <row r="99">
          <cell r="C99">
            <v>19075.885626098603</v>
          </cell>
          <cell r="D99">
            <v>15.526251129568815</v>
          </cell>
          <cell r="E99">
            <v>17347.944396660088</v>
          </cell>
          <cell r="F99">
            <v>15.396341027130948</v>
          </cell>
          <cell r="G99">
            <v>20493.930265018636</v>
          </cell>
          <cell r="H99">
            <v>16.413621999970914</v>
          </cell>
          <cell r="I99">
            <v>16203.124642977811</v>
          </cell>
          <cell r="J99">
            <v>15.026153937460391</v>
          </cell>
          <cell r="K99">
            <v>0</v>
          </cell>
          <cell r="L99">
            <v>0</v>
          </cell>
          <cell r="M99">
            <v>23930.638075024275</v>
          </cell>
          <cell r="N99">
            <v>15.891241198215624</v>
          </cell>
        </row>
        <row r="100">
          <cell r="C100">
            <v>7082.6894851587813</v>
          </cell>
          <cell r="D100">
            <v>0</v>
          </cell>
          <cell r="E100">
            <v>6933.2611683841533</v>
          </cell>
          <cell r="F100">
            <v>0</v>
          </cell>
          <cell r="G100">
            <v>9704.0042970043232</v>
          </cell>
          <cell r="H100">
            <v>0</v>
          </cell>
          <cell r="I100">
            <v>6752.1204893507811</v>
          </cell>
          <cell r="J100">
            <v>0</v>
          </cell>
          <cell r="K100">
            <v>0</v>
          </cell>
          <cell r="L100">
            <v>0</v>
          </cell>
          <cell r="M100">
            <v>7341.9799580013441</v>
          </cell>
          <cell r="N100">
            <v>0</v>
          </cell>
        </row>
        <row r="101">
          <cell r="C101">
            <v>595.58911284486305</v>
          </cell>
          <cell r="D101">
            <v>3.6562905629231754</v>
          </cell>
          <cell r="E101">
            <v>559.03807836821591</v>
          </cell>
          <cell r="F101">
            <v>4.1873759797674417</v>
          </cell>
          <cell r="G101">
            <v>0</v>
          </cell>
          <cell r="H101">
            <v>0</v>
          </cell>
          <cell r="I101">
            <v>559.03807836821591</v>
          </cell>
          <cell r="J101">
            <v>4.1873759797674417</v>
          </cell>
          <cell r="K101">
            <v>0</v>
          </cell>
          <cell r="L101">
            <v>0</v>
          </cell>
          <cell r="M101">
            <v>665.98276815520364</v>
          </cell>
          <cell r="N101">
            <v>2.0559687942130149</v>
          </cell>
        </row>
        <row r="102">
          <cell r="C102">
            <v>2341.0561225683173</v>
          </cell>
          <cell r="D102">
            <v>5.6664346930383287</v>
          </cell>
          <cell r="E102">
            <v>2653.0041251922712</v>
          </cell>
          <cell r="F102">
            <v>5.9150027790555963</v>
          </cell>
          <cell r="G102">
            <v>0</v>
          </cell>
          <cell r="H102">
            <v>0</v>
          </cell>
          <cell r="I102">
            <v>2653.0041251922712</v>
          </cell>
          <cell r="J102">
            <v>5.9150027790555963</v>
          </cell>
          <cell r="K102">
            <v>0</v>
          </cell>
          <cell r="L102">
            <v>0</v>
          </cell>
          <cell r="M102">
            <v>284.40162100079812</v>
          </cell>
          <cell r="N102">
            <v>4.11025831736751</v>
          </cell>
        </row>
        <row r="103">
          <cell r="C103">
            <v>2846.2986981536783</v>
          </cell>
          <cell r="D103">
            <v>6.8828604784464629</v>
          </cell>
          <cell r="E103">
            <v>2991.3433989406344</v>
          </cell>
          <cell r="F103">
            <v>6.9086214497703828</v>
          </cell>
          <cell r="G103">
            <v>600</v>
          </cell>
          <cell r="H103">
            <v>4</v>
          </cell>
          <cell r="I103">
            <v>2998.2874084039577</v>
          </cell>
          <cell r="J103">
            <v>6.917788876969051</v>
          </cell>
          <cell r="K103">
            <v>0</v>
          </cell>
          <cell r="L103">
            <v>0</v>
          </cell>
          <cell r="M103">
            <v>1981.9691358005764</v>
          </cell>
          <cell r="N103">
            <v>6.7326305229994352</v>
          </cell>
        </row>
        <row r="104">
          <cell r="C104">
            <v>5193.4072252255028</v>
          </cell>
          <cell r="D104">
            <v>8.3219340443070102</v>
          </cell>
          <cell r="E104">
            <v>5601.4163530734268</v>
          </cell>
          <cell r="F104">
            <v>8.3958541379372242</v>
          </cell>
          <cell r="G104">
            <v>8007.8222648937617</v>
          </cell>
          <cell r="H104">
            <v>11.190956705834404</v>
          </cell>
          <cell r="I104">
            <v>5484.7355078064711</v>
          </cell>
          <cell r="J104">
            <v>8.2616866976658709</v>
          </cell>
          <cell r="K104">
            <v>6150.3348693702128</v>
          </cell>
          <cell r="L104">
            <v>7.9465947642317794</v>
          </cell>
          <cell r="M104">
            <v>3288.2059638339324</v>
          </cell>
          <cell r="N104">
            <v>7.9730962886334611</v>
          </cell>
        </row>
        <row r="105">
          <cell r="C105">
            <v>6432.5723866887638</v>
          </cell>
          <cell r="D105">
            <v>8.6333717302263882</v>
          </cell>
          <cell r="E105">
            <v>6759.1241291669739</v>
          </cell>
          <cell r="F105">
            <v>8.7495608019000954</v>
          </cell>
          <cell r="G105">
            <v>8916.9723981625939</v>
          </cell>
          <cell r="H105">
            <v>11.189358038257179</v>
          </cell>
          <cell r="I105">
            <v>6639.4166856651082</v>
          </cell>
          <cell r="J105">
            <v>8.6028600157926522</v>
          </cell>
          <cell r="K105">
            <v>2935.2611992235597</v>
          </cell>
          <cell r="L105">
            <v>6.3236940038822027</v>
          </cell>
          <cell r="M105">
            <v>5515.6817872923593</v>
          </cell>
          <cell r="N105">
            <v>8.3031536162848703</v>
          </cell>
        </row>
        <row r="106">
          <cell r="C106">
            <v>8470.0191834406687</v>
          </cell>
          <cell r="D106">
            <v>8.1694958971052216</v>
          </cell>
          <cell r="E106">
            <v>8149.0861274196468</v>
          </cell>
          <cell r="F106">
            <v>8.4710857133655697</v>
          </cell>
          <cell r="G106">
            <v>11967.323274895372</v>
          </cell>
          <cell r="H106">
            <v>11.882823313222316</v>
          </cell>
          <cell r="I106">
            <v>7891.9265906196615</v>
          </cell>
          <cell r="J106">
            <v>8.2194208161811844</v>
          </cell>
          <cell r="K106">
            <v>4600</v>
          </cell>
          <cell r="L106">
            <v>6</v>
          </cell>
          <cell r="M106">
            <v>9058.4741628346201</v>
          </cell>
          <cell r="N106">
            <v>7.6010418114765672</v>
          </cell>
        </row>
        <row r="107">
          <cell r="C107">
            <v>7366.7889652182703</v>
          </cell>
          <cell r="D107">
            <v>7.6924506650739941</v>
          </cell>
          <cell r="E107">
            <v>8676.9702037789557</v>
          </cell>
          <cell r="F107">
            <v>8.1378344841294883</v>
          </cell>
          <cell r="G107">
            <v>13605.355905393963</v>
          </cell>
          <cell r="H107">
            <v>12.330208349392764</v>
          </cell>
          <cell r="I107">
            <v>7995.7593178207817</v>
          </cell>
          <cell r="J107">
            <v>7.5182887602370903</v>
          </cell>
          <cell r="K107">
            <v>5552.5602413705237</v>
          </cell>
          <cell r="L107">
            <v>5.1362879647057849</v>
          </cell>
          <cell r="M107">
            <v>5607.1756664591039</v>
          </cell>
          <cell r="N107">
            <v>7.0700715242382914</v>
          </cell>
        </row>
        <row r="108">
          <cell r="C108">
            <v>7189.5806600306923</v>
          </cell>
          <cell r="D108">
            <v>6.9156866611738188</v>
          </cell>
          <cell r="E108">
            <v>9414.0294046859926</v>
          </cell>
          <cell r="F108">
            <v>7.5043893747592278</v>
          </cell>
          <cell r="G108">
            <v>16195.295699225542</v>
          </cell>
          <cell r="H108">
            <v>11.509359197869092</v>
          </cell>
          <cell r="I108">
            <v>8329.4995267938702</v>
          </cell>
          <cell r="J108">
            <v>6.8147709576251616</v>
          </cell>
          <cell r="K108">
            <v>5651.7903311831496</v>
          </cell>
          <cell r="L108">
            <v>2.3573131977714237</v>
          </cell>
          <cell r="M108">
            <v>5238.0480643971068</v>
          </cell>
          <cell r="N108">
            <v>6.3824906289648915</v>
          </cell>
        </row>
        <row r="109">
          <cell r="C109">
            <v>5474.2092865820723</v>
          </cell>
          <cell r="D109">
            <v>6.3782719125012202</v>
          </cell>
          <cell r="E109">
            <v>8818.3684454020895</v>
          </cell>
          <cell r="F109">
            <v>7.2222929179467785</v>
          </cell>
          <cell r="G109">
            <v>20518.803653244919</v>
          </cell>
          <cell r="H109">
            <v>11.967575175310266</v>
          </cell>
          <cell r="I109">
            <v>6411.2688688384205</v>
          </cell>
          <cell r="J109">
            <v>6.0405733698030506</v>
          </cell>
          <cell r="K109">
            <v>5128.4643523597842</v>
          </cell>
          <cell r="L109">
            <v>6</v>
          </cell>
          <cell r="M109">
            <v>4105.9820533429902</v>
          </cell>
          <cell r="N109">
            <v>6.0005592156387086</v>
          </cell>
        </row>
        <row r="113">
          <cell r="C113">
            <v>3688.8220679968936</v>
          </cell>
          <cell r="D113">
            <v>6.7305633210499938</v>
          </cell>
          <cell r="E113">
            <v>4636.4731817439051</v>
          </cell>
          <cell r="F113">
            <v>7.0227443295720144</v>
          </cell>
          <cell r="G113">
            <v>7455.3520681742548</v>
          </cell>
          <cell r="H113">
            <v>9.7254924914254559</v>
          </cell>
          <cell r="I113">
            <v>4496.322566780038</v>
          </cell>
          <cell r="J113">
            <v>6.8964754886110224</v>
          </cell>
          <cell r="K113">
            <v>4354.5119843303692</v>
          </cell>
          <cell r="L113">
            <v>4.2808395411930205</v>
          </cell>
          <cell r="M113">
            <v>2309.1548338925913</v>
          </cell>
          <cell r="N113">
            <v>6.2680136953946919</v>
          </cell>
        </row>
        <row r="114">
          <cell r="C114">
            <v>2308.7471825663533</v>
          </cell>
          <cell r="D114">
            <v>6.8579507213146949</v>
          </cell>
          <cell r="E114">
            <v>2793.8506127505984</v>
          </cell>
          <cell r="F114">
            <v>7.2889836145085187</v>
          </cell>
          <cell r="G114">
            <v>5737.329087095346</v>
          </cell>
          <cell r="H114">
            <v>11.142731764907998</v>
          </cell>
          <cell r="I114">
            <v>2595.1156524830958</v>
          </cell>
          <cell r="J114">
            <v>7.0193977944232691</v>
          </cell>
          <cell r="K114">
            <v>2925</v>
          </cell>
          <cell r="L114">
            <v>2</v>
          </cell>
          <cell r="M114">
            <v>1907.5612188265118</v>
          </cell>
          <cell r="N114">
            <v>6.4602679914327945</v>
          </cell>
        </row>
        <row r="115">
          <cell r="C115">
            <v>4000.9655971020361</v>
          </cell>
          <cell r="D115">
            <v>6.6985361829256735</v>
          </cell>
          <cell r="E115">
            <v>4946.24833420292</v>
          </cell>
          <cell r="F115">
            <v>6.9748321018954558</v>
          </cell>
          <cell r="G115">
            <v>7831.4468688576235</v>
          </cell>
          <cell r="H115">
            <v>9.389267833059149</v>
          </cell>
          <cell r="I115">
            <v>4809.6115063033812</v>
          </cell>
          <cell r="J115">
            <v>6.871185070110946</v>
          </cell>
          <cell r="K115">
            <v>4659.4116908584929</v>
          </cell>
          <cell r="L115">
            <v>4.4578409871972369</v>
          </cell>
          <cell r="M115">
            <v>2438.9612799005608</v>
          </cell>
          <cell r="N115">
            <v>6.2059849846484578</v>
          </cell>
        </row>
        <row r="116">
          <cell r="C116">
            <v>769.62629418000472</v>
          </cell>
          <cell r="D116">
            <v>8.4080181360315507</v>
          </cell>
          <cell r="E116">
            <v>754.12633244190442</v>
          </cell>
          <cell r="F116">
            <v>8.3630728512879227</v>
          </cell>
          <cell r="G116">
            <v>0</v>
          </cell>
          <cell r="H116">
            <v>0</v>
          </cell>
          <cell r="I116">
            <v>754.12633244190442</v>
          </cell>
          <cell r="J116">
            <v>8.3630728512879227</v>
          </cell>
          <cell r="K116">
            <v>0</v>
          </cell>
          <cell r="L116">
            <v>0</v>
          </cell>
          <cell r="M116">
            <v>886.36363636363637</v>
          </cell>
          <cell r="N116">
            <v>8.7272727272727266</v>
          </cell>
        </row>
        <row r="117">
          <cell r="C117">
            <v>12248.346306621444</v>
          </cell>
          <cell r="D117">
            <v>9.8609302588594669</v>
          </cell>
          <cell r="E117">
            <v>12570.354352803928</v>
          </cell>
          <cell r="F117">
            <v>10.642107732343403</v>
          </cell>
          <cell r="G117">
            <v>14303.302617873798</v>
          </cell>
          <cell r="H117">
            <v>12.596378654655533</v>
          </cell>
          <cell r="I117">
            <v>12176.919335825731</v>
          </cell>
          <cell r="J117">
            <v>10.187544523374429</v>
          </cell>
          <cell r="K117">
            <v>10782.252027306387</v>
          </cell>
          <cell r="L117">
            <v>7.7607232934432178</v>
          </cell>
          <cell r="M117">
            <v>11548.850705864294</v>
          </cell>
          <cell r="N117">
            <v>8.1103329707639826</v>
          </cell>
        </row>
        <row r="118">
          <cell r="C118">
            <v>21970.800906828776</v>
          </cell>
          <cell r="D118">
            <v>12.474327643590385</v>
          </cell>
          <cell r="E118">
            <v>23188.914053883396</v>
          </cell>
          <cell r="F118">
            <v>13.214768392979135</v>
          </cell>
          <cell r="G118">
            <v>26830.679379337816</v>
          </cell>
          <cell r="H118">
            <v>14.421917018734893</v>
          </cell>
          <cell r="I118">
            <v>21424.797908346765</v>
          </cell>
          <cell r="J118">
            <v>12.63001067510165</v>
          </cell>
          <cell r="K118">
            <v>0</v>
          </cell>
          <cell r="L118">
            <v>0</v>
          </cell>
          <cell r="M118">
            <v>20341.505601160265</v>
          </cell>
          <cell r="N118">
            <v>11.400550396559753</v>
          </cell>
        </row>
        <row r="119">
          <cell r="C119">
            <v>29997.178268960412</v>
          </cell>
          <cell r="D119">
            <v>13.089879284342786</v>
          </cell>
          <cell r="E119">
            <v>33328.463442163898</v>
          </cell>
          <cell r="F119">
            <v>14.844950472574389</v>
          </cell>
          <cell r="G119">
            <v>37923.72555881671</v>
          </cell>
          <cell r="H119">
            <v>14</v>
          </cell>
          <cell r="I119">
            <v>32925.279733779091</v>
          </cell>
          <cell r="J119">
            <v>14.919085583104749</v>
          </cell>
          <cell r="K119">
            <v>0</v>
          </cell>
          <cell r="L119">
            <v>0</v>
          </cell>
          <cell r="M119">
            <v>27567.901780764907</v>
          </cell>
          <cell r="N119">
            <v>11.77158387057966</v>
          </cell>
        </row>
        <row r="120">
          <cell r="C120">
            <v>69557.601781207457</v>
          </cell>
          <cell r="D120">
            <v>14.595040347930707</v>
          </cell>
          <cell r="E120">
            <v>67028.142387264044</v>
          </cell>
          <cell r="F120">
            <v>16.808625295367236</v>
          </cell>
          <cell r="G120">
            <v>71550.032774865758</v>
          </cell>
          <cell r="H120">
            <v>20.196697993351624</v>
          </cell>
          <cell r="I120">
            <v>64988.310891225607</v>
          </cell>
          <cell r="J120">
            <v>15.280260649650574</v>
          </cell>
          <cell r="K120">
            <v>0</v>
          </cell>
          <cell r="L120">
            <v>0</v>
          </cell>
          <cell r="M120">
            <v>71539.195804027302</v>
          </cell>
          <cell r="N120">
            <v>12.860904306313596</v>
          </cell>
        </row>
        <row r="121">
          <cell r="C121">
            <v>3001.0514314126826</v>
          </cell>
          <cell r="D121">
            <v>5.5518183443781552</v>
          </cell>
          <cell r="E121">
            <v>3284.6085964867762</v>
          </cell>
          <cell r="F121">
            <v>5.87906147411947</v>
          </cell>
          <cell r="G121">
            <v>0</v>
          </cell>
          <cell r="H121">
            <v>0</v>
          </cell>
          <cell r="I121">
            <v>3284.6085964867762</v>
          </cell>
          <cell r="J121">
            <v>5.87906147411947</v>
          </cell>
          <cell r="K121">
            <v>0</v>
          </cell>
          <cell r="L121">
            <v>0</v>
          </cell>
          <cell r="M121">
            <v>2724.7521756754295</v>
          </cell>
          <cell r="N121">
            <v>5.2089223776892215</v>
          </cell>
        </row>
        <row r="122">
          <cell r="C122">
            <v>8496.8528533242279</v>
          </cell>
          <cell r="D122">
            <v>8.3303086986944734</v>
          </cell>
          <cell r="E122">
            <v>9309.1159650316531</v>
          </cell>
          <cell r="F122">
            <v>8.4393850743944068</v>
          </cell>
          <cell r="G122">
            <v>0</v>
          </cell>
          <cell r="H122">
            <v>0</v>
          </cell>
          <cell r="I122">
            <v>9309.1159650316531</v>
          </cell>
          <cell r="J122">
            <v>8.4393850743944068</v>
          </cell>
          <cell r="K122">
            <v>0</v>
          </cell>
          <cell r="L122">
            <v>0</v>
          </cell>
          <cell r="M122">
            <v>5704.8229427707838</v>
          </cell>
          <cell r="N122">
            <v>7.9368558900470019</v>
          </cell>
        </row>
        <row r="123">
          <cell r="C123">
            <v>8438.1732781970386</v>
          </cell>
          <cell r="D123">
            <v>8.7301387852680516</v>
          </cell>
          <cell r="E123">
            <v>8735.3081837717164</v>
          </cell>
          <cell r="F123">
            <v>8.9932339135597292</v>
          </cell>
          <cell r="G123">
            <v>13867.262555251054</v>
          </cell>
          <cell r="H123">
            <v>11.713889058790199</v>
          </cell>
          <cell r="I123">
            <v>7844.3885086032042</v>
          </cell>
          <cell r="J123">
            <v>8.526590346056734</v>
          </cell>
          <cell r="K123">
            <v>5244.9354422208817</v>
          </cell>
          <cell r="L123">
            <v>4.7257207840041833</v>
          </cell>
          <cell r="M123">
            <v>7896.2806854832697</v>
          </cell>
          <cell r="N123">
            <v>8.2306985793285481</v>
          </cell>
        </row>
        <row r="124">
          <cell r="C124">
            <v>9960.6673622088747</v>
          </cell>
          <cell r="D124">
            <v>12.299830909417524</v>
          </cell>
          <cell r="E124">
            <v>9960.6673622088747</v>
          </cell>
          <cell r="F124">
            <v>12.299830909417524</v>
          </cell>
          <cell r="G124">
            <v>0</v>
          </cell>
          <cell r="H124">
            <v>0</v>
          </cell>
          <cell r="I124">
            <v>9960.6673622088747</v>
          </cell>
          <cell r="J124">
            <v>12.299830909417524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>
            <v>2950.0209285182582</v>
          </cell>
          <cell r="D125">
            <v>5.5367129136213258</v>
          </cell>
          <cell r="E125">
            <v>3191.7791388031587</v>
          </cell>
          <cell r="F125">
            <v>5.8483407447560261</v>
          </cell>
          <cell r="G125">
            <v>0</v>
          </cell>
          <cell r="H125">
            <v>0</v>
          </cell>
          <cell r="I125">
            <v>3191.7791388031587</v>
          </cell>
          <cell r="J125">
            <v>5.8483407447560261</v>
          </cell>
          <cell r="K125">
            <v>0</v>
          </cell>
          <cell r="L125">
            <v>0</v>
          </cell>
          <cell r="M125">
            <v>2718.8797114875192</v>
          </cell>
          <cell r="N125">
            <v>5.2159205113952227</v>
          </cell>
        </row>
        <row r="126">
          <cell r="C126">
            <v>6073.4276182369449</v>
          </cell>
          <cell r="D126">
            <v>6.3775782564387864</v>
          </cell>
          <cell r="E126">
            <v>6790.8480290412881</v>
          </cell>
          <cell r="F126">
            <v>7.0088193212219849</v>
          </cell>
          <cell r="G126">
            <v>0</v>
          </cell>
          <cell r="H126">
            <v>0</v>
          </cell>
          <cell r="I126">
            <v>6790.8480290412881</v>
          </cell>
          <cell r="J126">
            <v>7.0088193212219849</v>
          </cell>
          <cell r="K126">
            <v>0</v>
          </cell>
          <cell r="L126">
            <v>0</v>
          </cell>
          <cell r="M126">
            <v>3543.0217846777405</v>
          </cell>
          <cell r="N126">
            <v>4.4425486333196602</v>
          </cell>
        </row>
        <row r="127">
          <cell r="C127">
            <v>8496.8528533242279</v>
          </cell>
          <cell r="D127">
            <v>8.3303086986944734</v>
          </cell>
          <cell r="E127">
            <v>9309.1159650316531</v>
          </cell>
          <cell r="F127">
            <v>8.4393850743944068</v>
          </cell>
          <cell r="G127">
            <v>0</v>
          </cell>
          <cell r="H127">
            <v>0</v>
          </cell>
          <cell r="I127">
            <v>9309.1159650316531</v>
          </cell>
          <cell r="J127">
            <v>8.4393850743944068</v>
          </cell>
          <cell r="K127">
            <v>0</v>
          </cell>
          <cell r="L127">
            <v>0</v>
          </cell>
          <cell r="M127">
            <v>5704.8229427707838</v>
          </cell>
          <cell r="N127">
            <v>7.9368558900470019</v>
          </cell>
        </row>
        <row r="128">
          <cell r="C128">
            <v>16636.803479861788</v>
          </cell>
          <cell r="D128">
            <v>11.31091017515385</v>
          </cell>
          <cell r="E128">
            <v>13143.046446806598</v>
          </cell>
          <cell r="F128">
            <v>10.460157686293593</v>
          </cell>
          <cell r="G128">
            <v>17901.378540682155</v>
          </cell>
          <cell r="H128">
            <v>11.671916445386987</v>
          </cell>
          <cell r="I128">
            <v>11526.542858570621</v>
          </cell>
          <cell r="J128">
            <v>10.048498234303674</v>
          </cell>
          <cell r="K128">
            <v>0</v>
          </cell>
          <cell r="L128">
            <v>0</v>
          </cell>
          <cell r="M128">
            <v>40000</v>
          </cell>
          <cell r="N128">
            <v>17</v>
          </cell>
        </row>
        <row r="129">
          <cell r="C129">
            <v>6061.577907467723</v>
          </cell>
          <cell r="D129">
            <v>6.1099265212866047</v>
          </cell>
          <cell r="E129">
            <v>6173.0936888200122</v>
          </cell>
          <cell r="F129">
            <v>6.6879803790089651</v>
          </cell>
          <cell r="G129">
            <v>11800</v>
          </cell>
          <cell r="H129">
            <v>6.6</v>
          </cell>
          <cell r="I129">
            <v>5969.0750475845143</v>
          </cell>
          <cell r="J129">
            <v>6.6913978264391059</v>
          </cell>
          <cell r="K129">
            <v>0</v>
          </cell>
          <cell r="L129">
            <v>0</v>
          </cell>
          <cell r="M129">
            <v>5910.8231569154059</v>
          </cell>
          <cell r="N129">
            <v>5.0134711960942866</v>
          </cell>
        </row>
        <row r="130">
          <cell r="C130">
            <v>6116.0219610188233</v>
          </cell>
          <cell r="D130">
            <v>6.8962888328837417</v>
          </cell>
          <cell r="E130">
            <v>5663.9554829800572</v>
          </cell>
          <cell r="F130">
            <v>6.8964104555957224</v>
          </cell>
          <cell r="G130">
            <v>15266.548080057426</v>
          </cell>
          <cell r="H130">
            <v>11.773523071908114</v>
          </cell>
          <cell r="I130">
            <v>5635.2740673593453</v>
          </cell>
          <cell r="J130">
            <v>6.8805604255873947</v>
          </cell>
          <cell r="K130">
            <v>0</v>
          </cell>
          <cell r="L130">
            <v>0</v>
          </cell>
          <cell r="M130">
            <v>7687.4282208338573</v>
          </cell>
          <cell r="N130">
            <v>6.8958728188502612</v>
          </cell>
        </row>
        <row r="131">
          <cell r="C131">
            <v>7763.296811707236</v>
          </cell>
          <cell r="D131">
            <v>8.5676039650892459</v>
          </cell>
          <cell r="E131">
            <v>8248.7319456614987</v>
          </cell>
          <cell r="F131">
            <v>9.1303595967922568</v>
          </cell>
          <cell r="G131">
            <v>9806.4745622264491</v>
          </cell>
          <cell r="H131">
            <v>14.016186405566122</v>
          </cell>
          <cell r="I131">
            <v>8236.980059571426</v>
          </cell>
          <cell r="J131">
            <v>9.0923050657691835</v>
          </cell>
          <cell r="K131">
            <v>0</v>
          </cell>
          <cell r="L131">
            <v>0</v>
          </cell>
          <cell r="M131">
            <v>7243.5376930452967</v>
          </cell>
          <cell r="N131">
            <v>7.9291770586824413</v>
          </cell>
        </row>
        <row r="132">
          <cell r="C132">
            <v>8471.8328183629183</v>
          </cell>
          <cell r="D132">
            <v>8.0402616316021831</v>
          </cell>
          <cell r="E132">
            <v>8620.9514188820594</v>
          </cell>
          <cell r="F132">
            <v>8.2170437439177597</v>
          </cell>
          <cell r="G132">
            <v>17000</v>
          </cell>
          <cell r="H132">
            <v>15</v>
          </cell>
          <cell r="I132">
            <v>8527.1614042358542</v>
          </cell>
          <cell r="J132">
            <v>8.1411194238182052</v>
          </cell>
          <cell r="K132">
            <v>0</v>
          </cell>
          <cell r="L132">
            <v>0</v>
          </cell>
          <cell r="M132">
            <v>8383.246066431062</v>
          </cell>
          <cell r="N132">
            <v>7.9292129115811534</v>
          </cell>
        </row>
        <row r="133">
          <cell r="C133">
            <v>7499.3928674338731</v>
          </cell>
          <cell r="D133">
            <v>8.4658566051235749</v>
          </cell>
          <cell r="E133">
            <v>7764.8488665399846</v>
          </cell>
          <cell r="F133">
            <v>8.7315630594986011</v>
          </cell>
          <cell r="G133">
            <v>0</v>
          </cell>
          <cell r="H133">
            <v>0</v>
          </cell>
          <cell r="I133">
            <v>7764.8488665399846</v>
          </cell>
          <cell r="J133">
            <v>8.7315630594986011</v>
          </cell>
          <cell r="K133">
            <v>0</v>
          </cell>
          <cell r="L133">
            <v>0</v>
          </cell>
          <cell r="M133">
            <v>6838.9742270445886</v>
          </cell>
          <cell r="N133">
            <v>7.7876750023696539</v>
          </cell>
        </row>
        <row r="134">
          <cell r="C134">
            <v>12428.939417248113</v>
          </cell>
          <cell r="D134">
            <v>11.420281074168757</v>
          </cell>
          <cell r="E134">
            <v>10929.958247195073</v>
          </cell>
          <cell r="F134">
            <v>11.19617282823631</v>
          </cell>
          <cell r="G134">
            <v>14363.636363636364</v>
          </cell>
          <cell r="H134">
            <v>10.363636363636363</v>
          </cell>
          <cell r="I134">
            <v>10732.585665846183</v>
          </cell>
          <cell r="J134">
            <v>11.244028179120358</v>
          </cell>
          <cell r="K134">
            <v>0</v>
          </cell>
          <cell r="L134">
            <v>0</v>
          </cell>
          <cell r="M134">
            <v>18045.52266261552</v>
          </cell>
          <cell r="N134">
            <v>12.345670559586297</v>
          </cell>
        </row>
        <row r="135">
          <cell r="C135">
            <v>13709.959050827423</v>
          </cell>
          <cell r="D135">
            <v>12.387828200473779</v>
          </cell>
          <cell r="E135">
            <v>13966.879868070506</v>
          </cell>
          <cell r="F135">
            <v>12.556847043198381</v>
          </cell>
          <cell r="G135">
            <v>45200</v>
          </cell>
          <cell r="H135">
            <v>14</v>
          </cell>
          <cell r="I135">
            <v>13572.697259864512</v>
          </cell>
          <cell r="J135">
            <v>12.53863349955787</v>
          </cell>
          <cell r="K135">
            <v>0</v>
          </cell>
          <cell r="L135">
            <v>0</v>
          </cell>
          <cell r="M135">
            <v>4000</v>
          </cell>
          <cell r="N135">
            <v>6</v>
          </cell>
        </row>
        <row r="136">
          <cell r="C136">
            <v>16580.412562040998</v>
          </cell>
          <cell r="D136">
            <v>11.39860181610363</v>
          </cell>
          <cell r="E136">
            <v>13069.841180480675</v>
          </cell>
          <cell r="F136">
            <v>9.0385336673198999</v>
          </cell>
          <cell r="G136">
            <v>0</v>
          </cell>
          <cell r="H136">
            <v>0</v>
          </cell>
          <cell r="I136">
            <v>13069.841180480675</v>
          </cell>
          <cell r="J136">
            <v>9.0385336673198999</v>
          </cell>
          <cell r="K136">
            <v>0</v>
          </cell>
          <cell r="L136">
            <v>0</v>
          </cell>
          <cell r="M136">
            <v>21799.580186250605</v>
          </cell>
          <cell r="N136">
            <v>14.907315906852475</v>
          </cell>
        </row>
        <row r="137">
          <cell r="C137">
            <v>14444.37871009375</v>
          </cell>
          <cell r="D137">
            <v>14.936530599063454</v>
          </cell>
          <cell r="E137">
            <v>9020.0542405769393</v>
          </cell>
          <cell r="F137">
            <v>12.496582661350081</v>
          </cell>
          <cell r="G137">
            <v>0</v>
          </cell>
          <cell r="H137">
            <v>0</v>
          </cell>
          <cell r="I137">
            <v>9020.0542405769393</v>
          </cell>
          <cell r="J137">
            <v>12.496582661350081</v>
          </cell>
          <cell r="K137">
            <v>0</v>
          </cell>
          <cell r="L137">
            <v>0</v>
          </cell>
          <cell r="M137">
            <v>17942.344385566976</v>
          </cell>
          <cell r="N137">
            <v>16.583467227631022</v>
          </cell>
        </row>
        <row r="138">
          <cell r="C138">
            <v>9519.4783706128346</v>
          </cell>
          <cell r="D138">
            <v>8.2173307818113113</v>
          </cell>
          <cell r="E138">
            <v>9654.537942321369</v>
          </cell>
          <cell r="F138">
            <v>8.3205293040010648</v>
          </cell>
          <cell r="G138">
            <v>12000</v>
          </cell>
          <cell r="H138">
            <v>17</v>
          </cell>
          <cell r="I138">
            <v>9638.7220265402229</v>
          </cell>
          <cell r="J138">
            <v>8.2601001931445577</v>
          </cell>
          <cell r="K138">
            <v>0</v>
          </cell>
          <cell r="L138">
            <v>0</v>
          </cell>
          <cell r="M138">
            <v>7627.1967001922112</v>
          </cell>
          <cell r="N138">
            <v>6.5419262144296777</v>
          </cell>
        </row>
        <row r="139">
          <cell r="C139">
            <v>11490.815040884463</v>
          </cell>
          <cell r="D139">
            <v>10.193712638475203</v>
          </cell>
          <cell r="E139">
            <v>11490.815040884463</v>
          </cell>
          <cell r="F139">
            <v>10.193712638475203</v>
          </cell>
          <cell r="G139">
            <v>11486.276683579517</v>
          </cell>
          <cell r="H139">
            <v>10.155805165626395</v>
          </cell>
          <cell r="I139">
            <v>11592.019478696298</v>
          </cell>
          <cell r="J139">
            <v>11.002862973332576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12708.21041915595</v>
          </cell>
          <cell r="D140">
            <v>13.229639290238731</v>
          </cell>
          <cell r="E140">
            <v>12826.520721195844</v>
          </cell>
          <cell r="F140">
            <v>13.473729237865887</v>
          </cell>
          <cell r="G140">
            <v>14659.796671785818</v>
          </cell>
          <cell r="H140">
            <v>14.280491631772595</v>
          </cell>
          <cell r="I140">
            <v>9246.5647191107782</v>
          </cell>
          <cell r="J140">
            <v>11.898312360012119</v>
          </cell>
          <cell r="K140">
            <v>0</v>
          </cell>
          <cell r="L140">
            <v>0</v>
          </cell>
          <cell r="M140">
            <v>8982.9372352994851</v>
          </cell>
          <cell r="N140">
            <v>5.5439033850272263</v>
          </cell>
        </row>
        <row r="141">
          <cell r="C141">
            <v>14486.742209178008</v>
          </cell>
          <cell r="D141">
            <v>10.641541019816719</v>
          </cell>
          <cell r="E141">
            <v>14032.175541762041</v>
          </cell>
          <cell r="F141">
            <v>10.342611014697738</v>
          </cell>
          <cell r="G141">
            <v>21554.457113035478</v>
          </cell>
          <cell r="H141">
            <v>12.489348118649451</v>
          </cell>
          <cell r="I141">
            <v>8277.793925892076</v>
          </cell>
          <cell r="J141">
            <v>8.6414955992910514</v>
          </cell>
          <cell r="K141">
            <v>0</v>
          </cell>
          <cell r="L141">
            <v>0</v>
          </cell>
          <cell r="M141">
            <v>20763.209491045807</v>
          </cell>
          <cell r="N141">
            <v>14.530431071739098</v>
          </cell>
        </row>
        <row r="142">
          <cell r="C142">
            <v>7690.467303203719</v>
          </cell>
          <cell r="D142">
            <v>9.7414039255971083</v>
          </cell>
          <cell r="E142">
            <v>6626.2640287600989</v>
          </cell>
          <cell r="F142">
            <v>9.7914077822929269</v>
          </cell>
          <cell r="G142">
            <v>30000</v>
          </cell>
          <cell r="H142">
            <v>20</v>
          </cell>
          <cell r="I142">
            <v>4432.9624503968107</v>
          </cell>
          <cell r="J142">
            <v>8.8334727114290157</v>
          </cell>
          <cell r="K142">
            <v>0</v>
          </cell>
          <cell r="L142">
            <v>0</v>
          </cell>
          <cell r="M142">
            <v>8673.9735736020866</v>
          </cell>
          <cell r="N142">
            <v>9.6951917894522079</v>
          </cell>
        </row>
        <row r="143">
          <cell r="C143">
            <v>5433.4443858779468</v>
          </cell>
          <cell r="D143">
            <v>8.4998629912195138</v>
          </cell>
          <cell r="E143">
            <v>6402.6412445176593</v>
          </cell>
          <cell r="F143">
            <v>8.7830183656502108</v>
          </cell>
          <cell r="G143">
            <v>10000</v>
          </cell>
          <cell r="H143">
            <v>12</v>
          </cell>
          <cell r="I143">
            <v>6315.1801101930869</v>
          </cell>
          <cell r="J143">
            <v>8.7029139151385504</v>
          </cell>
          <cell r="K143">
            <v>0</v>
          </cell>
          <cell r="L143">
            <v>0</v>
          </cell>
          <cell r="M143">
            <v>5129.5269383360937</v>
          </cell>
          <cell r="N143">
            <v>8.402258991967944</v>
          </cell>
        </row>
        <row r="144">
          <cell r="C144">
            <v>5369.4750567547853</v>
          </cell>
          <cell r="D144">
            <v>4.678729031675056</v>
          </cell>
          <cell r="E144">
            <v>5369.4750567547853</v>
          </cell>
          <cell r="F144">
            <v>4.678729031675056</v>
          </cell>
          <cell r="G144">
            <v>0</v>
          </cell>
          <cell r="H144">
            <v>0</v>
          </cell>
          <cell r="I144">
            <v>6260.9596362127168</v>
          </cell>
          <cell r="J144">
            <v>4.4759624028123213</v>
          </cell>
          <cell r="K144">
            <v>5244.9354422208817</v>
          </cell>
          <cell r="L144">
            <v>4.7257207840041833</v>
          </cell>
          <cell r="M144">
            <v>0</v>
          </cell>
          <cell r="N144">
            <v>0</v>
          </cell>
        </row>
        <row r="145">
          <cell r="C145">
            <v>31006.316246461116</v>
          </cell>
          <cell r="D145">
            <v>14.562997436079812</v>
          </cell>
          <cell r="E145">
            <v>31006.316246461116</v>
          </cell>
          <cell r="F145">
            <v>14.562997436079812</v>
          </cell>
          <cell r="G145">
            <v>0</v>
          </cell>
          <cell r="H145">
            <v>0</v>
          </cell>
          <cell r="I145">
            <v>31006.316246461116</v>
          </cell>
          <cell r="J145">
            <v>14.562997436079812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8">
          <cell r="C148">
            <v>9960.6673622088747</v>
          </cell>
          <cell r="D148">
            <v>12.299830909417524</v>
          </cell>
          <cell r="E148">
            <v>9960.6673622088747</v>
          </cell>
          <cell r="F148">
            <v>12.299830909417524</v>
          </cell>
          <cell r="G148">
            <v>0</v>
          </cell>
          <cell r="H148">
            <v>0</v>
          </cell>
          <cell r="I148">
            <v>9960.6673622088747</v>
          </cell>
          <cell r="J148">
            <v>12.299830909417524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C149">
            <v>19288.176243147485</v>
          </cell>
          <cell r="D149">
            <v>12.834676542431696</v>
          </cell>
          <cell r="E149">
            <v>19476.839526610031</v>
          </cell>
          <cell r="F149">
            <v>13.992461112858146</v>
          </cell>
          <cell r="G149">
            <v>21073.019704651004</v>
          </cell>
          <cell r="H149">
            <v>13.724202126714516</v>
          </cell>
          <cell r="I149">
            <v>19027.935576413242</v>
          </cell>
          <cell r="J149">
            <v>14.067905301560863</v>
          </cell>
          <cell r="K149">
            <v>0</v>
          </cell>
          <cell r="L149">
            <v>0</v>
          </cell>
          <cell r="M149">
            <v>19051.691204483883</v>
          </cell>
          <cell r="N149">
            <v>11.202160885671601</v>
          </cell>
        </row>
        <row r="150">
          <cell r="C150">
            <v>20158.831015714721</v>
          </cell>
          <cell r="D150">
            <v>15.681790744650739</v>
          </cell>
          <cell r="E150">
            <v>19718.116495799342</v>
          </cell>
          <cell r="F150">
            <v>15.452376352883165</v>
          </cell>
          <cell r="G150">
            <v>21288.481214485881</v>
          </cell>
          <cell r="H150">
            <v>16.507708291004416</v>
          </cell>
          <cell r="I150">
            <v>18446.714665306168</v>
          </cell>
          <cell r="J150">
            <v>14.597956394297047</v>
          </cell>
          <cell r="K150">
            <v>0</v>
          </cell>
          <cell r="L150">
            <v>0</v>
          </cell>
          <cell r="M150">
            <v>21822.203692647774</v>
          </cell>
          <cell r="N150">
            <v>16.547661084104682</v>
          </cell>
        </row>
        <row r="151">
          <cell r="C151">
            <v>10898.132366812706</v>
          </cell>
          <cell r="D151">
            <v>10.428796934237905</v>
          </cell>
          <cell r="E151">
            <v>11421.390722118513</v>
          </cell>
          <cell r="F151">
            <v>10.854232395112657</v>
          </cell>
          <cell r="G151">
            <v>11459.905836153486</v>
          </cell>
          <cell r="H151">
            <v>11.361509821079743</v>
          </cell>
          <cell r="I151">
            <v>11406.559252620216</v>
          </cell>
          <cell r="J151">
            <v>10.661038964252509</v>
          </cell>
          <cell r="K151">
            <v>0</v>
          </cell>
          <cell r="L151">
            <v>0</v>
          </cell>
          <cell r="M151">
            <v>8835.5259306396747</v>
          </cell>
          <cell r="N151">
            <v>8.660476368003204</v>
          </cell>
        </row>
        <row r="152">
          <cell r="C152">
            <v>11199.4665937297</v>
          </cell>
          <cell r="D152">
            <v>11.512140873098208</v>
          </cell>
          <cell r="E152">
            <v>11314.86393604297</v>
          </cell>
          <cell r="F152">
            <v>11.48845097811456</v>
          </cell>
          <cell r="G152">
            <v>12416.482973273411</v>
          </cell>
          <cell r="H152">
            <v>11.976115893835525</v>
          </cell>
          <cell r="I152">
            <v>11172.786089959178</v>
          </cell>
          <cell r="J152">
            <v>11.424489964272409</v>
          </cell>
          <cell r="K152">
            <v>0</v>
          </cell>
          <cell r="L152">
            <v>0</v>
          </cell>
          <cell r="M152">
            <v>7273.2144080185535</v>
          </cell>
          <cell r="N152">
            <v>13.278539603858285</v>
          </cell>
        </row>
        <row r="153">
          <cell r="C153">
            <v>7485.4421760216201</v>
          </cell>
          <cell r="D153">
            <v>7.817312234799803</v>
          </cell>
          <cell r="E153">
            <v>8062.1534391942341</v>
          </cell>
          <cell r="F153">
            <v>7.789229505013183</v>
          </cell>
          <cell r="G153">
            <v>11048.10516567253</v>
          </cell>
          <cell r="H153">
            <v>8.392853536544937</v>
          </cell>
          <cell r="I153">
            <v>7756.3963948306791</v>
          </cell>
          <cell r="J153">
            <v>7.7989531293837135</v>
          </cell>
          <cell r="K153">
            <v>5437.7809749335456</v>
          </cell>
          <cell r="L153">
            <v>4.450415347098426</v>
          </cell>
          <cell r="M153">
            <v>6715.0775494900199</v>
          </cell>
          <cell r="N153">
            <v>7.8565509091981172</v>
          </cell>
        </row>
        <row r="154">
          <cell r="C154">
            <v>2746.5910566086495</v>
          </cell>
          <cell r="D154">
            <v>5.2862641824361134</v>
          </cell>
          <cell r="E154">
            <v>3733.3176693695964</v>
          </cell>
          <cell r="F154">
            <v>6.1824849580851708</v>
          </cell>
          <cell r="G154">
            <v>0</v>
          </cell>
          <cell r="H154">
            <v>0</v>
          </cell>
          <cell r="I154">
            <v>3733.3176693695964</v>
          </cell>
          <cell r="J154">
            <v>6.1824849580851708</v>
          </cell>
          <cell r="K154">
            <v>0</v>
          </cell>
          <cell r="L154">
            <v>0</v>
          </cell>
          <cell r="M154">
            <v>2672.7556628550351</v>
          </cell>
          <cell r="N154">
            <v>5.2194178499435724</v>
          </cell>
        </row>
        <row r="155">
          <cell r="C155">
            <v>6625.0645569984708</v>
          </cell>
          <cell r="D155">
            <v>7.6321185999993695</v>
          </cell>
          <cell r="E155">
            <v>6928.2539710547435</v>
          </cell>
          <cell r="F155">
            <v>7.676580070889564</v>
          </cell>
          <cell r="G155">
            <v>8816.5991893938317</v>
          </cell>
          <cell r="H155">
            <v>8.7432309462869799</v>
          </cell>
          <cell r="I155">
            <v>6868.7603208312485</v>
          </cell>
          <cell r="J155">
            <v>7.6449574901997233</v>
          </cell>
          <cell r="K155">
            <v>0</v>
          </cell>
          <cell r="L155">
            <v>0</v>
          </cell>
          <cell r="M155">
            <v>6175.0268259304867</v>
          </cell>
          <cell r="N155">
            <v>7.5661631038659083</v>
          </cell>
        </row>
        <row r="156">
          <cell r="C156">
            <v>8305.2050501928461</v>
          </cell>
          <cell r="D156">
            <v>7.8817213261904921</v>
          </cell>
          <cell r="E156">
            <v>8688.3810237461203</v>
          </cell>
          <cell r="F156">
            <v>7.8293713668807285</v>
          </cell>
          <cell r="G156">
            <v>9726.8549181158432</v>
          </cell>
          <cell r="H156">
            <v>8.3401536128351328</v>
          </cell>
          <cell r="I156">
            <v>8652.6900398484122</v>
          </cell>
          <cell r="J156">
            <v>7.8141965902492325</v>
          </cell>
          <cell r="K156">
            <v>0</v>
          </cell>
          <cell r="L156">
            <v>0</v>
          </cell>
          <cell r="M156">
            <v>7727.4464386431982</v>
          </cell>
          <cell r="N156">
            <v>7.964158435393994</v>
          </cell>
        </row>
        <row r="157">
          <cell r="C157">
            <v>3413.7232951656906</v>
          </cell>
          <cell r="D157">
            <v>5.9532242915045881</v>
          </cell>
          <cell r="E157">
            <v>3493.7038335958373</v>
          </cell>
          <cell r="F157">
            <v>6.0150928377803874</v>
          </cell>
          <cell r="G157">
            <v>8583.3652638627063</v>
          </cell>
          <cell r="H157">
            <v>7.4222166288081217</v>
          </cell>
          <cell r="I157">
            <v>3408.50919107257</v>
          </cell>
          <cell r="J157">
            <v>5.9964546202736324</v>
          </cell>
          <cell r="K157">
            <v>4971.4007003038987</v>
          </cell>
          <cell r="L157">
            <v>5.47023566690725</v>
          </cell>
          <cell r="M157">
            <v>2737.5524959951272</v>
          </cell>
          <cell r="N157">
            <v>5.4010526827641954</v>
          </cell>
        </row>
        <row r="158">
          <cell r="C158">
            <v>7171.2692547945644</v>
          </cell>
          <cell r="D158">
            <v>6.7760275356490673</v>
          </cell>
          <cell r="E158">
            <v>8308.3836522739311</v>
          </cell>
          <cell r="F158">
            <v>7.4086494510139165</v>
          </cell>
          <cell r="G158">
            <v>11420.791070291349</v>
          </cell>
          <cell r="H158">
            <v>7.7011802061774182</v>
          </cell>
          <cell r="I158">
            <v>4005.4951946729611</v>
          </cell>
          <cell r="J158">
            <v>7.0042270728253548</v>
          </cell>
          <cell r="K158">
            <v>0</v>
          </cell>
          <cell r="L158">
            <v>0</v>
          </cell>
          <cell r="M158">
            <v>384</v>
          </cell>
          <cell r="N158">
            <v>3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1">
          <cell r="C161">
            <v>9000</v>
          </cell>
          <cell r="D161">
            <v>11</v>
          </cell>
          <cell r="E161">
            <v>9000</v>
          </cell>
          <cell r="F161">
            <v>11</v>
          </cell>
          <cell r="G161">
            <v>0</v>
          </cell>
          <cell r="H161">
            <v>0</v>
          </cell>
          <cell r="I161">
            <v>9000</v>
          </cell>
          <cell r="J161">
            <v>11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9">
          <cell r="C169">
            <v>6038.3571813840481</v>
          </cell>
          <cell r="D169">
            <v>9.0591447196699111</v>
          </cell>
          <cell r="E169">
            <v>8138.54518769898</v>
          </cell>
          <cell r="F169">
            <v>10.661919389043375</v>
          </cell>
          <cell r="G169">
            <v>11853.767909474089</v>
          </cell>
          <cell r="H169">
            <v>13.220100048390101</v>
          </cell>
          <cell r="I169">
            <v>7859.6848669047922</v>
          </cell>
          <cell r="J169">
            <v>10.674111733100407</v>
          </cell>
          <cell r="K169">
            <v>3797.2713876828702</v>
          </cell>
          <cell r="L169">
            <v>6.588722787836085</v>
          </cell>
          <cell r="M169">
            <v>3822.7327359901515</v>
          </cell>
          <cell r="N169">
            <v>7.229677587606556</v>
          </cell>
        </row>
        <row r="170">
          <cell r="C170">
            <v>7197.1955507076746</v>
          </cell>
          <cell r="D170">
            <v>9.9735101964909489</v>
          </cell>
          <cell r="E170">
            <v>8945.0656977404615</v>
          </cell>
          <cell r="F170">
            <v>11.101802087625016</v>
          </cell>
          <cell r="G170">
            <v>12733.459493082182</v>
          </cell>
          <cell r="H170">
            <v>13.474480128742552</v>
          </cell>
          <cell r="I170">
            <v>8646.6066681390057</v>
          </cell>
          <cell r="J170">
            <v>11.133998714492099</v>
          </cell>
          <cell r="K170">
            <v>4158.9565318430605</v>
          </cell>
          <cell r="L170">
            <v>6.7431296192445283</v>
          </cell>
          <cell r="M170">
            <v>4755.8674750730052</v>
          </cell>
          <cell r="N170">
            <v>8.2955156846319564</v>
          </cell>
        </row>
        <row r="172">
          <cell r="C172">
            <v>8598.0064866927296</v>
          </cell>
          <cell r="D172">
            <v>10.737427418561168</v>
          </cell>
          <cell r="E172">
            <v>10687.734921362035</v>
          </cell>
          <cell r="F172">
            <v>11.862342510499301</v>
          </cell>
          <cell r="G172">
            <v>13585.851494696237</v>
          </cell>
          <cell r="H172">
            <v>12.764936336924588</v>
          </cell>
          <cell r="I172">
            <v>10140.531490831783</v>
          </cell>
          <cell r="J172">
            <v>12.097593944309272</v>
          </cell>
          <cell r="K172">
            <v>5137.7808988764045</v>
          </cell>
          <cell r="L172">
            <v>7.9186046511627897</v>
          </cell>
          <cell r="M172">
            <v>5119.1982714794085</v>
          </cell>
          <cell r="N172">
            <v>8.7995712754555164</v>
          </cell>
        </row>
        <row r="173">
          <cell r="C173">
            <v>8035.3932230102364</v>
          </cell>
          <cell r="D173">
            <v>10.369263783426867</v>
          </cell>
          <cell r="E173">
            <v>9839.8361581920926</v>
          </cell>
          <cell r="F173">
            <v>11.538179916317999</v>
          </cell>
          <cell r="G173">
            <v>13585.045267489713</v>
          </cell>
          <cell r="H173">
            <v>15.158436213991768</v>
          </cell>
          <cell r="I173">
            <v>9822.9265839758664</v>
          </cell>
          <cell r="J173">
            <v>11.483096686950647</v>
          </cell>
          <cell r="K173">
            <v>5675.7647058823522</v>
          </cell>
          <cell r="L173">
            <v>7.3368421052631572</v>
          </cell>
          <cell r="M173">
            <v>5168.6038351693251</v>
          </cell>
          <cell r="N173">
            <v>8.3683974932855865</v>
          </cell>
        </row>
        <row r="174">
          <cell r="C174">
            <v>6521.994227570679</v>
          </cell>
          <cell r="D174">
            <v>9.6116779500999723</v>
          </cell>
          <cell r="E174">
            <v>8047.599044780527</v>
          </cell>
          <cell r="F174">
            <v>10.698366099210949</v>
          </cell>
          <cell r="G174">
            <v>12095.387472290433</v>
          </cell>
          <cell r="H174">
            <v>13.674902326414054</v>
          </cell>
          <cell r="I174">
            <v>7795.3884797891078</v>
          </cell>
          <cell r="J174">
            <v>10.695824826021422</v>
          </cell>
          <cell r="K174">
            <v>3638.1704377543711</v>
          </cell>
          <cell r="L174">
            <v>6.2952117774405378</v>
          </cell>
          <cell r="M174">
            <v>4569.6704532939239</v>
          </cell>
          <cell r="N174">
            <v>8.1213030296878763</v>
          </cell>
        </row>
        <row r="175">
          <cell r="C175">
            <v>3571.9735260678931</v>
          </cell>
          <cell r="D175">
            <v>6.9621448212648973</v>
          </cell>
          <cell r="E175">
            <v>5402.9891183655336</v>
          </cell>
          <cell r="F175">
            <v>9.0916249105225511</v>
          </cell>
          <cell r="G175">
            <v>9132.5774134790499</v>
          </cell>
          <cell r="H175">
            <v>12.402473834443388</v>
          </cell>
          <cell r="I175">
            <v>4674.4857496902123</v>
          </cell>
          <cell r="J175">
            <v>8.6820420958351932</v>
          </cell>
          <cell r="K175">
            <v>3033.6991869918693</v>
          </cell>
          <cell r="L175">
            <v>6.2635060639470783</v>
          </cell>
          <cell r="M175">
            <v>2516.4027653309427</v>
          </cell>
          <cell r="N175">
            <v>5.6338740884060172</v>
          </cell>
        </row>
        <row r="177">
          <cell r="C177">
            <v>2533.4371874034246</v>
          </cell>
          <cell r="D177">
            <v>0</v>
          </cell>
          <cell r="E177">
            <v>3352.815568783154</v>
          </cell>
          <cell r="F177">
            <v>0</v>
          </cell>
          <cell r="G177">
            <v>2843.0940536477319</v>
          </cell>
          <cell r="H177">
            <v>0</v>
          </cell>
          <cell r="I177">
            <v>3810.2090287849828</v>
          </cell>
          <cell r="J177">
            <v>0</v>
          </cell>
          <cell r="K177">
            <v>2891.8855689379202</v>
          </cell>
          <cell r="L177">
            <v>0</v>
          </cell>
          <cell r="M177">
            <v>2317.2141744939281</v>
          </cell>
          <cell r="N177">
            <v>0</v>
          </cell>
        </row>
        <row r="178">
          <cell r="C178">
            <v>3617.2291280325926</v>
          </cell>
          <cell r="D178">
            <v>4.9645133013592995</v>
          </cell>
          <cell r="E178">
            <v>4808.4372013367501</v>
          </cell>
          <cell r="F178">
            <v>5.4903299161548018</v>
          </cell>
          <cell r="G178">
            <v>6714.7340109620663</v>
          </cell>
          <cell r="H178">
            <v>5.5409270576406326</v>
          </cell>
          <cell r="I178">
            <v>5043.0700121522896</v>
          </cell>
          <cell r="J178">
            <v>5.6668346194778785</v>
          </cell>
          <cell r="K178">
            <v>3852.6237212938113</v>
          </cell>
          <cell r="L178">
            <v>5.1753839539662954</v>
          </cell>
          <cell r="M178">
            <v>2967.4978748942176</v>
          </cell>
          <cell r="N178">
            <v>4.6777124512740214</v>
          </cell>
        </row>
        <row r="179">
          <cell r="C179">
            <v>6390.4148482629207</v>
          </cell>
          <cell r="D179">
            <v>10.797560723228962</v>
          </cell>
          <cell r="E179">
            <v>7271.7453316473438</v>
          </cell>
          <cell r="F179">
            <v>10.895910583331849</v>
          </cell>
          <cell r="G179">
            <v>10077.637814923319</v>
          </cell>
          <cell r="H179">
            <v>11.397952393768035</v>
          </cell>
          <cell r="I179">
            <v>7023.7537269711129</v>
          </cell>
          <cell r="J179">
            <v>10.950476588335947</v>
          </cell>
          <cell r="K179">
            <v>3814.9124392518279</v>
          </cell>
          <cell r="L179">
            <v>9.5873035637865041</v>
          </cell>
          <cell r="M179">
            <v>4934.1786395559957</v>
          </cell>
          <cell r="N179">
            <v>10.635055703712236</v>
          </cell>
        </row>
        <row r="180">
          <cell r="C180">
            <v>12548.952538076277</v>
          </cell>
          <cell r="D180">
            <v>15.891049817044166</v>
          </cell>
          <cell r="E180">
            <v>13338.710480741602</v>
          </cell>
          <cell r="F180">
            <v>15.860745265386807</v>
          </cell>
          <cell r="G180">
            <v>14346.842355394178</v>
          </cell>
          <cell r="H180">
            <v>16.17860273372818</v>
          </cell>
          <cell r="I180">
            <v>12729.763263325976</v>
          </cell>
          <cell r="J180">
            <v>15.670780722793729</v>
          </cell>
          <cell r="K180">
            <v>4357.8434100610666</v>
          </cell>
          <cell r="L180">
            <v>12.930074594728181</v>
          </cell>
          <cell r="M180">
            <v>9211.145209054057</v>
          </cell>
          <cell r="N180">
            <v>16.0191279903175</v>
          </cell>
        </row>
        <row r="181">
          <cell r="C181">
            <v>6306.0699452511644</v>
          </cell>
          <cell r="D181">
            <v>0</v>
          </cell>
          <cell r="E181">
            <v>9285.5341920791634</v>
          </cell>
          <cell r="F181">
            <v>0</v>
          </cell>
          <cell r="G181">
            <v>11446.23982408178</v>
          </cell>
          <cell r="H181">
            <v>0</v>
          </cell>
          <cell r="I181">
            <v>11916.888898396464</v>
          </cell>
          <cell r="J181">
            <v>0</v>
          </cell>
          <cell r="K181">
            <v>4386.7737487392014</v>
          </cell>
          <cell r="L181">
            <v>0</v>
          </cell>
          <cell r="M181">
            <v>1368.1675890531794</v>
          </cell>
          <cell r="N181">
            <v>0</v>
          </cell>
        </row>
        <row r="182">
          <cell r="C182">
            <v>772.33165977987665</v>
          </cell>
          <cell r="D182">
            <v>5.4802368998427688</v>
          </cell>
          <cell r="E182">
            <v>772.33165977987665</v>
          </cell>
          <cell r="F182">
            <v>5.4802368998427688</v>
          </cell>
          <cell r="G182">
            <v>0</v>
          </cell>
          <cell r="H182">
            <v>0</v>
          </cell>
          <cell r="I182">
            <v>772.33165977987665</v>
          </cell>
          <cell r="J182">
            <v>5.4802368998427688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3963.1556464724381</v>
          </cell>
          <cell r="D183">
            <v>6.1014133248998501</v>
          </cell>
          <cell r="E183">
            <v>4256.4616500551401</v>
          </cell>
          <cell r="F183">
            <v>5.8807835632322938</v>
          </cell>
          <cell r="G183">
            <v>0</v>
          </cell>
          <cell r="H183">
            <v>0</v>
          </cell>
          <cell r="I183">
            <v>928.25096267982372</v>
          </cell>
          <cell r="J183">
            <v>6.0321797554843233</v>
          </cell>
          <cell r="K183">
            <v>6568.6122519799264</v>
          </cell>
          <cell r="L183">
            <v>5.7756066889519246</v>
          </cell>
          <cell r="M183">
            <v>1439.1676499296941</v>
          </cell>
          <cell r="N183">
            <v>8</v>
          </cell>
        </row>
        <row r="184">
          <cell r="C184">
            <v>3135.5308246051954</v>
          </cell>
          <cell r="D184">
            <v>7.9996420015833012</v>
          </cell>
          <cell r="E184">
            <v>3596.2676005613348</v>
          </cell>
          <cell r="F184">
            <v>8.0062363606233546</v>
          </cell>
          <cell r="G184">
            <v>6000</v>
          </cell>
          <cell r="H184">
            <v>13</v>
          </cell>
          <cell r="I184">
            <v>4014.3184015454699</v>
          </cell>
          <cell r="J184">
            <v>8.6628512056963185</v>
          </cell>
          <cell r="K184">
            <v>2986.67915035026</v>
          </cell>
          <cell r="L184">
            <v>7.0148111595471176</v>
          </cell>
          <cell r="M184">
            <v>1570.8947096107665</v>
          </cell>
          <cell r="N184">
            <v>7.976297495649705</v>
          </cell>
        </row>
        <row r="185">
          <cell r="C185">
            <v>5857.1042244177852</v>
          </cell>
          <cell r="D185">
            <v>10.127708992862065</v>
          </cell>
          <cell r="E185">
            <v>6013.7576479543777</v>
          </cell>
          <cell r="F185">
            <v>10.303252160427597</v>
          </cell>
          <cell r="G185">
            <v>6800.7492011734566</v>
          </cell>
          <cell r="H185">
            <v>11.727152780578139</v>
          </cell>
          <cell r="I185">
            <v>6349.9042210948319</v>
          </cell>
          <cell r="J185">
            <v>10.720646970919594</v>
          </cell>
          <cell r="K185">
            <v>3867.0929598632833</v>
          </cell>
          <cell r="L185">
            <v>7.3408308889505474</v>
          </cell>
          <cell r="M185">
            <v>5223.332871336137</v>
          </cell>
          <cell r="N185">
            <v>9.4143022549241504</v>
          </cell>
        </row>
        <row r="186">
          <cell r="C186">
            <v>7179.3713472551353</v>
          </cell>
          <cell r="D186">
            <v>10.927511032240274</v>
          </cell>
          <cell r="E186">
            <v>8320.4104258285333</v>
          </cell>
          <cell r="F186">
            <v>11.698978917516422</v>
          </cell>
          <cell r="G186">
            <v>9702.8062549070619</v>
          </cell>
          <cell r="H186">
            <v>14.022063546143539</v>
          </cell>
          <cell r="I186">
            <v>8697.9515083484839</v>
          </cell>
          <cell r="J186">
            <v>11.77198727678495</v>
          </cell>
          <cell r="K186">
            <v>3814.0204635261393</v>
          </cell>
          <cell r="L186">
            <v>7.5926920750388076</v>
          </cell>
          <cell r="M186">
            <v>4813.3250062065399</v>
          </cell>
          <cell r="N186">
            <v>9.2673660137275107</v>
          </cell>
        </row>
        <row r="187">
          <cell r="C187">
            <v>7269.7622673066908</v>
          </cell>
          <cell r="D187">
            <v>10.367474310083836</v>
          </cell>
          <cell r="E187">
            <v>9748.725797920697</v>
          </cell>
          <cell r="F187">
            <v>12.171039406470458</v>
          </cell>
          <cell r="G187">
            <v>11379.618926597181</v>
          </cell>
          <cell r="H187">
            <v>14.242023173700222</v>
          </cell>
          <cell r="I187">
            <v>10124.341285419445</v>
          </cell>
          <cell r="J187">
            <v>12.020088891448307</v>
          </cell>
          <cell r="K187">
            <v>3840.1258129733656</v>
          </cell>
          <cell r="L187">
            <v>7.6385673411436423</v>
          </cell>
          <cell r="M187">
            <v>3843.8238947804371</v>
          </cell>
          <cell r="N187">
            <v>7.7832352384390067</v>
          </cell>
        </row>
        <row r="188">
          <cell r="C188">
            <v>6148.4466649068727</v>
          </cell>
          <cell r="D188">
            <v>8.6698324569401688</v>
          </cell>
          <cell r="E188">
            <v>8420.8967263137474</v>
          </cell>
          <cell r="F188">
            <v>9.9492044214207613</v>
          </cell>
          <cell r="G188">
            <v>11607.254729330687</v>
          </cell>
          <cell r="H188">
            <v>12.517136953206085</v>
          </cell>
          <cell r="I188">
            <v>8065.7612587739104</v>
          </cell>
          <cell r="J188">
            <v>9.6540266088707085</v>
          </cell>
          <cell r="K188">
            <v>3998.7444004308081</v>
          </cell>
          <cell r="L188">
            <v>6.0331273949765336</v>
          </cell>
          <cell r="M188">
            <v>4005.5908617961081</v>
          </cell>
          <cell r="N188">
            <v>7.4400986498375605</v>
          </cell>
        </row>
        <row r="189">
          <cell r="C189">
            <v>6121.5552475055893</v>
          </cell>
          <cell r="D189">
            <v>8.3644238223271348</v>
          </cell>
          <cell r="E189">
            <v>9982.0982837335832</v>
          </cell>
          <cell r="F189">
            <v>10.689502514464992</v>
          </cell>
          <cell r="G189">
            <v>14760.931045310987</v>
          </cell>
          <cell r="H189">
            <v>13.726742394889779</v>
          </cell>
          <cell r="I189">
            <v>8250.7160608611503</v>
          </cell>
          <cell r="J189">
            <v>9.8077504494147387</v>
          </cell>
          <cell r="K189">
            <v>3550.3591415458372</v>
          </cell>
          <cell r="L189">
            <v>5.1665145458431523</v>
          </cell>
          <cell r="M189">
            <v>3813.9621012085577</v>
          </cell>
          <cell r="N189">
            <v>6.8675990421595792</v>
          </cell>
        </row>
        <row r="190">
          <cell r="C190">
            <v>3585.0509696626009</v>
          </cell>
          <cell r="D190">
            <v>5.7371113864359744</v>
          </cell>
          <cell r="E190">
            <v>6867.6314014910868</v>
          </cell>
          <cell r="F190">
            <v>8.8097193778892144</v>
          </cell>
          <cell r="G190">
            <v>10394.274025647646</v>
          </cell>
          <cell r="H190">
            <v>9.6926904746271845</v>
          </cell>
          <cell r="I190">
            <v>5308.6694998595121</v>
          </cell>
          <cell r="J190">
            <v>9.2325794552229965</v>
          </cell>
          <cell r="K190">
            <v>3610.6642871675831</v>
          </cell>
          <cell r="L190">
            <v>4.1773460571333079</v>
          </cell>
          <cell r="M190">
            <v>2884.6672752291274</v>
          </cell>
          <cell r="N190">
            <v>5.048633776760405</v>
          </cell>
        </row>
        <row r="191">
          <cell r="D191">
            <v>9.0591447196699111</v>
          </cell>
          <cell r="F191">
            <v>10.661919389043375</v>
          </cell>
          <cell r="H191">
            <v>13.220100048390101</v>
          </cell>
          <cell r="J191">
            <v>10.674111733100407</v>
          </cell>
          <cell r="L191">
            <v>6.588722787836085</v>
          </cell>
          <cell r="N191">
            <v>7.229677587606556</v>
          </cell>
        </row>
        <row r="194">
          <cell r="C194">
            <v>3727.7029431209462</v>
          </cell>
          <cell r="D194">
            <v>7.9932262125394837</v>
          </cell>
          <cell r="E194">
            <v>5296.1227207709944</v>
          </cell>
          <cell r="F194">
            <v>9.2862612352389284</v>
          </cell>
          <cell r="G194">
            <v>6765.2167861826474</v>
          </cell>
          <cell r="H194">
            <v>11.371476188921433</v>
          </cell>
          <cell r="I194">
            <v>5576.1298765701831</v>
          </cell>
          <cell r="J194">
            <v>9.6254677237364383</v>
          </cell>
          <cell r="K194">
            <v>3345.3471710141621</v>
          </cell>
          <cell r="L194">
            <v>6.5438634322556108</v>
          </cell>
          <cell r="M194">
            <v>2377.4294093854387</v>
          </cell>
          <cell r="N194">
            <v>6.7893139257750237</v>
          </cell>
        </row>
        <row r="195">
          <cell r="C195">
            <v>2278.4227239939401</v>
          </cell>
          <cell r="D195">
            <v>7.6597499404571456</v>
          </cell>
          <cell r="E195">
            <v>3922.6218845305448</v>
          </cell>
          <cell r="F195">
            <v>9.849045068870387</v>
          </cell>
          <cell r="G195">
            <v>5741.9446591952483</v>
          </cell>
          <cell r="H195">
            <v>11.105035354647471</v>
          </cell>
          <cell r="I195">
            <v>3285.0103381139734</v>
          </cell>
          <cell r="J195">
            <v>9.7714000913725858</v>
          </cell>
          <cell r="K195">
            <v>2292.3788026580914</v>
          </cell>
          <cell r="L195">
            <v>7.0487939201822334</v>
          </cell>
          <cell r="M195">
            <v>1647.6701148992445</v>
          </cell>
          <cell r="N195">
            <v>6.7563984394784224</v>
          </cell>
        </row>
        <row r="196">
          <cell r="C196">
            <v>4800.8320764128684</v>
          </cell>
          <cell r="D196">
            <v>8.2141233983471995</v>
          </cell>
          <cell r="E196">
            <v>5804.3078122864736</v>
          </cell>
          <cell r="F196">
            <v>9.0963833684046556</v>
          </cell>
          <cell r="G196">
            <v>7935.3819847501309</v>
          </cell>
          <cell r="H196">
            <v>11.682151096751562</v>
          </cell>
          <cell r="I196">
            <v>6252.5340432160674</v>
          </cell>
          <cell r="J196">
            <v>9.587041967217079</v>
          </cell>
          <cell r="K196">
            <v>3586.3012492517778</v>
          </cell>
          <cell r="L196">
            <v>6.4212687323943562</v>
          </cell>
          <cell r="M196">
            <v>3328.3358093056713</v>
          </cell>
          <cell r="N196">
            <v>6.8191223174799243</v>
          </cell>
        </row>
        <row r="197">
          <cell r="C197">
            <v>737.62620549849146</v>
          </cell>
          <cell r="D197">
            <v>9.4019440017530211</v>
          </cell>
          <cell r="E197">
            <v>747.56164697090117</v>
          </cell>
          <cell r="F197">
            <v>9.5464615347298896</v>
          </cell>
          <cell r="G197">
            <v>0</v>
          </cell>
          <cell r="H197">
            <v>0</v>
          </cell>
          <cell r="I197">
            <v>842.60852237481549</v>
          </cell>
          <cell r="J197">
            <v>9.6625113834066685</v>
          </cell>
          <cell r="K197">
            <v>300</v>
          </cell>
          <cell r="L197">
            <v>9</v>
          </cell>
          <cell r="M197">
            <v>708.85561947209635</v>
          </cell>
          <cell r="N197">
            <v>8.9834568991537509</v>
          </cell>
        </row>
        <row r="198">
          <cell r="C198">
            <v>12980.105667726753</v>
          </cell>
          <cell r="D198">
            <v>12.804302252449112</v>
          </cell>
          <cell r="E198">
            <v>13610.107228790383</v>
          </cell>
          <cell r="F198">
            <v>13.782444422368824</v>
          </cell>
          <cell r="G198">
            <v>14848.973817563567</v>
          </cell>
          <cell r="H198">
            <v>14.651424690530193</v>
          </cell>
          <cell r="I198">
            <v>12718.978389858323</v>
          </cell>
          <cell r="J198">
            <v>13.303214548934752</v>
          </cell>
          <cell r="K198">
            <v>9866.8486537549998</v>
          </cell>
          <cell r="L198">
            <v>8.135181835964854</v>
          </cell>
          <cell r="M198">
            <v>11296.380513939099</v>
          </cell>
          <cell r="N198">
            <v>10.087558568187255</v>
          </cell>
        </row>
        <row r="199">
          <cell r="C199">
            <v>23186.701892263325</v>
          </cell>
          <cell r="D199">
            <v>14.042862276949075</v>
          </cell>
          <cell r="E199">
            <v>24357.347949051666</v>
          </cell>
          <cell r="F199">
            <v>16.003737708771105</v>
          </cell>
          <cell r="G199">
            <v>26558.19997738352</v>
          </cell>
          <cell r="H199">
            <v>16.629976730149917</v>
          </cell>
          <cell r="I199">
            <v>23570.193078887412</v>
          </cell>
          <cell r="J199">
            <v>15.985032325607042</v>
          </cell>
          <cell r="K199">
            <v>17700</v>
          </cell>
          <cell r="L199">
            <v>7</v>
          </cell>
          <cell r="M199">
            <v>21162.068776933113</v>
          </cell>
          <cell r="N199">
            <v>10.651526944392515</v>
          </cell>
        </row>
        <row r="200">
          <cell r="C200">
            <v>31594.490006679247</v>
          </cell>
          <cell r="D200">
            <v>15.320694093517819</v>
          </cell>
          <cell r="E200">
            <v>31513.524494857509</v>
          </cell>
          <cell r="F200">
            <v>15.38220117351876</v>
          </cell>
          <cell r="G200">
            <v>36206.252466488513</v>
          </cell>
          <cell r="H200">
            <v>16.241250493297702</v>
          </cell>
          <cell r="I200">
            <v>30743.718371124061</v>
          </cell>
          <cell r="J200">
            <v>17.877042233185946</v>
          </cell>
          <cell r="K200">
            <v>28800</v>
          </cell>
          <cell r="L200">
            <v>3</v>
          </cell>
          <cell r="M200">
            <v>33333</v>
          </cell>
          <cell r="N200">
            <v>14</v>
          </cell>
        </row>
        <row r="201">
          <cell r="C201">
            <v>66202.433637220689</v>
          </cell>
          <cell r="D201">
            <v>14.263620350517419</v>
          </cell>
          <cell r="E201">
            <v>54473.684210526313</v>
          </cell>
          <cell r="F201">
            <v>16.656250000000004</v>
          </cell>
          <cell r="G201">
            <v>59285.71428571429</v>
          </cell>
          <cell r="H201">
            <v>16.714285714285715</v>
          </cell>
          <cell r="I201">
            <v>48529.411764705881</v>
          </cell>
          <cell r="J201">
            <v>16.545454545454547</v>
          </cell>
          <cell r="K201">
            <v>0</v>
          </cell>
          <cell r="L201">
            <v>0</v>
          </cell>
          <cell r="M201">
            <v>74117.769533117884</v>
          </cell>
          <cell r="N201">
            <v>12.90386898645494</v>
          </cell>
        </row>
        <row r="202">
          <cell r="C202">
            <v>2572.2768917714102</v>
          </cell>
          <cell r="D202">
            <v>5.6274872405298328</v>
          </cell>
          <cell r="E202">
            <v>4671.5399532990277</v>
          </cell>
          <cell r="F202">
            <v>7.1034281674950455</v>
          </cell>
          <cell r="G202">
            <v>0</v>
          </cell>
          <cell r="H202">
            <v>0</v>
          </cell>
          <cell r="I202">
            <v>4671.5399532990277</v>
          </cell>
          <cell r="J202">
            <v>7.1034281674950455</v>
          </cell>
          <cell r="K202">
            <v>0</v>
          </cell>
          <cell r="L202">
            <v>0</v>
          </cell>
          <cell r="M202">
            <v>1423.2856826127793</v>
          </cell>
          <cell r="N202">
            <v>4.8090572179885767</v>
          </cell>
        </row>
        <row r="203">
          <cell r="C203">
            <v>4524.0458574967015</v>
          </cell>
          <cell r="D203">
            <v>7.8533526332106893</v>
          </cell>
          <cell r="E203">
            <v>7481.6520555571969</v>
          </cell>
          <cell r="F203">
            <v>9.7045469470391996</v>
          </cell>
          <cell r="G203">
            <v>0</v>
          </cell>
          <cell r="H203">
            <v>0</v>
          </cell>
          <cell r="I203">
            <v>7481.6520555571969</v>
          </cell>
          <cell r="J203">
            <v>9.7045469470391996</v>
          </cell>
          <cell r="K203">
            <v>0</v>
          </cell>
          <cell r="L203">
            <v>0</v>
          </cell>
          <cell r="M203">
            <v>2345.5133643760341</v>
          </cell>
          <cell r="N203">
            <v>6.3170442639182935</v>
          </cell>
        </row>
        <row r="204">
          <cell r="C204">
            <v>6670.2058793797569</v>
          </cell>
          <cell r="D204">
            <v>9.5846313074861254</v>
          </cell>
          <cell r="E204">
            <v>8434.223017080576</v>
          </cell>
          <cell r="F204">
            <v>11.001315089883342</v>
          </cell>
          <cell r="G204">
            <v>11856.139843216621</v>
          </cell>
          <cell r="H204">
            <v>13.220385833360806</v>
          </cell>
          <cell r="I204">
            <v>8296.2594877605807</v>
          </cell>
          <cell r="J204">
            <v>11.316728521615575</v>
          </cell>
          <cell r="K204">
            <v>3797.2713876828702</v>
          </cell>
          <cell r="L204">
            <v>6.588722787836085</v>
          </cell>
          <cell r="M204">
            <v>4539.3885120429286</v>
          </cell>
          <cell r="N204">
            <v>7.7516367989383053</v>
          </cell>
        </row>
        <row r="205">
          <cell r="C205">
            <v>10000</v>
          </cell>
          <cell r="D205">
            <v>13</v>
          </cell>
          <cell r="E205">
            <v>10000</v>
          </cell>
          <cell r="F205">
            <v>13</v>
          </cell>
          <cell r="G205">
            <v>10000</v>
          </cell>
          <cell r="H205">
            <v>13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2572.2768917714102</v>
          </cell>
          <cell r="D206">
            <v>5.6274872405298328</v>
          </cell>
          <cell r="E206">
            <v>4671.5399532990277</v>
          </cell>
          <cell r="F206">
            <v>7.1034281674950455</v>
          </cell>
          <cell r="G206">
            <v>0</v>
          </cell>
          <cell r="H206">
            <v>0</v>
          </cell>
          <cell r="I206">
            <v>4671.5399532990277</v>
          </cell>
          <cell r="J206">
            <v>7.1034281674950455</v>
          </cell>
          <cell r="K206">
            <v>0</v>
          </cell>
          <cell r="L206">
            <v>0</v>
          </cell>
          <cell r="M206">
            <v>1423.2856826127793</v>
          </cell>
          <cell r="N206">
            <v>4.8090572179885767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C208">
            <v>4524.0458574967015</v>
          </cell>
          <cell r="D208">
            <v>7.8533526332106893</v>
          </cell>
          <cell r="E208">
            <v>7481.6520555571969</v>
          </cell>
          <cell r="F208">
            <v>9.7045469470391996</v>
          </cell>
          <cell r="G208">
            <v>0</v>
          </cell>
          <cell r="H208">
            <v>0</v>
          </cell>
          <cell r="I208">
            <v>7481.6520555571969</v>
          </cell>
          <cell r="J208">
            <v>9.7045469470391996</v>
          </cell>
          <cell r="K208">
            <v>0</v>
          </cell>
          <cell r="L208">
            <v>0</v>
          </cell>
          <cell r="M208">
            <v>2345.5133643760341</v>
          </cell>
          <cell r="N208">
            <v>6.3170442639182935</v>
          </cell>
        </row>
        <row r="209">
          <cell r="C209">
            <v>7380.7277394789544</v>
          </cell>
          <cell r="D209">
            <v>10.43183281229344</v>
          </cell>
          <cell r="E209">
            <v>12394.902759694478</v>
          </cell>
          <cell r="F209">
            <v>13.472897671346754</v>
          </cell>
          <cell r="G209">
            <v>21000</v>
          </cell>
          <cell r="H209">
            <v>12</v>
          </cell>
          <cell r="I209">
            <v>9833.2754340808169</v>
          </cell>
          <cell r="J209">
            <v>14.142857142857142</v>
          </cell>
          <cell r="K209">
            <v>0</v>
          </cell>
          <cell r="L209">
            <v>0</v>
          </cell>
          <cell r="M209">
            <v>202.80006128174136</v>
          </cell>
          <cell r="N209">
            <v>7.2376475394646382</v>
          </cell>
        </row>
        <row r="210">
          <cell r="C210">
            <v>1076.1382362000863</v>
          </cell>
          <cell r="D210">
            <v>6.0252924152835003</v>
          </cell>
          <cell r="E210">
            <v>1832.5323466732639</v>
          </cell>
          <cell r="F210">
            <v>8.7751078222442125</v>
          </cell>
          <cell r="G210">
            <v>0</v>
          </cell>
          <cell r="H210">
            <v>0</v>
          </cell>
          <cell r="I210">
            <v>1832.5323466732639</v>
          </cell>
          <cell r="J210">
            <v>8.7751078222442125</v>
          </cell>
          <cell r="K210">
            <v>0</v>
          </cell>
          <cell r="L210">
            <v>0</v>
          </cell>
          <cell r="M210">
            <v>714.79972366129414</v>
          </cell>
          <cell r="N210">
            <v>4.625286801172976</v>
          </cell>
        </row>
        <row r="211">
          <cell r="C211">
            <v>7997.7650883017141</v>
          </cell>
          <cell r="D211">
            <v>11.280757959112419</v>
          </cell>
          <cell r="E211">
            <v>7017.2763152705666</v>
          </cell>
          <cell r="F211">
            <v>11.601299343109329</v>
          </cell>
          <cell r="G211">
            <v>0</v>
          </cell>
          <cell r="H211">
            <v>0</v>
          </cell>
          <cell r="I211">
            <v>7017.2763152705666</v>
          </cell>
          <cell r="J211">
            <v>11.601299343109329</v>
          </cell>
          <cell r="K211">
            <v>0</v>
          </cell>
          <cell r="L211">
            <v>0</v>
          </cell>
          <cell r="M211">
            <v>14011.496523775242</v>
          </cell>
          <cell r="N211">
            <v>9.3147489130800469</v>
          </cell>
        </row>
        <row r="212">
          <cell r="C212">
            <v>5789.2054733952973</v>
          </cell>
          <cell r="D212">
            <v>8.6008941445444194</v>
          </cell>
          <cell r="E212">
            <v>8324.6376776823654</v>
          </cell>
          <cell r="F212">
            <v>11.485593567056576</v>
          </cell>
          <cell r="G212">
            <v>11027.123687612921</v>
          </cell>
          <cell r="H212">
            <v>11.675707895870973</v>
          </cell>
          <cell r="I212">
            <v>8302.0361479076382</v>
          </cell>
          <cell r="J212">
            <v>11.483983319146029</v>
          </cell>
          <cell r="K212">
            <v>0</v>
          </cell>
          <cell r="L212">
            <v>0</v>
          </cell>
          <cell r="M212">
            <v>4934.5408666542789</v>
          </cell>
          <cell r="N212">
            <v>7.549563915013521</v>
          </cell>
        </row>
        <row r="213">
          <cell r="C213">
            <v>11364.31641545891</v>
          </cell>
          <cell r="D213">
            <v>10.66480267939453</v>
          </cell>
          <cell r="E213">
            <v>12551.104692619683</v>
          </cell>
          <cell r="F213">
            <v>11.129754161117088</v>
          </cell>
          <cell r="G213">
            <v>0</v>
          </cell>
          <cell r="H213">
            <v>0</v>
          </cell>
          <cell r="I213">
            <v>12551.104692619683</v>
          </cell>
          <cell r="J213">
            <v>11.129754161117088</v>
          </cell>
          <cell r="K213">
            <v>0</v>
          </cell>
          <cell r="L213">
            <v>0</v>
          </cell>
          <cell r="M213">
            <v>9069.0347929137824</v>
          </cell>
          <cell r="N213">
            <v>9.7655735482086072</v>
          </cell>
        </row>
        <row r="214">
          <cell r="C214">
            <v>5002.3726718688849</v>
          </cell>
          <cell r="D214">
            <v>7.5862142553198009</v>
          </cell>
          <cell r="E214">
            <v>5920.5442480767397</v>
          </cell>
          <cell r="F214">
            <v>8.4496270175805108</v>
          </cell>
          <cell r="G214">
            <v>0</v>
          </cell>
          <cell r="H214">
            <v>0</v>
          </cell>
          <cell r="I214">
            <v>5920.5442480767397</v>
          </cell>
          <cell r="J214">
            <v>8.4496270175805108</v>
          </cell>
          <cell r="K214">
            <v>0</v>
          </cell>
          <cell r="L214">
            <v>0</v>
          </cell>
          <cell r="M214">
            <v>4244.2150315353256</v>
          </cell>
          <cell r="N214">
            <v>6.8230039183037263</v>
          </cell>
        </row>
        <row r="215">
          <cell r="C215">
            <v>7768.1951732209136</v>
          </cell>
          <cell r="D215">
            <v>12.894899144890172</v>
          </cell>
          <cell r="E215">
            <v>10838.730148658111</v>
          </cell>
          <cell r="F215">
            <v>14.048281607111344</v>
          </cell>
          <cell r="G215">
            <v>15300</v>
          </cell>
          <cell r="H215">
            <v>15.333333333333332</v>
          </cell>
          <cell r="I215">
            <v>10146.524287256934</v>
          </cell>
          <cell r="J215">
            <v>13.848894354886058</v>
          </cell>
          <cell r="K215">
            <v>0</v>
          </cell>
          <cell r="L215">
            <v>0</v>
          </cell>
          <cell r="M215">
            <v>4421.3395966428234</v>
          </cell>
          <cell r="N215">
            <v>11.63772260839341</v>
          </cell>
        </row>
        <row r="216">
          <cell r="C216">
            <v>13869.938184905051</v>
          </cell>
          <cell r="D216">
            <v>14.752244637715734</v>
          </cell>
          <cell r="E216">
            <v>13869.938184905051</v>
          </cell>
          <cell r="F216">
            <v>14.752244637715734</v>
          </cell>
          <cell r="G216">
            <v>16363.636363636364</v>
          </cell>
          <cell r="H216">
            <v>15.590909090909092</v>
          </cell>
          <cell r="I216">
            <v>13755.637660590413</v>
          </cell>
          <cell r="J216">
            <v>14.712162309287528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14881.863158493699</v>
          </cell>
          <cell r="D217">
            <v>16.348204496281273</v>
          </cell>
          <cell r="E217">
            <v>16437.064569364182</v>
          </cell>
          <cell r="F217">
            <v>15.944511137752434</v>
          </cell>
          <cell r="G217">
            <v>0</v>
          </cell>
          <cell r="H217">
            <v>0</v>
          </cell>
          <cell r="I217">
            <v>16437.064569364182</v>
          </cell>
          <cell r="J217">
            <v>15.944511137752434</v>
          </cell>
          <cell r="K217">
            <v>0</v>
          </cell>
          <cell r="L217">
            <v>0</v>
          </cell>
          <cell r="M217">
            <v>4666</v>
          </cell>
          <cell r="N217">
            <v>19</v>
          </cell>
        </row>
        <row r="218">
          <cell r="C218">
            <v>13077.493350808967</v>
          </cell>
          <cell r="D218">
            <v>13.713352877217758</v>
          </cell>
          <cell r="E218">
            <v>8948.1593698243396</v>
          </cell>
          <cell r="F218">
            <v>12.772373919310937</v>
          </cell>
          <cell r="G218">
            <v>10679.498911102488</v>
          </cell>
          <cell r="H218">
            <v>16.120077633491164</v>
          </cell>
          <cell r="I218">
            <v>8664.2828139046123</v>
          </cell>
          <cell r="J218">
            <v>12.223472575603635</v>
          </cell>
          <cell r="K218">
            <v>0</v>
          </cell>
          <cell r="L218">
            <v>0</v>
          </cell>
          <cell r="M218">
            <v>19610.60141672234</v>
          </cell>
          <cell r="N218">
            <v>15.202095916183564</v>
          </cell>
        </row>
        <row r="219">
          <cell r="C219">
            <v>6507.2318773772413</v>
          </cell>
          <cell r="D219">
            <v>9.3673868169175165</v>
          </cell>
          <cell r="E219">
            <v>8636.6090675528703</v>
          </cell>
          <cell r="F219">
            <v>10.555629818074463</v>
          </cell>
          <cell r="G219">
            <v>20421.00375766278</v>
          </cell>
          <cell r="H219">
            <v>15.157992484674439</v>
          </cell>
          <cell r="I219">
            <v>7932.3082684185538</v>
          </cell>
          <cell r="J219">
            <v>10.267467756702144</v>
          </cell>
          <cell r="K219">
            <v>0</v>
          </cell>
          <cell r="L219">
            <v>0</v>
          </cell>
          <cell r="M219">
            <v>1746.2269369170526</v>
          </cell>
          <cell r="N219">
            <v>6.8245935006097103</v>
          </cell>
        </row>
        <row r="220">
          <cell r="C220">
            <v>11460.957931781866</v>
          </cell>
          <cell r="D220">
            <v>11.565577307649988</v>
          </cell>
          <cell r="E220">
            <v>11583.707357243577</v>
          </cell>
          <cell r="F220">
            <v>11.539688777331984</v>
          </cell>
          <cell r="G220">
            <v>11419.359361324716</v>
          </cell>
          <cell r="H220">
            <v>11.37852032925371</v>
          </cell>
          <cell r="I220">
            <v>20400</v>
          </cell>
          <cell r="J220">
            <v>20</v>
          </cell>
          <cell r="K220">
            <v>0</v>
          </cell>
          <cell r="L220">
            <v>0</v>
          </cell>
          <cell r="M220">
            <v>4700.1102752195748</v>
          </cell>
          <cell r="N220">
            <v>12.961456897026942</v>
          </cell>
        </row>
        <row r="221">
          <cell r="C221">
            <v>11543.705145965174</v>
          </cell>
          <cell r="D221">
            <v>14.841166997838233</v>
          </cell>
          <cell r="E221">
            <v>11897.725261445663</v>
          </cell>
          <cell r="F221">
            <v>14.84728331230963</v>
          </cell>
          <cell r="G221">
            <v>12546.611562048967</v>
          </cell>
          <cell r="H221">
            <v>14.871599097424223</v>
          </cell>
          <cell r="I221">
            <v>10185.296741036767</v>
          </cell>
          <cell r="J221">
            <v>14.782819016991375</v>
          </cell>
          <cell r="K221">
            <v>0</v>
          </cell>
          <cell r="L221">
            <v>0</v>
          </cell>
          <cell r="M221">
            <v>3448.6008005408498</v>
          </cell>
          <cell r="N221">
            <v>14.701873366656425</v>
          </cell>
        </row>
        <row r="222">
          <cell r="C222">
            <v>9779.8676894927485</v>
          </cell>
          <cell r="D222">
            <v>12.959127662964411</v>
          </cell>
          <cell r="E222">
            <v>9401.2970544731033</v>
          </cell>
          <cell r="F222">
            <v>12.295937987717698</v>
          </cell>
          <cell r="G222">
            <v>10618.369901675316</v>
          </cell>
          <cell r="H222">
            <v>12.346558604294582</v>
          </cell>
          <cell r="I222">
            <v>8533.5973327788488</v>
          </cell>
          <cell r="J222">
            <v>12.260019573594645</v>
          </cell>
          <cell r="K222">
            <v>0</v>
          </cell>
          <cell r="L222">
            <v>0</v>
          </cell>
          <cell r="M222">
            <v>12045.762611925567</v>
          </cell>
          <cell r="N222">
            <v>16.845728679489479</v>
          </cell>
        </row>
        <row r="223">
          <cell r="C223">
            <v>3682.1844028383462</v>
          </cell>
          <cell r="D223">
            <v>9.2616834756501643</v>
          </cell>
          <cell r="E223">
            <v>5884.7718964697178</v>
          </cell>
          <cell r="F223">
            <v>9.9483891663151152</v>
          </cell>
          <cell r="G223">
            <v>0</v>
          </cell>
          <cell r="H223">
            <v>0</v>
          </cell>
          <cell r="I223">
            <v>5884.7718964697178</v>
          </cell>
          <cell r="J223">
            <v>9.9483891663151152</v>
          </cell>
          <cell r="K223">
            <v>0</v>
          </cell>
          <cell r="L223">
            <v>0</v>
          </cell>
          <cell r="M223">
            <v>2576.847744466113</v>
          </cell>
          <cell r="N223">
            <v>8.8770799943084189</v>
          </cell>
        </row>
        <row r="224">
          <cell r="C224">
            <v>2804.3140630351722</v>
          </cell>
          <cell r="D224">
            <v>7.0713951949682867</v>
          </cell>
          <cell r="E224">
            <v>5990.3254614387306</v>
          </cell>
          <cell r="F224">
            <v>8.8306220982160948</v>
          </cell>
          <cell r="G224">
            <v>0</v>
          </cell>
          <cell r="H224">
            <v>0</v>
          </cell>
          <cell r="I224">
            <v>6264.5914604334239</v>
          </cell>
          <cell r="J224">
            <v>8.6508642442235271</v>
          </cell>
          <cell r="K224">
            <v>3598.5643754033813</v>
          </cell>
          <cell r="L224">
            <v>10.323287295072653</v>
          </cell>
          <cell r="M224">
            <v>2155.1656728927996</v>
          </cell>
          <cell r="N224">
            <v>6.6585690769950476</v>
          </cell>
        </row>
        <row r="225">
          <cell r="C225">
            <v>3668.6030059272425</v>
          </cell>
          <cell r="D225">
            <v>6.6804845334479648</v>
          </cell>
          <cell r="E225">
            <v>3728.0218155438647</v>
          </cell>
          <cell r="F225">
            <v>6.6063323785518202</v>
          </cell>
          <cell r="G225">
            <v>1347.043185694803</v>
          </cell>
          <cell r="H225">
            <v>6.5895032763778971</v>
          </cell>
          <cell r="I225">
            <v>3099.5345600134583</v>
          </cell>
          <cell r="J225">
            <v>7.6585776983244882</v>
          </cell>
          <cell r="K225">
            <v>3800.4352991929054</v>
          </cell>
          <cell r="L225">
            <v>6.5240196336125225</v>
          </cell>
          <cell r="M225">
            <v>1658.9819890412507</v>
          </cell>
          <cell r="N225">
            <v>9.2954591319117341</v>
          </cell>
        </row>
        <row r="226">
          <cell r="C226">
            <v>11762.004578586791</v>
          </cell>
          <cell r="D226">
            <v>13.82400737689307</v>
          </cell>
          <cell r="E226">
            <v>11762.004578586791</v>
          </cell>
          <cell r="F226">
            <v>13.82400737689307</v>
          </cell>
          <cell r="G226">
            <v>0</v>
          </cell>
          <cell r="H226">
            <v>0</v>
          </cell>
          <cell r="I226">
            <v>11762.004578586791</v>
          </cell>
          <cell r="J226">
            <v>13.82400737689307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9">
          <cell r="C229">
            <v>10000</v>
          </cell>
          <cell r="D229">
            <v>13</v>
          </cell>
          <cell r="E229">
            <v>10000</v>
          </cell>
          <cell r="F229">
            <v>13</v>
          </cell>
          <cell r="G229">
            <v>10000</v>
          </cell>
          <cell r="H229">
            <v>13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14368.852012058589</v>
          </cell>
          <cell r="D230">
            <v>13.39108108011413</v>
          </cell>
          <cell r="E230">
            <v>17152.135882803417</v>
          </cell>
          <cell r="F230">
            <v>15.1776431621482</v>
          </cell>
          <cell r="G230">
            <v>20142.091223403688</v>
          </cell>
          <cell r="H230">
            <v>15.550668958968995</v>
          </cell>
          <cell r="I230">
            <v>16236.62444634912</v>
          </cell>
          <cell r="J230">
            <v>15.062320160553838</v>
          </cell>
          <cell r="K230">
            <v>0</v>
          </cell>
          <cell r="L230">
            <v>0</v>
          </cell>
          <cell r="M230">
            <v>9764.2687237494629</v>
          </cell>
          <cell r="N230">
            <v>10.457109150849274</v>
          </cell>
        </row>
        <row r="231">
          <cell r="C231">
            <v>13259.862490687579</v>
          </cell>
          <cell r="D231">
            <v>15.96671114932145</v>
          </cell>
          <cell r="E231">
            <v>13297.90764429047</v>
          </cell>
          <cell r="F231">
            <v>16.078507294370425</v>
          </cell>
          <cell r="G231">
            <v>13883.712049923055</v>
          </cell>
          <cell r="H231">
            <v>16.156365507604896</v>
          </cell>
          <cell r="I231">
            <v>12454.115224402922</v>
          </cell>
          <cell r="J231">
            <v>15.966360356721019</v>
          </cell>
          <cell r="K231">
            <v>0</v>
          </cell>
          <cell r="L231">
            <v>0</v>
          </cell>
          <cell r="M231">
            <v>12984.945147304607</v>
          </cell>
          <cell r="N231">
            <v>15.158863203216798</v>
          </cell>
        </row>
        <row r="232">
          <cell r="C232">
            <v>9702.4894162475011</v>
          </cell>
          <cell r="D232">
            <v>12.394467096325515</v>
          </cell>
          <cell r="E232">
            <v>9695.0696515905038</v>
          </cell>
          <cell r="F232">
            <v>12.084132634364416</v>
          </cell>
          <cell r="G232">
            <v>9959.0359432427285</v>
          </cell>
          <cell r="H232">
            <v>11.812102592948031</v>
          </cell>
          <cell r="I232">
            <v>9441.7950814774667</v>
          </cell>
          <cell r="J232">
            <v>12.344029000613315</v>
          </cell>
          <cell r="K232">
            <v>0</v>
          </cell>
          <cell r="L232">
            <v>0</v>
          </cell>
          <cell r="M232">
            <v>9787.7978730992654</v>
          </cell>
          <cell r="N232">
            <v>15.928253789274192</v>
          </cell>
        </row>
        <row r="233">
          <cell r="C233">
            <v>10041.798778454819</v>
          </cell>
          <cell r="D233">
            <v>12.546564477780558</v>
          </cell>
          <cell r="E233">
            <v>10335.42689858568</v>
          </cell>
          <cell r="F233">
            <v>12.584695819646113</v>
          </cell>
          <cell r="G233">
            <v>11710.156795039484</v>
          </cell>
          <cell r="H233">
            <v>12.435835878045921</v>
          </cell>
          <cell r="I233">
            <v>9687.2775780640077</v>
          </cell>
          <cell r="J233">
            <v>12.654879402799377</v>
          </cell>
          <cell r="K233">
            <v>0</v>
          </cell>
          <cell r="L233">
            <v>0</v>
          </cell>
          <cell r="M233">
            <v>3497.0699554742323</v>
          </cell>
          <cell r="N233">
            <v>11.696648291091085</v>
          </cell>
        </row>
        <row r="234">
          <cell r="C234">
            <v>4949.1178193199876</v>
          </cell>
          <cell r="D234">
            <v>8.0060705950348794</v>
          </cell>
          <cell r="E234">
            <v>6043.3655732561492</v>
          </cell>
          <cell r="F234">
            <v>9.5181497501086323</v>
          </cell>
          <cell r="G234">
            <v>9730.4105324379361</v>
          </cell>
          <cell r="H234">
            <v>9.912903020053653</v>
          </cell>
          <cell r="I234">
            <v>6055.6483564904547</v>
          </cell>
          <cell r="J234">
            <v>9.7143511394674036</v>
          </cell>
          <cell r="K234">
            <v>2851.018478091969</v>
          </cell>
          <cell r="L234">
            <v>6.8190277606420153</v>
          </cell>
          <cell r="M234">
            <v>4502.3215834993853</v>
          </cell>
          <cell r="N234">
            <v>7.3434332918087515</v>
          </cell>
        </row>
        <row r="235">
          <cell r="C235">
            <v>1291.6924118282429</v>
          </cell>
          <cell r="D235">
            <v>4.4858807447373499</v>
          </cell>
          <cell r="E235">
            <v>6672</v>
          </cell>
          <cell r="F235">
            <v>9</v>
          </cell>
          <cell r="G235">
            <v>0</v>
          </cell>
          <cell r="H235">
            <v>0</v>
          </cell>
          <cell r="I235">
            <v>6672</v>
          </cell>
          <cell r="J235">
            <v>9</v>
          </cell>
          <cell r="K235">
            <v>0</v>
          </cell>
          <cell r="L235">
            <v>0</v>
          </cell>
          <cell r="M235">
            <v>1252.0695377951793</v>
          </cell>
          <cell r="N235">
            <v>4.4468946457083751</v>
          </cell>
        </row>
        <row r="236">
          <cell r="C236">
            <v>3366.258286114869</v>
          </cell>
          <cell r="D236">
            <v>7.0758315686378328</v>
          </cell>
          <cell r="E236">
            <v>6377.3208284817892</v>
          </cell>
          <cell r="F236">
            <v>8.4365292209261025</v>
          </cell>
          <cell r="G236">
            <v>12400</v>
          </cell>
          <cell r="H236">
            <v>6</v>
          </cell>
          <cell r="I236">
            <v>6320.6126595858013</v>
          </cell>
          <cell r="J236">
            <v>8.4602423785430005</v>
          </cell>
          <cell r="K236">
            <v>0</v>
          </cell>
          <cell r="L236">
            <v>0</v>
          </cell>
          <cell r="M236">
            <v>2258.6995193554221</v>
          </cell>
          <cell r="N236">
            <v>6.5217862853345014</v>
          </cell>
        </row>
        <row r="237">
          <cell r="C237">
            <v>6472.5029762213353</v>
          </cell>
          <cell r="D237">
            <v>9.2186442736477279</v>
          </cell>
          <cell r="E237">
            <v>7738.3009241869186</v>
          </cell>
          <cell r="F237">
            <v>9.8609288335730092</v>
          </cell>
          <cell r="G237">
            <v>15000</v>
          </cell>
          <cell r="H237">
            <v>21</v>
          </cell>
          <cell r="I237">
            <v>7553.6547894178948</v>
          </cell>
          <cell r="J237">
            <v>9.5776912036017414</v>
          </cell>
          <cell r="K237">
            <v>0</v>
          </cell>
          <cell r="L237">
            <v>0</v>
          </cell>
          <cell r="M237">
            <v>1957.4767916883015</v>
          </cell>
          <cell r="N237">
            <v>6.9276533531420244</v>
          </cell>
        </row>
        <row r="238">
          <cell r="C238">
            <v>3594.912343503172</v>
          </cell>
          <cell r="D238">
            <v>6.5250678415783456</v>
          </cell>
          <cell r="E238">
            <v>4407.8491262528933</v>
          </cell>
          <cell r="F238">
            <v>6.8384710249695324</v>
          </cell>
          <cell r="G238">
            <v>6416.2660817038932</v>
          </cell>
          <cell r="H238">
            <v>6.4634511878140284</v>
          </cell>
          <cell r="I238">
            <v>4656.5054671952539</v>
          </cell>
          <cell r="J238">
            <v>7.27547078005614</v>
          </cell>
          <cell r="K238">
            <v>3894.1652560170696</v>
          </cell>
          <cell r="L238">
            <v>6.5628682775815346</v>
          </cell>
          <cell r="M238">
            <v>1279.0550764947154</v>
          </cell>
          <cell r="N238">
            <v>5.4760901906299528</v>
          </cell>
        </row>
        <row r="239">
          <cell r="C239">
            <v>3434.816715613696</v>
          </cell>
          <cell r="D239">
            <v>4.5407395527414405</v>
          </cell>
          <cell r="E239">
            <v>3434.816715613696</v>
          </cell>
          <cell r="F239">
            <v>4.5407395527414405</v>
          </cell>
          <cell r="G239">
            <v>7500</v>
          </cell>
          <cell r="H239">
            <v>2</v>
          </cell>
          <cell r="I239">
            <v>1100</v>
          </cell>
          <cell r="J239">
            <v>6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D241">
            <v>0</v>
          </cell>
          <cell r="F241">
            <v>0</v>
          </cell>
          <cell r="H241">
            <v>0</v>
          </cell>
          <cell r="J241">
            <v>0</v>
          </cell>
          <cell r="L241">
            <v>0</v>
          </cell>
          <cell r="N241">
            <v>0</v>
          </cell>
        </row>
        <row r="242">
          <cell r="C242">
            <v>10000</v>
          </cell>
          <cell r="E242">
            <v>10000</v>
          </cell>
          <cell r="G242">
            <v>10000</v>
          </cell>
          <cell r="I242">
            <v>10000</v>
          </cell>
          <cell r="K242">
            <v>0</v>
          </cell>
          <cell r="M242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"/>
  <sheetViews>
    <sheetView tabSelected="1" workbookViewId="0">
      <selection activeCell="A4" sqref="A4"/>
    </sheetView>
  </sheetViews>
  <sheetFormatPr baseColWidth="10" defaultRowHeight="11.25" x14ac:dyDescent="0.2"/>
  <cols>
    <col min="1" max="1" width="17.66406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L107"/>
  <sheetViews>
    <sheetView workbookViewId="0">
      <selection sqref="A1:G1"/>
    </sheetView>
  </sheetViews>
  <sheetFormatPr baseColWidth="10" defaultColWidth="12" defaultRowHeight="11.25" x14ac:dyDescent="0.2"/>
  <cols>
    <col min="1" max="1" width="48.6640625" style="205" customWidth="1"/>
    <col min="2" max="2" width="14.1640625" style="205" customWidth="1"/>
    <col min="3" max="3" width="12.5" style="205" customWidth="1"/>
    <col min="4" max="4" width="13" style="205" customWidth="1"/>
    <col min="5" max="5" width="13.1640625" style="213" customWidth="1"/>
    <col min="6" max="6" width="16.6640625" style="213" bestFit="1" customWidth="1"/>
    <col min="7" max="7" width="12.1640625" style="213" bestFit="1" customWidth="1"/>
    <col min="8" max="8" width="12" style="213"/>
    <col min="9" max="9" width="12" style="205"/>
    <col min="10" max="10" width="45" style="205" bestFit="1" customWidth="1"/>
    <col min="11" max="11" width="11.1640625" style="205" customWidth="1"/>
    <col min="12" max="12" width="10.6640625" style="205" customWidth="1"/>
    <col min="13" max="13" width="11.6640625" style="205" customWidth="1"/>
    <col min="14" max="14" width="10.6640625" style="205" customWidth="1"/>
    <col min="15" max="15" width="11.5" style="205" bestFit="1" customWidth="1"/>
    <col min="16" max="16" width="11" style="205" customWidth="1"/>
    <col min="17" max="16384" width="12" style="205"/>
  </cols>
  <sheetData>
    <row r="1" spans="1:38" x14ac:dyDescent="0.2">
      <c r="A1" s="372" t="s">
        <v>105</v>
      </c>
      <c r="B1" s="372"/>
      <c r="C1" s="372"/>
      <c r="D1" s="372"/>
      <c r="E1" s="372"/>
      <c r="F1" s="372"/>
      <c r="G1" s="372"/>
      <c r="H1" s="204"/>
    </row>
    <row r="2" spans="1:38" x14ac:dyDescent="0.2">
      <c r="A2" s="372" t="s">
        <v>63</v>
      </c>
      <c r="B2" s="372"/>
      <c r="C2" s="372"/>
      <c r="D2" s="372"/>
      <c r="E2" s="372"/>
      <c r="F2" s="372"/>
      <c r="G2" s="372"/>
      <c r="H2" s="204"/>
    </row>
    <row r="3" spans="1:38" ht="12.75" x14ac:dyDescent="0.2">
      <c r="A3" s="372" t="s">
        <v>65</v>
      </c>
      <c r="B3" s="372"/>
      <c r="C3" s="372"/>
      <c r="D3" s="372"/>
      <c r="E3" s="372"/>
      <c r="F3" s="372"/>
      <c r="G3" s="372"/>
      <c r="H3" s="206"/>
    </row>
    <row r="4" spans="1:38" customFormat="1" ht="23.25" x14ac:dyDescent="0.35">
      <c r="A4" s="323" t="s">
        <v>90</v>
      </c>
      <c r="B4" s="323"/>
      <c r="C4" s="323"/>
      <c r="D4" s="323"/>
      <c r="E4" s="323"/>
      <c r="F4" s="323"/>
      <c r="G4" s="323"/>
      <c r="H4" s="244"/>
      <c r="I4" s="244"/>
      <c r="J4" s="244"/>
      <c r="K4" s="244"/>
      <c r="L4" s="244"/>
      <c r="M4" s="244"/>
      <c r="N4" s="244"/>
      <c r="O4" s="244"/>
    </row>
    <row r="5" spans="1:38" ht="11.25" customHeight="1" x14ac:dyDescent="0.2">
      <c r="A5" s="373" t="s">
        <v>31</v>
      </c>
      <c r="B5" s="376" t="s">
        <v>26</v>
      </c>
      <c r="C5" s="376"/>
      <c r="D5" s="376"/>
      <c r="E5" s="376"/>
      <c r="F5" s="376"/>
      <c r="G5" s="376"/>
      <c r="H5" s="207"/>
    </row>
    <row r="6" spans="1:38" ht="12" customHeight="1" x14ac:dyDescent="0.2">
      <c r="A6" s="374"/>
      <c r="B6" s="374" t="s">
        <v>26</v>
      </c>
      <c r="C6" s="376" t="s">
        <v>6</v>
      </c>
      <c r="D6" s="376"/>
      <c r="E6" s="376"/>
      <c r="F6" s="376"/>
      <c r="G6" s="374" t="s">
        <v>1</v>
      </c>
      <c r="H6" s="208"/>
    </row>
    <row r="7" spans="1:38" x14ac:dyDescent="0.2">
      <c r="A7" s="374"/>
      <c r="B7" s="377"/>
      <c r="C7" s="208" t="s">
        <v>8</v>
      </c>
      <c r="D7" s="208" t="s">
        <v>87</v>
      </c>
      <c r="E7" s="208" t="s">
        <v>9</v>
      </c>
      <c r="F7" s="208" t="s">
        <v>88</v>
      </c>
      <c r="G7" s="374"/>
      <c r="H7" s="208"/>
    </row>
    <row r="8" spans="1:38" x14ac:dyDescent="0.2">
      <c r="A8" s="209"/>
      <c r="B8" s="209"/>
      <c r="C8" s="209"/>
      <c r="D8" s="209"/>
      <c r="E8" s="209"/>
      <c r="F8" s="209"/>
      <c r="G8" s="209"/>
      <c r="H8" s="210"/>
    </row>
    <row r="9" spans="1:38" s="46" customFormat="1" ht="12" customHeight="1" x14ac:dyDescent="0.2">
      <c r="A9" s="45" t="s">
        <v>59</v>
      </c>
      <c r="B9" s="140">
        <f>[4]Sheet1!C169</f>
        <v>6038.3571813840481</v>
      </c>
      <c r="C9" s="140">
        <f>[4]Sheet1!E169</f>
        <v>8138.54518769898</v>
      </c>
      <c r="D9" s="140">
        <f>[4]Sheet1!G169</f>
        <v>11853.767909474089</v>
      </c>
      <c r="E9" s="140">
        <f>[4]Sheet1!I169</f>
        <v>7859.6848669047922</v>
      </c>
      <c r="F9" s="140">
        <f>[4]Sheet1!K169</f>
        <v>3797.2713876828702</v>
      </c>
      <c r="G9" s="140">
        <f>[4]Sheet1!M169</f>
        <v>3822.7327359901515</v>
      </c>
      <c r="H9" s="142"/>
      <c r="I9" s="211"/>
      <c r="J9" s="142"/>
      <c r="K9" s="211"/>
      <c r="L9" s="142"/>
      <c r="M9" s="211"/>
      <c r="N9" s="142"/>
      <c r="O9" s="211"/>
      <c r="P9" s="142"/>
      <c r="Q9" s="211"/>
      <c r="R9" s="142"/>
      <c r="S9" s="211"/>
    </row>
    <row r="10" spans="1:38" s="25" customFormat="1" ht="11.25" customHeight="1" x14ac:dyDescent="0.2">
      <c r="A10" s="47"/>
      <c r="H10" s="142"/>
      <c r="I10" s="211"/>
      <c r="J10" s="142"/>
      <c r="K10" s="211"/>
      <c r="L10" s="142"/>
      <c r="M10" s="211"/>
      <c r="N10" s="142"/>
      <c r="O10" s="211"/>
      <c r="P10" s="142"/>
      <c r="Q10" s="211"/>
      <c r="R10" s="142"/>
      <c r="S10" s="211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5" customFormat="1" ht="12.75" customHeight="1" x14ac:dyDescent="0.2">
      <c r="A11" s="48" t="s">
        <v>35</v>
      </c>
      <c r="B11" s="173"/>
      <c r="C11" s="173"/>
      <c r="D11" s="173"/>
      <c r="E11" s="173"/>
      <c r="F11" s="173"/>
      <c r="G11" s="173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5" customFormat="1" x14ac:dyDescent="0.2">
      <c r="A12" s="147" t="s">
        <v>55</v>
      </c>
      <c r="B12" s="304">
        <f>[4]Sheet1!C170</f>
        <v>7197.1955507076746</v>
      </c>
      <c r="C12" s="304">
        <f>[4]Sheet1!E170</f>
        <v>8945.0656977404615</v>
      </c>
      <c r="D12" s="304">
        <f>[4]Sheet1!G170</f>
        <v>12733.459493082182</v>
      </c>
      <c r="E12" s="304">
        <f>[4]Sheet1!I170</f>
        <v>8646.6066681390057</v>
      </c>
      <c r="F12" s="304">
        <f>[4]Sheet1!K170</f>
        <v>4158.9565318430605</v>
      </c>
      <c r="G12" s="304">
        <f>[4]Sheet1!M170</f>
        <v>4755.8674750730052</v>
      </c>
      <c r="H12" s="158"/>
      <c r="I12" s="212"/>
      <c r="J12" s="158"/>
      <c r="K12" s="212"/>
      <c r="L12" s="158"/>
      <c r="M12" s="212"/>
      <c r="N12" s="158"/>
      <c r="O12" s="212"/>
      <c r="P12" s="158"/>
      <c r="Q12" s="212"/>
      <c r="R12" s="158"/>
      <c r="S12" s="212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5" customFormat="1" x14ac:dyDescent="0.2">
      <c r="A13" s="154" t="s">
        <v>51</v>
      </c>
      <c r="B13" s="304">
        <f>[4]Sheet1!C172</f>
        <v>8598.0064866927296</v>
      </c>
      <c r="C13" s="304">
        <f>[4]Sheet1!E172</f>
        <v>10687.734921362035</v>
      </c>
      <c r="D13" s="304">
        <f>[4]Sheet1!G172</f>
        <v>13585.851494696237</v>
      </c>
      <c r="E13" s="304">
        <f>[4]Sheet1!I172</f>
        <v>10140.531490831783</v>
      </c>
      <c r="F13" s="304">
        <f>[4]Sheet1!K172</f>
        <v>5137.7808988764045</v>
      </c>
      <c r="G13" s="304">
        <f>[4]Sheet1!M172</f>
        <v>5119.1982714794085</v>
      </c>
      <c r="H13" s="156"/>
      <c r="I13" s="212"/>
      <c r="J13" s="156"/>
      <c r="K13" s="212"/>
      <c r="L13" s="156"/>
      <c r="M13" s="212"/>
      <c r="N13" s="156"/>
      <c r="O13" s="212"/>
      <c r="P13" s="158"/>
      <c r="Q13" s="212"/>
      <c r="R13" s="158"/>
      <c r="S13" s="212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5" customFormat="1" x14ac:dyDescent="0.2">
      <c r="A14" s="154" t="s">
        <v>52</v>
      </c>
      <c r="B14" s="304">
        <f>[4]Sheet1!C173</f>
        <v>8035.3932230102364</v>
      </c>
      <c r="C14" s="304">
        <f>[4]Sheet1!E173</f>
        <v>9839.8361581920926</v>
      </c>
      <c r="D14" s="304">
        <f>[4]Sheet1!G173</f>
        <v>13585.045267489713</v>
      </c>
      <c r="E14" s="304">
        <f>[4]Sheet1!I173</f>
        <v>9822.9265839758664</v>
      </c>
      <c r="F14" s="304">
        <f>[4]Sheet1!K173</f>
        <v>5675.7647058823522</v>
      </c>
      <c r="G14" s="304">
        <f>[4]Sheet1!M173</f>
        <v>5168.6038351693251</v>
      </c>
      <c r="H14" s="156"/>
      <c r="I14" s="212"/>
      <c r="J14" s="156"/>
      <c r="K14" s="212"/>
      <c r="L14" s="156"/>
      <c r="M14" s="212"/>
      <c r="N14" s="156"/>
      <c r="O14" s="212"/>
      <c r="P14" s="158"/>
      <c r="Q14" s="212"/>
      <c r="R14" s="158"/>
      <c r="S14" s="212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5" customFormat="1" x14ac:dyDescent="0.2">
      <c r="A15" s="154" t="s">
        <v>71</v>
      </c>
      <c r="B15" s="304">
        <f>[4]Sheet1!C174</f>
        <v>6521.994227570679</v>
      </c>
      <c r="C15" s="304">
        <f>[4]Sheet1!E174</f>
        <v>8047.599044780527</v>
      </c>
      <c r="D15" s="304">
        <f>[4]Sheet1!G174</f>
        <v>12095.387472290433</v>
      </c>
      <c r="E15" s="304">
        <f>[4]Sheet1!I174</f>
        <v>7795.3884797891078</v>
      </c>
      <c r="F15" s="304">
        <f>[4]Sheet1!K174</f>
        <v>3638.1704377543711</v>
      </c>
      <c r="G15" s="304">
        <f>[4]Sheet1!M174</f>
        <v>4569.6704532939239</v>
      </c>
      <c r="H15" s="156"/>
      <c r="I15" s="212"/>
      <c r="J15" s="156"/>
      <c r="K15" s="212"/>
      <c r="L15" s="156"/>
      <c r="M15" s="212"/>
      <c r="N15" s="156"/>
      <c r="O15" s="212"/>
      <c r="P15" s="158"/>
      <c r="Q15" s="212"/>
      <c r="R15" s="158"/>
      <c r="S15" s="212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5" customFormat="1" x14ac:dyDescent="0.2">
      <c r="A16" s="147" t="s">
        <v>53</v>
      </c>
      <c r="B16" s="304">
        <f>[4]Sheet1!C175</f>
        <v>3571.9735260678931</v>
      </c>
      <c r="C16" s="304">
        <f>[4]Sheet1!E175</f>
        <v>5402.9891183655336</v>
      </c>
      <c r="D16" s="304">
        <f>[4]Sheet1!G175</f>
        <v>9132.5774134790499</v>
      </c>
      <c r="E16" s="304">
        <f>[4]Sheet1!I175</f>
        <v>4674.4857496902123</v>
      </c>
      <c r="F16" s="304">
        <f>[4]Sheet1!K175</f>
        <v>3033.6991869918693</v>
      </c>
      <c r="G16" s="304">
        <f>[4]Sheet1!M175</f>
        <v>2516.4027653309427</v>
      </c>
      <c r="H16" s="156"/>
      <c r="I16" s="212"/>
      <c r="J16" s="156"/>
      <c r="K16" s="212"/>
      <c r="L16" s="156"/>
      <c r="M16" s="212"/>
      <c r="N16" s="156"/>
      <c r="O16" s="212"/>
      <c r="P16" s="158"/>
      <c r="Q16" s="212"/>
      <c r="R16" s="158"/>
      <c r="S16" s="212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5" customFormat="1" x14ac:dyDescent="0.2">
      <c r="A17" s="158"/>
      <c r="B17" s="180"/>
      <c r="C17" s="180"/>
      <c r="D17" s="180"/>
      <c r="E17" s="180"/>
      <c r="F17" s="180"/>
      <c r="G17" s="180"/>
      <c r="H17" s="156"/>
      <c r="I17" s="212"/>
      <c r="J17" s="156"/>
      <c r="K17" s="212"/>
      <c r="L17" s="156"/>
      <c r="M17" s="212"/>
      <c r="N17" s="156"/>
      <c r="O17" s="212"/>
      <c r="P17" s="156"/>
      <c r="Q17" s="212"/>
      <c r="R17" s="156"/>
      <c r="S17" s="212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5" customFormat="1" x14ac:dyDescent="0.2">
      <c r="A18" s="48" t="s">
        <v>34</v>
      </c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5" customFormat="1" x14ac:dyDescent="0.2">
      <c r="A19" s="147" t="s">
        <v>37</v>
      </c>
      <c r="B19" s="304">
        <f>[4]Sheet1!C177</f>
        <v>2533.4371874034246</v>
      </c>
      <c r="C19" s="304">
        <f>[4]Sheet1!E177</f>
        <v>3352.815568783154</v>
      </c>
      <c r="D19" s="304">
        <f>[4]Sheet1!G177</f>
        <v>2843.0940536477319</v>
      </c>
      <c r="E19" s="304">
        <f>[4]Sheet1!I177</f>
        <v>3810.2090287849828</v>
      </c>
      <c r="F19" s="304">
        <f>[4]Sheet1!K177</f>
        <v>2891.8855689379202</v>
      </c>
      <c r="G19" s="304">
        <f>[4]Sheet1!M177</f>
        <v>2317.2141744939281</v>
      </c>
      <c r="H19" s="158"/>
      <c r="I19" s="212"/>
      <c r="J19" s="158"/>
      <c r="K19" s="212"/>
      <c r="L19" s="158"/>
      <c r="M19" s="212"/>
      <c r="N19" s="158"/>
      <c r="O19" s="212"/>
      <c r="P19" s="158"/>
      <c r="Q19" s="212"/>
      <c r="R19" s="158"/>
      <c r="S19" s="212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5" customFormat="1" x14ac:dyDescent="0.2">
      <c r="A20" s="147" t="s">
        <v>38</v>
      </c>
      <c r="B20" s="304">
        <f>[4]Sheet1!C178</f>
        <v>3617.2291280325926</v>
      </c>
      <c r="C20" s="304">
        <f>[4]Sheet1!E178</f>
        <v>4808.4372013367501</v>
      </c>
      <c r="D20" s="304">
        <f>[4]Sheet1!G178</f>
        <v>6714.7340109620663</v>
      </c>
      <c r="E20" s="304">
        <f>[4]Sheet1!I178</f>
        <v>5043.0700121522896</v>
      </c>
      <c r="F20" s="304">
        <f>[4]Sheet1!K178</f>
        <v>3852.6237212938113</v>
      </c>
      <c r="G20" s="304">
        <f>[4]Sheet1!M178</f>
        <v>2967.4978748942176</v>
      </c>
      <c r="H20" s="158"/>
      <c r="I20" s="212"/>
      <c r="J20" s="158"/>
      <c r="K20" s="212"/>
      <c r="L20" s="158"/>
      <c r="M20" s="212"/>
      <c r="N20" s="158"/>
      <c r="O20" s="212"/>
      <c r="P20" s="158"/>
      <c r="Q20" s="212"/>
      <c r="R20" s="158"/>
      <c r="S20" s="212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5" customFormat="1" x14ac:dyDescent="0.2">
      <c r="A21" s="147" t="s">
        <v>39</v>
      </c>
      <c r="B21" s="304">
        <f>[4]Sheet1!C179</f>
        <v>6390.4148482629207</v>
      </c>
      <c r="C21" s="304">
        <f>[4]Sheet1!E179</f>
        <v>7271.7453316473438</v>
      </c>
      <c r="D21" s="304">
        <f>[4]Sheet1!G179</f>
        <v>10077.637814923319</v>
      </c>
      <c r="E21" s="304">
        <f>[4]Sheet1!I179</f>
        <v>7023.7537269711129</v>
      </c>
      <c r="F21" s="304">
        <f>[4]Sheet1!K179</f>
        <v>3814.9124392518279</v>
      </c>
      <c r="G21" s="304">
        <f>[4]Sheet1!M179</f>
        <v>4934.1786395559957</v>
      </c>
      <c r="H21" s="158"/>
      <c r="I21" s="212"/>
      <c r="J21" s="158"/>
      <c r="K21" s="212"/>
      <c r="L21" s="158"/>
      <c r="M21" s="212"/>
      <c r="N21" s="158"/>
      <c r="O21" s="212"/>
      <c r="P21" s="158"/>
      <c r="Q21" s="212"/>
      <c r="R21" s="158"/>
      <c r="S21" s="212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5" customFormat="1" x14ac:dyDescent="0.2">
      <c r="A22" s="147" t="s">
        <v>40</v>
      </c>
      <c r="B22" s="304">
        <f>[4]Sheet1!C180</f>
        <v>12548.952538076277</v>
      </c>
      <c r="C22" s="304">
        <f>[4]Sheet1!E180</f>
        <v>13338.710480741602</v>
      </c>
      <c r="D22" s="304">
        <f>[4]Sheet1!G180</f>
        <v>14346.842355394178</v>
      </c>
      <c r="E22" s="304">
        <f>[4]Sheet1!I180</f>
        <v>12729.763263325976</v>
      </c>
      <c r="F22" s="304">
        <f>[4]Sheet1!K180</f>
        <v>4357.8434100610666</v>
      </c>
      <c r="G22" s="304">
        <f>[4]Sheet1!M180</f>
        <v>9211.145209054057</v>
      </c>
      <c r="H22" s="158"/>
      <c r="I22" s="212"/>
      <c r="J22" s="158"/>
      <c r="K22" s="212"/>
      <c r="L22" s="158"/>
      <c r="M22" s="212"/>
      <c r="N22" s="158"/>
      <c r="O22" s="212"/>
      <c r="P22" s="158"/>
      <c r="Q22" s="212"/>
      <c r="R22" s="158"/>
      <c r="S22" s="212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5" customFormat="1" x14ac:dyDescent="0.2">
      <c r="A23" s="147" t="s">
        <v>46</v>
      </c>
      <c r="B23" s="304">
        <f>[4]Sheet1!C181</f>
        <v>6306.0699452511644</v>
      </c>
      <c r="C23" s="304">
        <f>[4]Sheet1!E181</f>
        <v>9285.5341920791634</v>
      </c>
      <c r="D23" s="304">
        <f>[4]Sheet1!G181</f>
        <v>11446.23982408178</v>
      </c>
      <c r="E23" s="304">
        <f>[4]Sheet1!I181</f>
        <v>11916.888898396464</v>
      </c>
      <c r="F23" s="304">
        <f>[4]Sheet1!K181</f>
        <v>4386.7737487392014</v>
      </c>
      <c r="G23" s="304">
        <f>[4]Sheet1!M181</f>
        <v>1368.1675890531794</v>
      </c>
      <c r="H23" s="158"/>
      <c r="I23" s="212"/>
      <c r="J23" s="158"/>
      <c r="K23" s="212"/>
      <c r="L23" s="158"/>
      <c r="M23" s="212"/>
      <c r="N23" s="158"/>
      <c r="O23" s="212"/>
      <c r="P23" s="158"/>
      <c r="Q23" s="212"/>
      <c r="R23" s="158"/>
      <c r="S23" s="212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5" customFormat="1" x14ac:dyDescent="0.2">
      <c r="I24" s="44"/>
      <c r="K24" s="44"/>
      <c r="M24" s="44"/>
      <c r="O24" s="44"/>
      <c r="Q24" s="44"/>
      <c r="S24" s="44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5" customFormat="1" ht="11.25" customHeight="1" x14ac:dyDescent="0.2">
      <c r="A25" s="48" t="s">
        <v>16</v>
      </c>
      <c r="B25" s="173"/>
      <c r="C25" s="173"/>
      <c r="D25" s="173"/>
      <c r="E25" s="173"/>
      <c r="F25" s="173"/>
      <c r="G25" s="173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5" customFormat="1" x14ac:dyDescent="0.2">
      <c r="A26" s="147" t="s">
        <v>41</v>
      </c>
      <c r="B26" s="304">
        <f>[4]Sheet1!C182</f>
        <v>772.33165977987665</v>
      </c>
      <c r="C26" s="304">
        <f>[4]Sheet1!E182</f>
        <v>772.33165977987665</v>
      </c>
      <c r="D26" s="304">
        <f>[4]Sheet1!G182</f>
        <v>0</v>
      </c>
      <c r="E26" s="304">
        <f>[4]Sheet1!I182</f>
        <v>772.33165977987665</v>
      </c>
      <c r="F26" s="304">
        <f>[4]Sheet1!K182</f>
        <v>0</v>
      </c>
      <c r="G26" s="304">
        <f>[4]Sheet1!M182</f>
        <v>0</v>
      </c>
      <c r="H26" s="158"/>
      <c r="I26" s="212"/>
      <c r="J26" s="158"/>
      <c r="K26" s="212"/>
      <c r="L26" s="158"/>
      <c r="M26" s="212"/>
      <c r="N26" s="158"/>
      <c r="O26" s="212"/>
      <c r="P26" s="158"/>
      <c r="Q26" s="212"/>
      <c r="R26" s="158"/>
      <c r="S26" s="212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5" customFormat="1" x14ac:dyDescent="0.2">
      <c r="A27" s="147" t="s">
        <v>42</v>
      </c>
      <c r="B27" s="304">
        <f>[4]Sheet1!C183</f>
        <v>3963.1556464724381</v>
      </c>
      <c r="C27" s="304">
        <f>[4]Sheet1!E183</f>
        <v>4256.4616500551401</v>
      </c>
      <c r="D27" s="304">
        <f>[4]Sheet1!G183</f>
        <v>0</v>
      </c>
      <c r="E27" s="304">
        <f>[4]Sheet1!I183</f>
        <v>928.25096267982372</v>
      </c>
      <c r="F27" s="304">
        <f>[4]Sheet1!K183</f>
        <v>6568.6122519799264</v>
      </c>
      <c r="G27" s="304">
        <f>[4]Sheet1!M183</f>
        <v>1439.1676499296941</v>
      </c>
      <c r="H27" s="158"/>
      <c r="I27" s="212"/>
      <c r="J27" s="158"/>
      <c r="K27" s="212"/>
      <c r="L27" s="158"/>
      <c r="M27" s="212"/>
      <c r="N27" s="158"/>
      <c r="O27" s="212"/>
      <c r="P27" s="158"/>
      <c r="Q27" s="212"/>
      <c r="R27" s="158"/>
      <c r="S27" s="212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5" customFormat="1" x14ac:dyDescent="0.2">
      <c r="A28" s="147" t="s">
        <v>43</v>
      </c>
      <c r="B28" s="304">
        <f>[4]Sheet1!C184</f>
        <v>3135.5308246051954</v>
      </c>
      <c r="C28" s="304">
        <f>[4]Sheet1!E184</f>
        <v>3596.2676005613348</v>
      </c>
      <c r="D28" s="304">
        <f>[4]Sheet1!G184</f>
        <v>6000</v>
      </c>
      <c r="E28" s="304">
        <f>[4]Sheet1!I184</f>
        <v>4014.3184015454699</v>
      </c>
      <c r="F28" s="304">
        <f>[4]Sheet1!K184</f>
        <v>2986.67915035026</v>
      </c>
      <c r="G28" s="304">
        <f>[4]Sheet1!M184</f>
        <v>1570.8947096107665</v>
      </c>
      <c r="H28" s="158"/>
      <c r="I28" s="212"/>
      <c r="J28" s="158"/>
      <c r="K28" s="212"/>
      <c r="L28" s="158"/>
      <c r="M28" s="212"/>
      <c r="N28" s="158"/>
      <c r="O28" s="212"/>
      <c r="P28" s="158"/>
      <c r="Q28" s="212"/>
      <c r="R28" s="158"/>
      <c r="S28" s="212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5" customFormat="1" x14ac:dyDescent="0.2">
      <c r="A29" s="147" t="s">
        <v>44</v>
      </c>
      <c r="B29" s="304">
        <f>[4]Sheet1!C185</f>
        <v>5857.1042244177852</v>
      </c>
      <c r="C29" s="304">
        <f>[4]Sheet1!E185</f>
        <v>6013.7576479543777</v>
      </c>
      <c r="D29" s="304">
        <f>[4]Sheet1!G185</f>
        <v>6800.7492011734566</v>
      </c>
      <c r="E29" s="304">
        <f>[4]Sheet1!I185</f>
        <v>6349.9042210948319</v>
      </c>
      <c r="F29" s="304">
        <f>[4]Sheet1!K185</f>
        <v>3867.0929598632833</v>
      </c>
      <c r="G29" s="304">
        <f>[4]Sheet1!M185</f>
        <v>5223.332871336137</v>
      </c>
      <c r="H29" s="158"/>
      <c r="I29" s="212"/>
      <c r="J29" s="158"/>
      <c r="K29" s="212"/>
      <c r="L29" s="158"/>
      <c r="M29" s="212"/>
      <c r="N29" s="158"/>
      <c r="O29" s="212"/>
      <c r="P29" s="158"/>
      <c r="Q29" s="212"/>
      <c r="R29" s="158"/>
      <c r="S29" s="212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5" customFormat="1" x14ac:dyDescent="0.2">
      <c r="A30" s="147" t="s">
        <v>45</v>
      </c>
      <c r="B30" s="304">
        <f>[4]Sheet1!C186</f>
        <v>7179.3713472551353</v>
      </c>
      <c r="C30" s="304">
        <f>[4]Sheet1!E186</f>
        <v>8320.4104258285333</v>
      </c>
      <c r="D30" s="304">
        <f>[4]Sheet1!G186</f>
        <v>9702.8062549070619</v>
      </c>
      <c r="E30" s="304">
        <f>[4]Sheet1!I186</f>
        <v>8697.9515083484839</v>
      </c>
      <c r="F30" s="304">
        <f>[4]Sheet1!K186</f>
        <v>3814.0204635261393</v>
      </c>
      <c r="G30" s="304">
        <f>[4]Sheet1!M186</f>
        <v>4813.3250062065399</v>
      </c>
      <c r="H30" s="158"/>
      <c r="I30" s="212"/>
      <c r="J30" s="158"/>
      <c r="K30" s="212"/>
      <c r="L30" s="158"/>
      <c r="M30" s="212"/>
      <c r="N30" s="158"/>
      <c r="O30" s="212"/>
      <c r="P30" s="158"/>
      <c r="Q30" s="212"/>
      <c r="R30" s="158"/>
      <c r="S30" s="212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5" customFormat="1" x14ac:dyDescent="0.2">
      <c r="A31" s="147" t="s">
        <v>47</v>
      </c>
      <c r="B31" s="304">
        <f>[4]Sheet1!C187</f>
        <v>7269.7622673066908</v>
      </c>
      <c r="C31" s="304">
        <f>[4]Sheet1!E187</f>
        <v>9748.725797920697</v>
      </c>
      <c r="D31" s="304">
        <f>[4]Sheet1!G187</f>
        <v>11379.618926597181</v>
      </c>
      <c r="E31" s="304">
        <f>[4]Sheet1!I187</f>
        <v>10124.341285419445</v>
      </c>
      <c r="F31" s="304">
        <f>[4]Sheet1!K187</f>
        <v>3840.1258129733656</v>
      </c>
      <c r="G31" s="304">
        <f>[4]Sheet1!M187</f>
        <v>3843.8238947804371</v>
      </c>
      <c r="H31" s="158"/>
      <c r="I31" s="212"/>
      <c r="J31" s="158"/>
      <c r="K31" s="212"/>
      <c r="L31" s="158"/>
      <c r="M31" s="212"/>
      <c r="N31" s="158"/>
      <c r="O31" s="212"/>
      <c r="P31" s="158"/>
      <c r="Q31" s="212"/>
      <c r="R31" s="158"/>
      <c r="S31" s="212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5" customFormat="1" x14ac:dyDescent="0.2">
      <c r="A32" s="147" t="s">
        <v>48</v>
      </c>
      <c r="B32" s="304">
        <f>[4]Sheet1!C188</f>
        <v>6148.4466649068727</v>
      </c>
      <c r="C32" s="304">
        <f>[4]Sheet1!E188</f>
        <v>8420.8967263137474</v>
      </c>
      <c r="D32" s="304">
        <f>[4]Sheet1!G188</f>
        <v>11607.254729330687</v>
      </c>
      <c r="E32" s="304">
        <f>[4]Sheet1!I188</f>
        <v>8065.7612587739104</v>
      </c>
      <c r="F32" s="304">
        <f>[4]Sheet1!K188</f>
        <v>3998.7444004308081</v>
      </c>
      <c r="G32" s="304">
        <f>[4]Sheet1!M188</f>
        <v>4005.5908617961081</v>
      </c>
      <c r="H32" s="158"/>
      <c r="I32" s="212"/>
      <c r="J32" s="158"/>
      <c r="K32" s="212"/>
      <c r="L32" s="158"/>
      <c r="M32" s="212"/>
      <c r="N32" s="158"/>
      <c r="O32" s="212"/>
      <c r="P32" s="158"/>
      <c r="Q32" s="212"/>
      <c r="R32" s="158"/>
      <c r="S32" s="212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5" customFormat="1" x14ac:dyDescent="0.2">
      <c r="A33" s="147" t="s">
        <v>49</v>
      </c>
      <c r="B33" s="304">
        <f>[4]Sheet1!C189</f>
        <v>6121.5552475055893</v>
      </c>
      <c r="C33" s="304">
        <f>[4]Sheet1!E189</f>
        <v>9982.0982837335832</v>
      </c>
      <c r="D33" s="304">
        <f>[4]Sheet1!G189</f>
        <v>14760.931045310987</v>
      </c>
      <c r="E33" s="304">
        <f>[4]Sheet1!I189</f>
        <v>8250.7160608611503</v>
      </c>
      <c r="F33" s="304">
        <f>[4]Sheet1!K189</f>
        <v>3550.3591415458372</v>
      </c>
      <c r="G33" s="304">
        <f>[4]Sheet1!M189</f>
        <v>3813.9621012085577</v>
      </c>
      <c r="H33" s="158"/>
      <c r="I33" s="212"/>
      <c r="J33" s="158"/>
      <c r="K33" s="212"/>
      <c r="L33" s="158"/>
      <c r="M33" s="212"/>
      <c r="N33" s="158"/>
      <c r="O33" s="212"/>
      <c r="P33" s="158"/>
      <c r="Q33" s="212"/>
      <c r="R33" s="158"/>
      <c r="S33" s="212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5" customFormat="1" x14ac:dyDescent="0.2">
      <c r="A34" s="147" t="s">
        <v>72</v>
      </c>
      <c r="B34" s="304">
        <f>[4]Sheet1!C190</f>
        <v>3585.0509696626009</v>
      </c>
      <c r="C34" s="304">
        <f>[4]Sheet1!E190</f>
        <v>6867.6314014910868</v>
      </c>
      <c r="D34" s="304">
        <f>[4]Sheet1!G190</f>
        <v>10394.274025647646</v>
      </c>
      <c r="E34" s="304">
        <f>[4]Sheet1!I190</f>
        <v>5308.6694998595121</v>
      </c>
      <c r="F34" s="304">
        <f>[4]Sheet1!K190</f>
        <v>3610.6642871675831</v>
      </c>
      <c r="G34" s="304">
        <f>[4]Sheet1!M190</f>
        <v>2884.6672752291274</v>
      </c>
      <c r="H34" s="158"/>
      <c r="I34" s="212"/>
      <c r="J34" s="158"/>
      <c r="K34" s="212"/>
      <c r="L34" s="158"/>
      <c r="M34" s="212"/>
      <c r="N34" s="158"/>
      <c r="O34" s="212"/>
      <c r="P34" s="158"/>
      <c r="Q34" s="212"/>
      <c r="R34" s="158"/>
      <c r="S34" s="212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5" customFormat="1" x14ac:dyDescent="0.2">
      <c r="A35" s="158"/>
      <c r="B35" s="180"/>
      <c r="C35" s="180"/>
      <c r="D35" s="180"/>
      <c r="E35" s="180"/>
      <c r="F35" s="180"/>
      <c r="G35" s="180"/>
      <c r="H35" s="156"/>
      <c r="I35" s="212"/>
      <c r="J35" s="156"/>
      <c r="K35" s="212"/>
      <c r="L35" s="156"/>
      <c r="M35" s="212"/>
      <c r="N35" s="156"/>
      <c r="O35" s="212"/>
      <c r="P35" s="156"/>
      <c r="Q35" s="212"/>
      <c r="R35" s="156"/>
      <c r="S35" s="212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5" customFormat="1" x14ac:dyDescent="0.2">
      <c r="A36" s="53"/>
      <c r="B36" s="180"/>
      <c r="C36" s="180"/>
      <c r="D36" s="180"/>
      <c r="E36" s="180"/>
      <c r="F36" s="180"/>
      <c r="G36" s="180"/>
      <c r="H36" s="156"/>
      <c r="I36" s="212"/>
      <c r="J36" s="156"/>
      <c r="K36" s="212"/>
      <c r="L36" s="156"/>
      <c r="M36" s="212"/>
      <c r="N36" s="156"/>
      <c r="O36" s="212"/>
      <c r="P36" s="156"/>
      <c r="Q36" s="212"/>
      <c r="R36" s="156"/>
      <c r="S36" s="212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5" customFormat="1" x14ac:dyDescent="0.2">
      <c r="A37" s="48" t="s">
        <v>82</v>
      </c>
      <c r="B37" s="173"/>
      <c r="C37" s="173"/>
      <c r="D37" s="173"/>
      <c r="E37" s="173"/>
      <c r="F37" s="173"/>
      <c r="G37" s="173"/>
      <c r="H37" s="68"/>
      <c r="I37" s="211"/>
      <c r="J37" s="68"/>
      <c r="K37" s="211"/>
      <c r="L37" s="68"/>
      <c r="M37" s="211"/>
      <c r="N37" s="68"/>
      <c r="O37" s="211"/>
      <c r="P37" s="68"/>
      <c r="Q37" s="211"/>
      <c r="R37" s="68"/>
      <c r="S37" s="211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5" customFormat="1" x14ac:dyDescent="0.2">
      <c r="A38" s="185" t="s">
        <v>75</v>
      </c>
      <c r="B38" s="304">
        <f>[4]Sheet1!C194</f>
        <v>3727.7029431209462</v>
      </c>
      <c r="C38" s="304">
        <f>[4]Sheet1!E194</f>
        <v>5296.1227207709944</v>
      </c>
      <c r="D38" s="304">
        <f>[4]Sheet1!G194</f>
        <v>6765.2167861826474</v>
      </c>
      <c r="E38" s="304">
        <f>[4]Sheet1!I194</f>
        <v>5576.1298765701831</v>
      </c>
      <c r="F38" s="304">
        <f>[4]Sheet1!K194</f>
        <v>3345.3471710141621</v>
      </c>
      <c r="G38" s="304">
        <f>[4]Sheet1!M194</f>
        <v>2377.4294093854387</v>
      </c>
      <c r="H38" s="158"/>
      <c r="I38" s="212"/>
      <c r="J38" s="158"/>
      <c r="K38" s="212"/>
      <c r="L38" s="158"/>
      <c r="M38" s="212"/>
      <c r="N38" s="158"/>
      <c r="O38" s="212"/>
      <c r="P38" s="158"/>
      <c r="Q38" s="212"/>
      <c r="R38" s="158"/>
      <c r="S38" s="212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5" customFormat="1" x14ac:dyDescent="0.2">
      <c r="A39" s="186" t="s">
        <v>84</v>
      </c>
      <c r="B39" s="304">
        <f>[4]Sheet1!C195</f>
        <v>2278.4227239939401</v>
      </c>
      <c r="C39" s="304">
        <f>[4]Sheet1!E195</f>
        <v>3922.6218845305448</v>
      </c>
      <c r="D39" s="304">
        <f>[4]Sheet1!G195</f>
        <v>5741.9446591952483</v>
      </c>
      <c r="E39" s="304">
        <f>[4]Sheet1!I195</f>
        <v>3285.0103381139734</v>
      </c>
      <c r="F39" s="304">
        <f>[4]Sheet1!K195</f>
        <v>2292.3788026580914</v>
      </c>
      <c r="G39" s="304">
        <f>[4]Sheet1!M195</f>
        <v>1647.6701148992445</v>
      </c>
      <c r="H39" s="158"/>
      <c r="I39" s="212"/>
      <c r="J39" s="158"/>
      <c r="K39" s="212"/>
      <c r="L39" s="158"/>
      <c r="M39" s="212"/>
      <c r="N39" s="158"/>
      <c r="O39" s="212"/>
      <c r="P39" s="158"/>
      <c r="Q39" s="212"/>
      <c r="R39" s="158"/>
      <c r="S39" s="212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5" customFormat="1" x14ac:dyDescent="0.2">
      <c r="A40" s="186" t="s">
        <v>85</v>
      </c>
      <c r="B40" s="304">
        <f>[4]Sheet1!C196</f>
        <v>4800.8320764128684</v>
      </c>
      <c r="C40" s="304">
        <f>[4]Sheet1!E196</f>
        <v>5804.3078122864736</v>
      </c>
      <c r="D40" s="304">
        <f>[4]Sheet1!G196</f>
        <v>7935.3819847501309</v>
      </c>
      <c r="E40" s="304">
        <f>[4]Sheet1!I196</f>
        <v>6252.5340432160674</v>
      </c>
      <c r="F40" s="304">
        <f>[4]Sheet1!K196</f>
        <v>3586.3012492517778</v>
      </c>
      <c r="G40" s="304">
        <f>[4]Sheet1!M196</f>
        <v>3328.3358093056713</v>
      </c>
      <c r="H40" s="158"/>
      <c r="I40" s="212"/>
      <c r="J40" s="158"/>
      <c r="K40" s="212"/>
      <c r="L40" s="158"/>
      <c r="M40" s="212"/>
      <c r="N40" s="158"/>
      <c r="O40" s="212"/>
      <c r="P40" s="158"/>
      <c r="Q40" s="212"/>
      <c r="R40" s="158"/>
      <c r="S40" s="212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5" customFormat="1" x14ac:dyDescent="0.2">
      <c r="A41" s="186" t="s">
        <v>86</v>
      </c>
      <c r="B41" s="304">
        <f>[4]Sheet1!C197</f>
        <v>737.62620549849146</v>
      </c>
      <c r="C41" s="304">
        <f>[4]Sheet1!E197</f>
        <v>747.56164697090117</v>
      </c>
      <c r="D41" s="304">
        <f>[4]Sheet1!G197</f>
        <v>0</v>
      </c>
      <c r="E41" s="304">
        <f>[4]Sheet1!I197</f>
        <v>842.60852237481549</v>
      </c>
      <c r="F41" s="304">
        <f>[4]Sheet1!K197</f>
        <v>300</v>
      </c>
      <c r="G41" s="304">
        <f>[4]Sheet1!M197</f>
        <v>708.85561947209635</v>
      </c>
      <c r="H41" s="158"/>
      <c r="I41" s="212"/>
      <c r="J41" s="158"/>
      <c r="K41" s="212"/>
      <c r="L41" s="158"/>
      <c r="M41" s="212"/>
      <c r="N41" s="158"/>
      <c r="O41" s="212"/>
      <c r="P41" s="158"/>
      <c r="Q41" s="212"/>
      <c r="R41" s="158"/>
      <c r="S41" s="212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5" customFormat="1" x14ac:dyDescent="0.2">
      <c r="A42" s="185" t="s">
        <v>76</v>
      </c>
      <c r="B42" s="304">
        <f>[4]Sheet1!C198</f>
        <v>12980.105667726753</v>
      </c>
      <c r="C42" s="304">
        <f>[4]Sheet1!E198</f>
        <v>13610.107228790383</v>
      </c>
      <c r="D42" s="304">
        <f>[4]Sheet1!G198</f>
        <v>14848.973817563567</v>
      </c>
      <c r="E42" s="304">
        <f>[4]Sheet1!I198</f>
        <v>12718.978389858323</v>
      </c>
      <c r="F42" s="304">
        <f>[4]Sheet1!K198</f>
        <v>9866.8486537549998</v>
      </c>
      <c r="G42" s="304">
        <f>[4]Sheet1!M198</f>
        <v>11296.380513939099</v>
      </c>
      <c r="H42" s="158"/>
      <c r="I42" s="212"/>
      <c r="J42" s="158"/>
      <c r="K42" s="212"/>
      <c r="L42" s="158"/>
      <c r="M42" s="212"/>
      <c r="N42" s="158"/>
      <c r="O42" s="212"/>
      <c r="P42" s="158"/>
      <c r="Q42" s="212"/>
      <c r="R42" s="158"/>
      <c r="S42" s="212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5" customFormat="1" x14ac:dyDescent="0.2">
      <c r="A43" s="185" t="s">
        <v>77</v>
      </c>
      <c r="B43" s="304">
        <f>[4]Sheet1!C199</f>
        <v>23186.701892263325</v>
      </c>
      <c r="C43" s="304">
        <f>[4]Sheet1!E199</f>
        <v>24357.347949051666</v>
      </c>
      <c r="D43" s="304">
        <f>[4]Sheet1!G199</f>
        <v>26558.19997738352</v>
      </c>
      <c r="E43" s="304">
        <f>[4]Sheet1!I199</f>
        <v>23570.193078887412</v>
      </c>
      <c r="F43" s="304">
        <f>[4]Sheet1!K199</f>
        <v>17700</v>
      </c>
      <c r="G43" s="304">
        <f>[4]Sheet1!M199</f>
        <v>21162.068776933113</v>
      </c>
      <c r="H43" s="158"/>
      <c r="I43" s="212"/>
      <c r="J43" s="158"/>
      <c r="K43" s="212"/>
      <c r="L43" s="158"/>
      <c r="M43" s="212"/>
      <c r="N43" s="158"/>
      <c r="O43" s="212"/>
      <c r="P43" s="158"/>
      <c r="Q43" s="212"/>
      <c r="R43" s="158"/>
      <c r="S43" s="212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5" customFormat="1" x14ac:dyDescent="0.2">
      <c r="A44" s="185" t="s">
        <v>78</v>
      </c>
      <c r="B44" s="304">
        <f>[4]Sheet1!C200</f>
        <v>31594.490006679247</v>
      </c>
      <c r="C44" s="304">
        <f>[4]Sheet1!E200</f>
        <v>31513.524494857509</v>
      </c>
      <c r="D44" s="304">
        <f>[4]Sheet1!G200</f>
        <v>36206.252466488513</v>
      </c>
      <c r="E44" s="304">
        <f>[4]Sheet1!I200</f>
        <v>30743.718371124061</v>
      </c>
      <c r="F44" s="304">
        <f>[4]Sheet1!K200</f>
        <v>28800</v>
      </c>
      <c r="G44" s="304">
        <f>[4]Sheet1!M200</f>
        <v>33333</v>
      </c>
      <c r="H44" s="158"/>
      <c r="I44" s="212"/>
      <c r="J44" s="158"/>
      <c r="K44" s="212"/>
      <c r="L44" s="158"/>
      <c r="M44" s="212"/>
      <c r="N44" s="158"/>
      <c r="O44" s="212"/>
      <c r="P44" s="158"/>
      <c r="Q44" s="212"/>
      <c r="R44" s="158"/>
      <c r="S44" s="212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5" customFormat="1" x14ac:dyDescent="0.2">
      <c r="A45" s="185" t="s">
        <v>79</v>
      </c>
      <c r="B45" s="304">
        <f>[4]Sheet1!C201</f>
        <v>66202.433637220689</v>
      </c>
      <c r="C45" s="304">
        <f>[4]Sheet1!E201</f>
        <v>54473.684210526313</v>
      </c>
      <c r="D45" s="304">
        <f>[4]Sheet1!G201</f>
        <v>59285.71428571429</v>
      </c>
      <c r="E45" s="304">
        <f>[4]Sheet1!I201</f>
        <v>48529.411764705881</v>
      </c>
      <c r="F45" s="304">
        <f>[4]Sheet1!K201</f>
        <v>0</v>
      </c>
      <c r="G45" s="304">
        <f>[4]Sheet1!M201</f>
        <v>74117.769533117884</v>
      </c>
      <c r="H45" s="158"/>
      <c r="I45" s="212"/>
      <c r="J45" s="158"/>
      <c r="K45" s="212"/>
      <c r="L45" s="158"/>
      <c r="M45" s="212"/>
      <c r="N45" s="158"/>
      <c r="O45" s="212"/>
      <c r="P45" s="158"/>
      <c r="Q45" s="212"/>
      <c r="R45" s="158"/>
      <c r="S45" s="212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5" customFormat="1" x14ac:dyDescent="0.2">
      <c r="A46" s="158"/>
      <c r="I46" s="44"/>
      <c r="K46" s="44"/>
      <c r="M46" s="44"/>
      <c r="O46" s="44"/>
      <c r="Q46" s="44"/>
      <c r="S46" s="44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5" customFormat="1" x14ac:dyDescent="0.2">
      <c r="A47" s="48" t="s">
        <v>12</v>
      </c>
      <c r="B47" s="173"/>
      <c r="C47" s="173"/>
      <c r="D47" s="173"/>
      <c r="E47" s="173"/>
      <c r="F47" s="173"/>
      <c r="G47" s="173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5" customFormat="1" x14ac:dyDescent="0.2">
      <c r="A48" s="185" t="s">
        <v>38</v>
      </c>
      <c r="B48" s="304">
        <f>[4]Sheet1!C202</f>
        <v>2572.2768917714102</v>
      </c>
      <c r="C48" s="304">
        <f>[4]Sheet1!E202</f>
        <v>4671.5399532990277</v>
      </c>
      <c r="D48" s="304">
        <f>[4]Sheet1!G202</f>
        <v>0</v>
      </c>
      <c r="E48" s="304">
        <f>[4]Sheet1!I202</f>
        <v>4671.5399532990277</v>
      </c>
      <c r="F48" s="304">
        <f>[4]Sheet1!K202</f>
        <v>0</v>
      </c>
      <c r="G48" s="304">
        <f>[4]Sheet1!M202</f>
        <v>1423.2856826127793</v>
      </c>
      <c r="H48" s="158"/>
      <c r="I48" s="212"/>
      <c r="J48" s="158"/>
      <c r="K48" s="212"/>
      <c r="L48" s="158"/>
      <c r="M48" s="212"/>
      <c r="N48" s="158"/>
      <c r="O48" s="212"/>
      <c r="P48" s="158"/>
      <c r="Q48" s="212"/>
      <c r="R48" s="158"/>
      <c r="S48" s="212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5" customFormat="1" x14ac:dyDescent="0.2">
      <c r="A49" s="185" t="s">
        <v>39</v>
      </c>
      <c r="B49" s="304">
        <f>[4]Sheet1!C203</f>
        <v>4524.0458574967015</v>
      </c>
      <c r="C49" s="304">
        <f>[4]Sheet1!E203</f>
        <v>7481.6520555571969</v>
      </c>
      <c r="D49" s="304">
        <f>[4]Sheet1!G203</f>
        <v>0</v>
      </c>
      <c r="E49" s="304">
        <f>[4]Sheet1!I203</f>
        <v>7481.6520555571969</v>
      </c>
      <c r="F49" s="304">
        <f>[4]Sheet1!K203</f>
        <v>0</v>
      </c>
      <c r="G49" s="304">
        <f>[4]Sheet1!M203</f>
        <v>2345.5133643760341</v>
      </c>
      <c r="H49" s="158"/>
      <c r="I49" s="212"/>
      <c r="J49" s="158"/>
      <c r="K49" s="212"/>
      <c r="L49" s="158"/>
      <c r="M49" s="212"/>
      <c r="N49" s="158"/>
      <c r="O49" s="212"/>
      <c r="P49" s="158"/>
      <c r="Q49" s="212"/>
      <c r="R49" s="158"/>
      <c r="S49" s="212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5" customFormat="1" x14ac:dyDescent="0.2">
      <c r="A50" s="185" t="s">
        <v>50</v>
      </c>
      <c r="B50" s="304">
        <f>[4]Sheet1!C204</f>
        <v>6670.2058793797569</v>
      </c>
      <c r="C50" s="304">
        <f>[4]Sheet1!E204</f>
        <v>8434.223017080576</v>
      </c>
      <c r="D50" s="304">
        <f>[4]Sheet1!G204</f>
        <v>11856.139843216621</v>
      </c>
      <c r="E50" s="304">
        <f>[4]Sheet1!I204</f>
        <v>8296.2594877605807</v>
      </c>
      <c r="F50" s="304">
        <f>[4]Sheet1!K204</f>
        <v>3797.2713876828702</v>
      </c>
      <c r="G50" s="304">
        <f>[4]Sheet1!M204</f>
        <v>4539.3885120429286</v>
      </c>
      <c r="H50" s="158"/>
      <c r="I50" s="212"/>
      <c r="J50" s="158"/>
      <c r="K50" s="212"/>
      <c r="L50" s="158"/>
      <c r="M50" s="212"/>
      <c r="N50" s="158"/>
      <c r="O50" s="212"/>
      <c r="P50" s="158"/>
      <c r="Q50" s="212"/>
      <c r="R50" s="158"/>
      <c r="S50" s="212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s="25" customFormat="1" x14ac:dyDescent="0.2">
      <c r="A51" s="185" t="s">
        <v>46</v>
      </c>
      <c r="B51" s="304">
        <f>[4]Sheet1!C205</f>
        <v>10000</v>
      </c>
      <c r="C51" s="304">
        <f>[4]Sheet1!E205</f>
        <v>10000</v>
      </c>
      <c r="D51" s="304">
        <f>[4]Sheet1!G205</f>
        <v>10000</v>
      </c>
      <c r="E51" s="304">
        <f>[4]Sheet1!I205</f>
        <v>0</v>
      </c>
      <c r="F51" s="304">
        <f>[4]Sheet1!K205</f>
        <v>0</v>
      </c>
      <c r="G51" s="304">
        <f>[4]Sheet1!M205</f>
        <v>0</v>
      </c>
      <c r="H51" s="158"/>
      <c r="I51" s="212"/>
      <c r="J51" s="158"/>
      <c r="K51" s="212"/>
      <c r="L51" s="158"/>
      <c r="M51" s="212"/>
      <c r="N51" s="158"/>
      <c r="O51" s="212"/>
      <c r="P51" s="158"/>
      <c r="Q51" s="212"/>
      <c r="R51" s="158"/>
      <c r="S51" s="212"/>
      <c r="V51" s="44"/>
      <c r="X51" s="44"/>
      <c r="Z51" s="44"/>
      <c r="AB51" s="44"/>
      <c r="AD51" s="44"/>
      <c r="AF51" s="44"/>
      <c r="AH51" s="44"/>
      <c r="AJ51" s="44"/>
      <c r="AL51" s="44"/>
    </row>
    <row r="52" spans="1:38" s="25" customFormat="1" x14ac:dyDescent="0.2">
      <c r="A52" s="185"/>
      <c r="H52" s="158"/>
      <c r="I52" s="212"/>
      <c r="J52" s="158"/>
      <c r="K52" s="212"/>
      <c r="L52" s="158"/>
      <c r="M52" s="212"/>
      <c r="N52" s="158"/>
      <c r="O52" s="212"/>
      <c r="P52" s="158"/>
      <c r="Q52" s="212"/>
      <c r="R52" s="158"/>
      <c r="S52" s="212"/>
      <c r="V52" s="44"/>
      <c r="X52" s="44"/>
      <c r="Z52" s="44"/>
      <c r="AB52" s="44"/>
      <c r="AD52" s="44"/>
      <c r="AF52" s="44"/>
      <c r="AH52" s="44"/>
      <c r="AJ52" s="44"/>
      <c r="AL52" s="44"/>
    </row>
    <row r="53" spans="1:38" x14ac:dyDescent="0.2">
      <c r="A53" s="283"/>
      <c r="B53" s="284"/>
      <c r="C53" s="284"/>
      <c r="D53" s="284"/>
      <c r="E53" s="284"/>
      <c r="F53" s="284"/>
      <c r="G53" s="284"/>
    </row>
    <row r="54" spans="1:38" x14ac:dyDescent="0.2">
      <c r="A54" s="159" t="str">
        <f>'C05'!A42</f>
        <v>Fuente: Instituto Nacional de Estadística (INE). LXV Encuesta Permanente de Hogares de Propósitos Múltiples, 2019.</v>
      </c>
    </row>
    <row r="55" spans="1:38" x14ac:dyDescent="0.2">
      <c r="A55" s="159" t="str">
        <f>'C05'!A43</f>
        <v>(Promedio de salarios mínimos por rama)</v>
      </c>
    </row>
    <row r="56" spans="1:38" x14ac:dyDescent="0.2">
      <c r="A56" s="159" t="s">
        <v>83</v>
      </c>
      <c r="M56" s="204"/>
    </row>
    <row r="57" spans="1:38" x14ac:dyDescent="0.2">
      <c r="A57" s="159"/>
      <c r="M57" s="204"/>
    </row>
    <row r="58" spans="1:38" x14ac:dyDescent="0.2">
      <c r="A58" s="372" t="s">
        <v>105</v>
      </c>
      <c r="B58" s="372"/>
      <c r="C58" s="372"/>
      <c r="D58" s="372"/>
      <c r="E58" s="372"/>
      <c r="F58" s="372"/>
      <c r="G58" s="372"/>
    </row>
    <row r="59" spans="1:38" x14ac:dyDescent="0.2">
      <c r="A59" s="372" t="s">
        <v>99</v>
      </c>
      <c r="B59" s="372"/>
      <c r="C59" s="372"/>
      <c r="D59" s="372"/>
      <c r="E59" s="372"/>
      <c r="F59" s="372"/>
      <c r="G59" s="372"/>
    </row>
    <row r="60" spans="1:38" x14ac:dyDescent="0.2">
      <c r="A60" s="372" t="s">
        <v>65</v>
      </c>
      <c r="B60" s="372"/>
      <c r="C60" s="372"/>
      <c r="D60" s="372"/>
      <c r="E60" s="372"/>
      <c r="F60" s="372"/>
      <c r="G60" s="372"/>
    </row>
    <row r="61" spans="1:38" customFormat="1" ht="23.25" x14ac:dyDescent="0.35">
      <c r="A61" s="323" t="s">
        <v>90</v>
      </c>
      <c r="B61" s="323"/>
      <c r="C61" s="323"/>
      <c r="D61" s="323"/>
      <c r="E61" s="323"/>
      <c r="F61" s="323"/>
      <c r="G61" s="323"/>
      <c r="H61" s="244"/>
      <c r="I61" s="244"/>
      <c r="J61" s="244"/>
      <c r="K61" s="244"/>
      <c r="L61" s="244"/>
      <c r="M61" s="244"/>
      <c r="N61" s="244"/>
      <c r="O61" s="244"/>
    </row>
    <row r="62" spans="1:38" x14ac:dyDescent="0.2">
      <c r="A62" s="373" t="s">
        <v>31</v>
      </c>
      <c r="B62" s="376" t="s">
        <v>26</v>
      </c>
      <c r="C62" s="376"/>
      <c r="D62" s="376"/>
      <c r="E62" s="376"/>
      <c r="F62" s="376"/>
      <c r="G62" s="376"/>
    </row>
    <row r="63" spans="1:38" s="213" customFormat="1" x14ac:dyDescent="0.2">
      <c r="A63" s="374"/>
      <c r="B63" s="374" t="s">
        <v>26</v>
      </c>
      <c r="C63" s="376" t="s">
        <v>6</v>
      </c>
      <c r="D63" s="376"/>
      <c r="E63" s="376"/>
      <c r="F63" s="376"/>
      <c r="G63" s="374" t="s">
        <v>1</v>
      </c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</row>
    <row r="64" spans="1:38" s="213" customFormat="1" x14ac:dyDescent="0.2">
      <c r="A64" s="375"/>
      <c r="B64" s="375"/>
      <c r="C64" s="214" t="s">
        <v>8</v>
      </c>
      <c r="D64" s="214" t="s">
        <v>87</v>
      </c>
      <c r="E64" s="214" t="s">
        <v>9</v>
      </c>
      <c r="F64" s="214" t="s">
        <v>88</v>
      </c>
      <c r="G64" s="37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</row>
    <row r="65" spans="1:38" s="213" customFormat="1" x14ac:dyDescent="0.2">
      <c r="A65" s="215"/>
      <c r="B65" s="215"/>
      <c r="C65" s="215"/>
      <c r="D65" s="215"/>
      <c r="E65" s="210"/>
      <c r="F65" s="210"/>
      <c r="G65" s="210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</row>
    <row r="66" spans="1:38" s="213" customFormat="1" x14ac:dyDescent="0.2">
      <c r="A66" s="216" t="s">
        <v>58</v>
      </c>
      <c r="B66" s="217">
        <f t="shared" ref="B66:G66" si="0">B9</f>
        <v>6038.3571813840481</v>
      </c>
      <c r="C66" s="217">
        <f t="shared" si="0"/>
        <v>8138.54518769898</v>
      </c>
      <c r="D66" s="217">
        <f t="shared" si="0"/>
        <v>11853.767909474089</v>
      </c>
      <c r="E66" s="217">
        <f t="shared" si="0"/>
        <v>7859.6848669047922</v>
      </c>
      <c r="F66" s="217">
        <f t="shared" si="0"/>
        <v>3797.2713876828702</v>
      </c>
      <c r="G66" s="217">
        <f t="shared" si="0"/>
        <v>3822.7327359901515</v>
      </c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</row>
    <row r="67" spans="1:38" s="213" customFormat="1" x14ac:dyDescent="0.2">
      <c r="A67" s="218"/>
      <c r="B67" s="217"/>
      <c r="C67" s="217"/>
      <c r="D67" s="217"/>
      <c r="E67" s="219"/>
      <c r="F67" s="219"/>
      <c r="G67" s="219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</row>
    <row r="68" spans="1:38" s="213" customFormat="1" x14ac:dyDescent="0.2">
      <c r="A68" s="18" t="s">
        <v>18</v>
      </c>
      <c r="B68" s="296"/>
      <c r="C68" s="296"/>
      <c r="D68" s="296"/>
      <c r="E68" s="296"/>
      <c r="F68" s="296"/>
      <c r="G68" s="296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</row>
    <row r="69" spans="1:38" s="213" customFormat="1" x14ac:dyDescent="0.2">
      <c r="A69" s="151" t="s">
        <v>108</v>
      </c>
      <c r="B69" s="304">
        <f>[4]Sheet1!C206</f>
        <v>2572.2768917714102</v>
      </c>
      <c r="C69" s="304">
        <f>[4]Sheet1!E206</f>
        <v>4671.5399532990277</v>
      </c>
      <c r="D69" s="304">
        <f>[4]Sheet1!G206</f>
        <v>0</v>
      </c>
      <c r="E69" s="304">
        <f>[4]Sheet1!I206</f>
        <v>4671.5399532990277</v>
      </c>
      <c r="F69" s="304">
        <f>[4]Sheet1!K206</f>
        <v>0</v>
      </c>
      <c r="G69" s="304">
        <f>[4]Sheet1!M206</f>
        <v>1423.2856826127793</v>
      </c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</row>
    <row r="70" spans="1:38" s="213" customFormat="1" x14ac:dyDescent="0.2">
      <c r="A70" s="151" t="s">
        <v>109</v>
      </c>
      <c r="B70" s="304">
        <f>[4]Sheet1!C207</f>
        <v>0</v>
      </c>
      <c r="C70" s="304">
        <f>[4]Sheet1!E207</f>
        <v>0</v>
      </c>
      <c r="D70" s="304">
        <f>[4]Sheet1!G207</f>
        <v>0</v>
      </c>
      <c r="E70" s="304">
        <f>[4]Sheet1!I207</f>
        <v>0</v>
      </c>
      <c r="F70" s="304">
        <f>[4]Sheet1!K207</f>
        <v>0</v>
      </c>
      <c r="G70" s="304">
        <f>[4]Sheet1!M207</f>
        <v>0</v>
      </c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</row>
    <row r="71" spans="1:38" s="213" customFormat="1" x14ac:dyDescent="0.2">
      <c r="A71" s="151" t="s">
        <v>54</v>
      </c>
      <c r="B71" s="304">
        <f>[4]Sheet1!C208</f>
        <v>4524.0458574967015</v>
      </c>
      <c r="C71" s="304">
        <f>[4]Sheet1!E208</f>
        <v>7481.6520555571969</v>
      </c>
      <c r="D71" s="304">
        <f>[4]Sheet1!G208</f>
        <v>0</v>
      </c>
      <c r="E71" s="304">
        <f>[4]Sheet1!I208</f>
        <v>7481.6520555571969</v>
      </c>
      <c r="F71" s="304">
        <f>[4]Sheet1!K208</f>
        <v>0</v>
      </c>
      <c r="G71" s="304">
        <f>[4]Sheet1!M208</f>
        <v>2345.5133643760341</v>
      </c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</row>
    <row r="72" spans="1:38" s="213" customFormat="1" x14ac:dyDescent="0.2">
      <c r="A72" s="151" t="s">
        <v>110</v>
      </c>
      <c r="B72" s="304">
        <f>[4]Sheet1!C209</f>
        <v>7380.7277394789544</v>
      </c>
      <c r="C72" s="304">
        <f>[4]Sheet1!E209</f>
        <v>12394.902759694478</v>
      </c>
      <c r="D72" s="304">
        <f>[4]Sheet1!G209</f>
        <v>21000</v>
      </c>
      <c r="E72" s="304">
        <f>[4]Sheet1!I209</f>
        <v>9833.2754340808169</v>
      </c>
      <c r="F72" s="304">
        <f>[4]Sheet1!K209</f>
        <v>0</v>
      </c>
      <c r="G72" s="304">
        <f>[4]Sheet1!M209</f>
        <v>202.80006128174136</v>
      </c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</row>
    <row r="73" spans="1:38" s="213" customFormat="1" x14ac:dyDescent="0.2">
      <c r="A73" s="151" t="s">
        <v>111</v>
      </c>
      <c r="B73" s="304">
        <f>[4]Sheet1!C210</f>
        <v>1076.1382362000863</v>
      </c>
      <c r="C73" s="304">
        <f>[4]Sheet1!E210</f>
        <v>1832.5323466732639</v>
      </c>
      <c r="D73" s="304">
        <f>[4]Sheet1!G210</f>
        <v>0</v>
      </c>
      <c r="E73" s="304">
        <f>[4]Sheet1!I210</f>
        <v>1832.5323466732639</v>
      </c>
      <c r="F73" s="304">
        <f>[4]Sheet1!K210</f>
        <v>0</v>
      </c>
      <c r="G73" s="304">
        <f>[4]Sheet1!M210</f>
        <v>714.79972366129414</v>
      </c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5"/>
      <c r="AI73" s="205"/>
      <c r="AJ73" s="205"/>
      <c r="AK73" s="205"/>
      <c r="AL73" s="205"/>
    </row>
    <row r="74" spans="1:38" s="213" customFormat="1" x14ac:dyDescent="0.2">
      <c r="A74" s="151" t="s">
        <v>112</v>
      </c>
      <c r="B74" s="304">
        <f>[4]Sheet1!C211</f>
        <v>7997.7650883017141</v>
      </c>
      <c r="C74" s="304">
        <f>[4]Sheet1!E211</f>
        <v>7017.2763152705666</v>
      </c>
      <c r="D74" s="304">
        <f>[4]Sheet1!G211</f>
        <v>0</v>
      </c>
      <c r="E74" s="304">
        <f>[4]Sheet1!I211</f>
        <v>7017.2763152705666</v>
      </c>
      <c r="F74" s="304">
        <f>[4]Sheet1!K211</f>
        <v>0</v>
      </c>
      <c r="G74" s="304">
        <f>[4]Sheet1!M211</f>
        <v>14011.496523775242</v>
      </c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</row>
    <row r="75" spans="1:38" s="213" customFormat="1" x14ac:dyDescent="0.2">
      <c r="A75" s="151" t="s">
        <v>113</v>
      </c>
      <c r="B75" s="304">
        <f>[4]Sheet1!C212</f>
        <v>5789.2054733952973</v>
      </c>
      <c r="C75" s="304">
        <f>[4]Sheet1!E212</f>
        <v>8324.6376776823654</v>
      </c>
      <c r="D75" s="304">
        <f>[4]Sheet1!G212</f>
        <v>11027.123687612921</v>
      </c>
      <c r="E75" s="304">
        <f>[4]Sheet1!I212</f>
        <v>8302.0361479076382</v>
      </c>
      <c r="F75" s="304">
        <f>[4]Sheet1!K212</f>
        <v>0</v>
      </c>
      <c r="G75" s="304">
        <f>[4]Sheet1!M212</f>
        <v>4934.5408666542789</v>
      </c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</row>
    <row r="76" spans="1:38" s="213" customFormat="1" x14ac:dyDescent="0.2">
      <c r="A76" s="151" t="s">
        <v>114</v>
      </c>
      <c r="B76" s="304">
        <f>[4]Sheet1!C213</f>
        <v>11364.31641545891</v>
      </c>
      <c r="C76" s="304">
        <f>[4]Sheet1!E213</f>
        <v>12551.104692619683</v>
      </c>
      <c r="D76" s="304">
        <f>[4]Sheet1!G213</f>
        <v>0</v>
      </c>
      <c r="E76" s="304">
        <f>[4]Sheet1!I213</f>
        <v>12551.104692619683</v>
      </c>
      <c r="F76" s="304">
        <f>[4]Sheet1!K213</f>
        <v>0</v>
      </c>
      <c r="G76" s="304">
        <f>[4]Sheet1!M213</f>
        <v>9069.0347929137824</v>
      </c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</row>
    <row r="77" spans="1:38" s="213" customFormat="1" x14ac:dyDescent="0.2">
      <c r="A77" s="151" t="s">
        <v>115</v>
      </c>
      <c r="B77" s="304">
        <f>[4]Sheet1!C214</f>
        <v>5002.3726718688849</v>
      </c>
      <c r="C77" s="304">
        <f>[4]Sheet1!E214</f>
        <v>5920.5442480767397</v>
      </c>
      <c r="D77" s="304">
        <f>[4]Sheet1!G214</f>
        <v>0</v>
      </c>
      <c r="E77" s="304">
        <f>[4]Sheet1!I214</f>
        <v>5920.5442480767397</v>
      </c>
      <c r="F77" s="304">
        <f>[4]Sheet1!K214</f>
        <v>0</v>
      </c>
      <c r="G77" s="304">
        <f>[4]Sheet1!M214</f>
        <v>4244.2150315353256</v>
      </c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</row>
    <row r="78" spans="1:38" s="213" customFormat="1" x14ac:dyDescent="0.2">
      <c r="A78" s="151" t="s">
        <v>116</v>
      </c>
      <c r="B78" s="304">
        <f>[4]Sheet1!C215</f>
        <v>7768.1951732209136</v>
      </c>
      <c r="C78" s="304">
        <f>[4]Sheet1!E215</f>
        <v>10838.730148658111</v>
      </c>
      <c r="D78" s="304">
        <f>[4]Sheet1!G215</f>
        <v>15300</v>
      </c>
      <c r="E78" s="304">
        <f>[4]Sheet1!I215</f>
        <v>10146.524287256934</v>
      </c>
      <c r="F78" s="304">
        <f>[4]Sheet1!K215</f>
        <v>0</v>
      </c>
      <c r="G78" s="304">
        <f>[4]Sheet1!M215</f>
        <v>4421.3395966428234</v>
      </c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</row>
    <row r="79" spans="1:38" s="213" customFormat="1" x14ac:dyDescent="0.2">
      <c r="A79" s="151" t="s">
        <v>117</v>
      </c>
      <c r="B79" s="304">
        <f>[4]Sheet1!C216</f>
        <v>13869.938184905051</v>
      </c>
      <c r="C79" s="304">
        <f>[4]Sheet1!E216</f>
        <v>13869.938184905051</v>
      </c>
      <c r="D79" s="304">
        <f>[4]Sheet1!G216</f>
        <v>16363.636363636364</v>
      </c>
      <c r="E79" s="304">
        <f>[4]Sheet1!I216</f>
        <v>13755.637660590413</v>
      </c>
      <c r="F79" s="304">
        <f>[4]Sheet1!K216</f>
        <v>0</v>
      </c>
      <c r="G79" s="304">
        <f>[4]Sheet1!M216</f>
        <v>0</v>
      </c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</row>
    <row r="80" spans="1:38" s="213" customFormat="1" x14ac:dyDescent="0.2">
      <c r="A80" s="151" t="s">
        <v>118</v>
      </c>
      <c r="B80" s="304">
        <f>[4]Sheet1!C217</f>
        <v>14881.863158493699</v>
      </c>
      <c r="C80" s="304">
        <f>[4]Sheet1!E217</f>
        <v>16437.064569364182</v>
      </c>
      <c r="D80" s="304">
        <f>[4]Sheet1!G217</f>
        <v>0</v>
      </c>
      <c r="E80" s="304">
        <f>[4]Sheet1!I217</f>
        <v>16437.064569364182</v>
      </c>
      <c r="F80" s="304">
        <f>[4]Sheet1!K217</f>
        <v>0</v>
      </c>
      <c r="G80" s="304">
        <f>[4]Sheet1!M217</f>
        <v>4666</v>
      </c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</row>
    <row r="81" spans="1:38" s="213" customFormat="1" x14ac:dyDescent="0.2">
      <c r="A81" s="151" t="s">
        <v>119</v>
      </c>
      <c r="B81" s="304">
        <f>[4]Sheet1!C218</f>
        <v>13077.493350808967</v>
      </c>
      <c r="C81" s="304">
        <f>[4]Sheet1!E218</f>
        <v>8948.1593698243396</v>
      </c>
      <c r="D81" s="304">
        <f>[4]Sheet1!G218</f>
        <v>10679.498911102488</v>
      </c>
      <c r="E81" s="304">
        <f>[4]Sheet1!I218</f>
        <v>8664.2828139046123</v>
      </c>
      <c r="F81" s="304">
        <f>[4]Sheet1!K218</f>
        <v>0</v>
      </c>
      <c r="G81" s="304">
        <f>[4]Sheet1!M218</f>
        <v>19610.60141672234</v>
      </c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</row>
    <row r="82" spans="1:38" s="213" customFormat="1" x14ac:dyDescent="0.2">
      <c r="A82" s="151" t="s">
        <v>120</v>
      </c>
      <c r="B82" s="304">
        <f>[4]Sheet1!C219</f>
        <v>6507.2318773772413</v>
      </c>
      <c r="C82" s="304">
        <f>[4]Sheet1!E219</f>
        <v>8636.6090675528703</v>
      </c>
      <c r="D82" s="304">
        <f>[4]Sheet1!G219</f>
        <v>20421.00375766278</v>
      </c>
      <c r="E82" s="304">
        <f>[4]Sheet1!I219</f>
        <v>7932.3082684185538</v>
      </c>
      <c r="F82" s="304">
        <f>[4]Sheet1!K219</f>
        <v>0</v>
      </c>
      <c r="G82" s="304">
        <f>[4]Sheet1!M219</f>
        <v>1746.2269369170526</v>
      </c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</row>
    <row r="83" spans="1:38" s="213" customFormat="1" x14ac:dyDescent="0.2">
      <c r="A83" s="151" t="s">
        <v>121</v>
      </c>
      <c r="B83" s="304">
        <f>[4]Sheet1!C220</f>
        <v>11460.957931781866</v>
      </c>
      <c r="C83" s="304">
        <f>[4]Sheet1!E220</f>
        <v>11583.707357243577</v>
      </c>
      <c r="D83" s="304">
        <f>[4]Sheet1!G220</f>
        <v>11419.359361324716</v>
      </c>
      <c r="E83" s="304">
        <f>[4]Sheet1!I220</f>
        <v>20400</v>
      </c>
      <c r="F83" s="304">
        <f>[4]Sheet1!K220</f>
        <v>0</v>
      </c>
      <c r="G83" s="304">
        <f>[4]Sheet1!M220</f>
        <v>4700.1102752195748</v>
      </c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</row>
    <row r="84" spans="1:38" s="213" customFormat="1" x14ac:dyDescent="0.2">
      <c r="A84" s="151" t="s">
        <v>122</v>
      </c>
      <c r="B84" s="304">
        <f>[4]Sheet1!C221</f>
        <v>11543.705145965174</v>
      </c>
      <c r="C84" s="304">
        <f>[4]Sheet1!E221</f>
        <v>11897.725261445663</v>
      </c>
      <c r="D84" s="304">
        <f>[4]Sheet1!G221</f>
        <v>12546.611562048967</v>
      </c>
      <c r="E84" s="304">
        <f>[4]Sheet1!I221</f>
        <v>10185.296741036767</v>
      </c>
      <c r="F84" s="304">
        <f>[4]Sheet1!K221</f>
        <v>0</v>
      </c>
      <c r="G84" s="304">
        <f>[4]Sheet1!M221</f>
        <v>3448.6008005408498</v>
      </c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</row>
    <row r="85" spans="1:38" s="213" customFormat="1" x14ac:dyDescent="0.2">
      <c r="A85" s="151" t="s">
        <v>123</v>
      </c>
      <c r="B85" s="304">
        <f>[4]Sheet1!C222</f>
        <v>9779.8676894927485</v>
      </c>
      <c r="C85" s="304">
        <f>[4]Sheet1!E222</f>
        <v>9401.2970544731033</v>
      </c>
      <c r="D85" s="304">
        <f>[4]Sheet1!G222</f>
        <v>10618.369901675316</v>
      </c>
      <c r="E85" s="304">
        <f>[4]Sheet1!I222</f>
        <v>8533.5973327788488</v>
      </c>
      <c r="F85" s="304">
        <f>[4]Sheet1!K222</f>
        <v>0</v>
      </c>
      <c r="G85" s="304">
        <f>[4]Sheet1!M222</f>
        <v>12045.762611925567</v>
      </c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</row>
    <row r="86" spans="1:38" s="213" customFormat="1" x14ac:dyDescent="0.2">
      <c r="A86" s="151" t="s">
        <v>124</v>
      </c>
      <c r="B86" s="304">
        <f>[4]Sheet1!C223</f>
        <v>3682.1844028383462</v>
      </c>
      <c r="C86" s="304">
        <f>[4]Sheet1!E223</f>
        <v>5884.7718964697178</v>
      </c>
      <c r="D86" s="304">
        <f>[4]Sheet1!G223</f>
        <v>0</v>
      </c>
      <c r="E86" s="304">
        <f>[4]Sheet1!I223</f>
        <v>5884.7718964697178</v>
      </c>
      <c r="F86" s="304">
        <f>[4]Sheet1!K223</f>
        <v>0</v>
      </c>
      <c r="G86" s="304">
        <f>[4]Sheet1!M223</f>
        <v>2576.847744466113</v>
      </c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</row>
    <row r="87" spans="1:38" s="213" customFormat="1" x14ac:dyDescent="0.2">
      <c r="A87" s="151" t="s">
        <v>125</v>
      </c>
      <c r="B87" s="304">
        <f>[4]Sheet1!C224</f>
        <v>2804.3140630351722</v>
      </c>
      <c r="C87" s="304">
        <f>[4]Sheet1!E224</f>
        <v>5990.3254614387306</v>
      </c>
      <c r="D87" s="304">
        <f>[4]Sheet1!G224</f>
        <v>0</v>
      </c>
      <c r="E87" s="304">
        <f>[4]Sheet1!I224</f>
        <v>6264.5914604334239</v>
      </c>
      <c r="F87" s="304">
        <f>[4]Sheet1!K224</f>
        <v>3598.5643754033813</v>
      </c>
      <c r="G87" s="304">
        <f>[4]Sheet1!M224</f>
        <v>2155.1656728927996</v>
      </c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  <c r="AI87" s="205"/>
      <c r="AJ87" s="205"/>
      <c r="AK87" s="205"/>
      <c r="AL87" s="205"/>
    </row>
    <row r="88" spans="1:38" s="213" customFormat="1" x14ac:dyDescent="0.2">
      <c r="A88" s="151" t="s">
        <v>126</v>
      </c>
      <c r="B88" s="304">
        <f>[4]Sheet1!C225</f>
        <v>3668.6030059272425</v>
      </c>
      <c r="C88" s="304">
        <f>[4]Sheet1!E225</f>
        <v>3728.0218155438647</v>
      </c>
      <c r="D88" s="304">
        <f>[4]Sheet1!G225</f>
        <v>1347.043185694803</v>
      </c>
      <c r="E88" s="304">
        <f>[4]Sheet1!I225</f>
        <v>3099.5345600134583</v>
      </c>
      <c r="F88" s="304">
        <f>[4]Sheet1!K225</f>
        <v>3800.4352991929054</v>
      </c>
      <c r="G88" s="304">
        <f>[4]Sheet1!M225</f>
        <v>1658.9819890412507</v>
      </c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</row>
    <row r="89" spans="1:38" s="213" customFormat="1" x14ac:dyDescent="0.2">
      <c r="A89" s="151" t="s">
        <v>127</v>
      </c>
      <c r="B89" s="304">
        <f>[4]Sheet1!C226</f>
        <v>11762.004578586791</v>
      </c>
      <c r="C89" s="304">
        <f>[4]Sheet1!E226</f>
        <v>11762.004578586791</v>
      </c>
      <c r="D89" s="304">
        <f>[4]Sheet1!G226</f>
        <v>0</v>
      </c>
      <c r="E89" s="304">
        <f>[4]Sheet1!I226</f>
        <v>11762.004578586791</v>
      </c>
      <c r="F89" s="304">
        <f>[4]Sheet1!K226</f>
        <v>0</v>
      </c>
      <c r="G89" s="304">
        <f>[4]Sheet1!M226</f>
        <v>0</v>
      </c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</row>
    <row r="90" spans="1:38" s="213" customFormat="1" x14ac:dyDescent="0.2">
      <c r="A90" s="96" t="s">
        <v>141</v>
      </c>
      <c r="B90" s="304">
        <f>[4]Sheet1!C227</f>
        <v>0</v>
      </c>
      <c r="C90" s="304">
        <f>[4]Sheet1!E227</f>
        <v>0</v>
      </c>
      <c r="D90" s="304">
        <f>[4]Sheet1!G227</f>
        <v>0</v>
      </c>
      <c r="E90" s="304">
        <f>[4]Sheet1!I227</f>
        <v>0</v>
      </c>
      <c r="F90" s="304">
        <f>[4]Sheet1!K227</f>
        <v>0</v>
      </c>
      <c r="G90" s="304">
        <f>[4]Sheet1!M227</f>
        <v>0</v>
      </c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</row>
    <row r="91" spans="1:38" s="213" customFormat="1" x14ac:dyDescent="0.2">
      <c r="A91" s="151" t="s">
        <v>129</v>
      </c>
      <c r="B91" s="304">
        <f>[4]Sheet1!C229</f>
        <v>10000</v>
      </c>
      <c r="C91" s="304">
        <f>[4]Sheet1!E229</f>
        <v>10000</v>
      </c>
      <c r="D91" s="304">
        <f>[4]Sheet1!G229</f>
        <v>10000</v>
      </c>
      <c r="E91" s="304">
        <f>[4]Sheet1!I229</f>
        <v>0</v>
      </c>
      <c r="F91" s="304">
        <f>[4]Sheet1!K229</f>
        <v>0</v>
      </c>
      <c r="G91" s="304">
        <f>[4]Sheet1!M229</f>
        <v>0</v>
      </c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</row>
    <row r="92" spans="1:38" s="213" customFormat="1" x14ac:dyDescent="0.2">
      <c r="A92" s="151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</row>
    <row r="93" spans="1:38" s="213" customFormat="1" x14ac:dyDescent="0.2">
      <c r="A93" s="19" t="s">
        <v>15</v>
      </c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</row>
    <row r="94" spans="1:38" s="213" customFormat="1" x14ac:dyDescent="0.2">
      <c r="A94" s="151" t="s">
        <v>131</v>
      </c>
      <c r="B94" s="304">
        <f>[4]Sheet1!C230</f>
        <v>14368.852012058589</v>
      </c>
      <c r="C94" s="304">
        <f>[4]Sheet1!E230</f>
        <v>17152.135882803417</v>
      </c>
      <c r="D94" s="304">
        <f>[4]Sheet1!G230</f>
        <v>20142.091223403688</v>
      </c>
      <c r="E94" s="304">
        <f>[4]Sheet1!I230</f>
        <v>16236.62444634912</v>
      </c>
      <c r="F94" s="304">
        <f>[4]Sheet1!K230</f>
        <v>0</v>
      </c>
      <c r="G94" s="304">
        <f>[4]Sheet1!M230</f>
        <v>9764.2687237494629</v>
      </c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</row>
    <row r="95" spans="1:38" s="213" customFormat="1" x14ac:dyDescent="0.2">
      <c r="A95" s="151" t="s">
        <v>132</v>
      </c>
      <c r="B95" s="304">
        <f>[4]Sheet1!C231</f>
        <v>13259.862490687579</v>
      </c>
      <c r="C95" s="304">
        <f>[4]Sheet1!E231</f>
        <v>13297.90764429047</v>
      </c>
      <c r="D95" s="304">
        <f>[4]Sheet1!G231</f>
        <v>13883.712049923055</v>
      </c>
      <c r="E95" s="304">
        <f>[4]Sheet1!I231</f>
        <v>12454.115224402922</v>
      </c>
      <c r="F95" s="304">
        <f>[4]Sheet1!K231</f>
        <v>0</v>
      </c>
      <c r="G95" s="304">
        <f>[4]Sheet1!M231</f>
        <v>12984.945147304607</v>
      </c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</row>
    <row r="96" spans="1:38" s="213" customFormat="1" x14ac:dyDescent="0.2">
      <c r="A96" s="151" t="s">
        <v>133</v>
      </c>
      <c r="B96" s="304">
        <f>[4]Sheet1!C232</f>
        <v>9702.4894162475011</v>
      </c>
      <c r="C96" s="304">
        <f>[4]Sheet1!E232</f>
        <v>9695.0696515905038</v>
      </c>
      <c r="D96" s="304">
        <f>[4]Sheet1!G232</f>
        <v>9959.0359432427285</v>
      </c>
      <c r="E96" s="304">
        <f>[4]Sheet1!I232</f>
        <v>9441.7950814774667</v>
      </c>
      <c r="F96" s="304">
        <f>[4]Sheet1!K232</f>
        <v>0</v>
      </c>
      <c r="G96" s="304">
        <f>[4]Sheet1!M232</f>
        <v>9787.7978730992654</v>
      </c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</row>
    <row r="97" spans="1:38" s="213" customFormat="1" x14ac:dyDescent="0.2">
      <c r="A97" s="151" t="s">
        <v>134</v>
      </c>
      <c r="B97" s="304">
        <f>[4]Sheet1!C233</f>
        <v>10041.798778454819</v>
      </c>
      <c r="C97" s="304">
        <f>[4]Sheet1!E233</f>
        <v>10335.42689858568</v>
      </c>
      <c r="D97" s="304">
        <f>[4]Sheet1!G233</f>
        <v>11710.156795039484</v>
      </c>
      <c r="E97" s="304">
        <f>[4]Sheet1!I233</f>
        <v>9687.2775780640077</v>
      </c>
      <c r="F97" s="304">
        <f>[4]Sheet1!K233</f>
        <v>0</v>
      </c>
      <c r="G97" s="304">
        <f>[4]Sheet1!M233</f>
        <v>3497.0699554742323</v>
      </c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</row>
    <row r="98" spans="1:38" s="213" customFormat="1" x14ac:dyDescent="0.2">
      <c r="A98" s="151" t="s">
        <v>135</v>
      </c>
      <c r="B98" s="304">
        <f>[4]Sheet1!C234</f>
        <v>4949.1178193199876</v>
      </c>
      <c r="C98" s="304">
        <f>[4]Sheet1!E234</f>
        <v>6043.3655732561492</v>
      </c>
      <c r="D98" s="304">
        <f>[4]Sheet1!G234</f>
        <v>9730.4105324379361</v>
      </c>
      <c r="E98" s="304">
        <f>[4]Sheet1!I234</f>
        <v>6055.6483564904547</v>
      </c>
      <c r="F98" s="304">
        <f>[4]Sheet1!K234</f>
        <v>2851.018478091969</v>
      </c>
      <c r="G98" s="304">
        <f>[4]Sheet1!M234</f>
        <v>4502.3215834993853</v>
      </c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205"/>
    </row>
    <row r="99" spans="1:38" s="213" customFormat="1" x14ac:dyDescent="0.2">
      <c r="A99" s="151" t="s">
        <v>136</v>
      </c>
      <c r="B99" s="304">
        <f>[4]Sheet1!C235</f>
        <v>1291.6924118282429</v>
      </c>
      <c r="C99" s="304">
        <f>[4]Sheet1!E235</f>
        <v>6672</v>
      </c>
      <c r="D99" s="304">
        <f>[4]Sheet1!G235</f>
        <v>0</v>
      </c>
      <c r="E99" s="304">
        <f>[4]Sheet1!I235</f>
        <v>6672</v>
      </c>
      <c r="F99" s="304">
        <f>[4]Sheet1!K235</f>
        <v>0</v>
      </c>
      <c r="G99" s="304">
        <f>[4]Sheet1!M235</f>
        <v>1252.0695377951793</v>
      </c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  <c r="AK99" s="205"/>
      <c r="AL99" s="205"/>
    </row>
    <row r="100" spans="1:38" s="213" customFormat="1" x14ac:dyDescent="0.2">
      <c r="A100" s="151" t="s">
        <v>137</v>
      </c>
      <c r="B100" s="304">
        <f>[4]Sheet1!C236</f>
        <v>3366.258286114869</v>
      </c>
      <c r="C100" s="304">
        <f>[4]Sheet1!E236</f>
        <v>6377.3208284817892</v>
      </c>
      <c r="D100" s="304">
        <f>[4]Sheet1!G236</f>
        <v>12400</v>
      </c>
      <c r="E100" s="304">
        <f>[4]Sheet1!I236</f>
        <v>6320.6126595858013</v>
      </c>
      <c r="F100" s="304">
        <f>[4]Sheet1!K236</f>
        <v>0</v>
      </c>
      <c r="G100" s="304">
        <f>[4]Sheet1!M236</f>
        <v>2258.6995193554221</v>
      </c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</row>
    <row r="101" spans="1:38" s="213" customFormat="1" x14ac:dyDescent="0.2">
      <c r="A101" s="151" t="s">
        <v>138</v>
      </c>
      <c r="B101" s="304">
        <f>[4]Sheet1!C237</f>
        <v>6472.5029762213353</v>
      </c>
      <c r="C101" s="304">
        <f>[4]Sheet1!E237</f>
        <v>7738.3009241869186</v>
      </c>
      <c r="D101" s="304">
        <f>[4]Sheet1!G237</f>
        <v>15000</v>
      </c>
      <c r="E101" s="304">
        <f>[4]Sheet1!I237</f>
        <v>7553.6547894178948</v>
      </c>
      <c r="F101" s="304">
        <f>[4]Sheet1!K237</f>
        <v>0</v>
      </c>
      <c r="G101" s="304">
        <f>[4]Sheet1!M237</f>
        <v>1957.4767916883015</v>
      </c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5"/>
      <c r="AH101" s="205"/>
      <c r="AI101" s="205"/>
      <c r="AJ101" s="205"/>
      <c r="AK101" s="205"/>
      <c r="AL101" s="205"/>
    </row>
    <row r="102" spans="1:38" s="213" customFormat="1" x14ac:dyDescent="0.2">
      <c r="A102" s="151" t="s">
        <v>139</v>
      </c>
      <c r="B102" s="304">
        <f>[4]Sheet1!C238</f>
        <v>3594.912343503172</v>
      </c>
      <c r="C102" s="304">
        <f>[4]Sheet1!E238</f>
        <v>4407.8491262528933</v>
      </c>
      <c r="D102" s="304">
        <f>[4]Sheet1!G238</f>
        <v>6416.2660817038932</v>
      </c>
      <c r="E102" s="304">
        <f>[4]Sheet1!I238</f>
        <v>4656.5054671952539</v>
      </c>
      <c r="F102" s="304">
        <f>[4]Sheet1!K238</f>
        <v>3894.1652560170696</v>
      </c>
      <c r="G102" s="304">
        <f>[4]Sheet1!M238</f>
        <v>1279.0550764947154</v>
      </c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5"/>
      <c r="AE102" s="205"/>
      <c r="AF102" s="205"/>
      <c r="AG102" s="205"/>
      <c r="AH102" s="205"/>
      <c r="AI102" s="205"/>
      <c r="AJ102" s="205"/>
      <c r="AK102" s="205"/>
      <c r="AL102" s="205"/>
    </row>
    <row r="103" spans="1:38" s="213" customFormat="1" x14ac:dyDescent="0.2">
      <c r="A103" s="151" t="s">
        <v>140</v>
      </c>
      <c r="B103" s="304">
        <f>[4]Sheet1!C239</f>
        <v>3434.816715613696</v>
      </c>
      <c r="C103" s="304">
        <f>[4]Sheet1!E239</f>
        <v>3434.816715613696</v>
      </c>
      <c r="D103" s="304">
        <f>[4]Sheet1!G239</f>
        <v>7500</v>
      </c>
      <c r="E103" s="304">
        <f>[4]Sheet1!I239</f>
        <v>1100</v>
      </c>
      <c r="F103" s="304">
        <f>[4]Sheet1!K239</f>
        <v>0</v>
      </c>
      <c r="G103" s="304">
        <f>[4]Sheet1!M239</f>
        <v>0</v>
      </c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</row>
    <row r="104" spans="1:38" s="213" customFormat="1" x14ac:dyDescent="0.2">
      <c r="A104" s="151" t="s">
        <v>128</v>
      </c>
      <c r="B104" s="304">
        <f>[4]Sheet1!C240</f>
        <v>0</v>
      </c>
      <c r="C104" s="304">
        <f>[4]Sheet1!E240</f>
        <v>0</v>
      </c>
      <c r="D104" s="304">
        <f>[4]Sheet1!G240</f>
        <v>0</v>
      </c>
      <c r="E104" s="304">
        <f>[4]Sheet1!I240</f>
        <v>0</v>
      </c>
      <c r="F104" s="304">
        <f>[4]Sheet1!K240</f>
        <v>0</v>
      </c>
      <c r="G104" s="304">
        <f>[4]Sheet1!M240</f>
        <v>0</v>
      </c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</row>
    <row r="105" spans="1:38" s="213" customFormat="1" x14ac:dyDescent="0.2">
      <c r="A105" s="312" t="s">
        <v>129</v>
      </c>
      <c r="B105" s="311">
        <f>[4]Sheet1!C242</f>
        <v>10000</v>
      </c>
      <c r="C105" s="311">
        <f>[4]Sheet1!E242</f>
        <v>10000</v>
      </c>
      <c r="D105" s="311">
        <f>[4]Sheet1!G242</f>
        <v>10000</v>
      </c>
      <c r="E105" s="311">
        <f>[4]Sheet1!I242</f>
        <v>10000</v>
      </c>
      <c r="F105" s="311">
        <f>[4]Sheet1!K242</f>
        <v>0</v>
      </c>
      <c r="G105" s="311">
        <f>[4]Sheet1!M242</f>
        <v>0</v>
      </c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</row>
    <row r="106" spans="1:38" s="213" customFormat="1" x14ac:dyDescent="0.2">
      <c r="A106" s="159" t="str">
        <f>'C05'!A42</f>
        <v>Fuente: Instituto Nacional de Estadística (INE). LXV Encuesta Permanente de Hogares de Propósitos Múltiples, 2019.</v>
      </c>
      <c r="B106" s="205"/>
      <c r="C106" s="205"/>
      <c r="D106" s="205"/>
      <c r="E106" s="205"/>
      <c r="F106" s="205"/>
      <c r="G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</row>
    <row r="107" spans="1:38" s="213" customFormat="1" x14ac:dyDescent="0.2">
      <c r="A107" s="159" t="str">
        <f>'C05'!A43</f>
        <v>(Promedio de salarios mínimos por rama)</v>
      </c>
      <c r="B107" s="205"/>
      <c r="C107" s="205"/>
      <c r="D107" s="205"/>
      <c r="E107" s="205"/>
      <c r="F107" s="205"/>
      <c r="G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205"/>
    </row>
  </sheetData>
  <mergeCells count="18">
    <mergeCell ref="A1:G1"/>
    <mergeCell ref="A2:G2"/>
    <mergeCell ref="A3:G3"/>
    <mergeCell ref="A5:A7"/>
    <mergeCell ref="B5:G5"/>
    <mergeCell ref="B6:B7"/>
    <mergeCell ref="C6:F6"/>
    <mergeCell ref="G6:G7"/>
    <mergeCell ref="A4:G4"/>
    <mergeCell ref="A61:G61"/>
    <mergeCell ref="A58:G58"/>
    <mergeCell ref="A59:G59"/>
    <mergeCell ref="A60:G60"/>
    <mergeCell ref="A62:A64"/>
    <mergeCell ref="B62:G62"/>
    <mergeCell ref="B63:B64"/>
    <mergeCell ref="C63:F63"/>
    <mergeCell ref="G63:G64"/>
  </mergeCells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138"/>
  <sheetViews>
    <sheetView workbookViewId="0">
      <selection activeCell="C103" sqref="C103"/>
    </sheetView>
  </sheetViews>
  <sheetFormatPr baseColWidth="10" defaultColWidth="11.6640625" defaultRowHeight="11.25" x14ac:dyDescent="0.2"/>
  <cols>
    <col min="1" max="1" width="55.6640625" style="205" customWidth="1"/>
    <col min="2" max="7" width="10.33203125" style="205" customWidth="1"/>
    <col min="8" max="8" width="10.33203125" style="205" hidden="1" customWidth="1"/>
    <col min="9" max="9" width="13.6640625" style="205" hidden="1" customWidth="1"/>
    <col min="10" max="16384" width="11.6640625" style="205"/>
  </cols>
  <sheetData>
    <row r="1" spans="1:15" x14ac:dyDescent="0.2">
      <c r="A1" s="290" t="s">
        <v>106</v>
      </c>
      <c r="B1" s="290"/>
      <c r="C1" s="290"/>
      <c r="D1" s="290"/>
      <c r="E1" s="290"/>
      <c r="F1" s="290"/>
      <c r="G1" s="290"/>
      <c r="H1" s="290"/>
      <c r="I1" s="290"/>
    </row>
    <row r="2" spans="1:15" x14ac:dyDescent="0.2">
      <c r="A2" s="372" t="s">
        <v>101</v>
      </c>
      <c r="B2" s="372"/>
      <c r="C2" s="372"/>
      <c r="D2" s="372"/>
      <c r="E2" s="372"/>
      <c r="F2" s="372"/>
      <c r="G2" s="372"/>
      <c r="H2" s="372"/>
      <c r="I2" s="372"/>
    </row>
    <row r="3" spans="1:15" x14ac:dyDescent="0.2">
      <c r="A3" s="372" t="s">
        <v>33</v>
      </c>
      <c r="B3" s="372"/>
      <c r="C3" s="372"/>
      <c r="D3" s="372"/>
      <c r="E3" s="372"/>
      <c r="F3" s="372"/>
      <c r="G3" s="372"/>
      <c r="H3" s="372"/>
      <c r="I3" s="372"/>
    </row>
    <row r="4" spans="1:15" customFormat="1" ht="23.25" x14ac:dyDescent="0.35">
      <c r="A4" s="323" t="s">
        <v>90</v>
      </c>
      <c r="B4" s="323"/>
      <c r="C4" s="323"/>
      <c r="D4" s="323"/>
      <c r="E4" s="323"/>
      <c r="F4" s="323"/>
      <c r="G4" s="323"/>
      <c r="H4" s="323"/>
      <c r="I4" s="323"/>
      <c r="J4" s="244"/>
      <c r="K4" s="244"/>
      <c r="L4" s="244"/>
      <c r="M4" s="244"/>
      <c r="N4" s="244"/>
      <c r="O4" s="244"/>
    </row>
    <row r="5" spans="1:15" ht="12" customHeight="1" x14ac:dyDescent="0.2">
      <c r="A5" s="380" t="s">
        <v>31</v>
      </c>
      <c r="B5" s="380" t="s">
        <v>27</v>
      </c>
      <c r="C5" s="382" t="s">
        <v>6</v>
      </c>
      <c r="D5" s="382"/>
      <c r="E5" s="382"/>
      <c r="F5" s="382"/>
      <c r="G5" s="380" t="s">
        <v>28</v>
      </c>
      <c r="H5" s="380" t="s">
        <v>36</v>
      </c>
      <c r="I5" s="380" t="s">
        <v>29</v>
      </c>
    </row>
    <row r="6" spans="1:15" ht="20.25" customHeight="1" x14ac:dyDescent="0.2">
      <c r="A6" s="381"/>
      <c r="B6" s="381"/>
      <c r="C6" s="221" t="s">
        <v>0</v>
      </c>
      <c r="D6" s="221" t="s">
        <v>87</v>
      </c>
      <c r="E6" s="221" t="s">
        <v>9</v>
      </c>
      <c r="F6" s="221" t="s">
        <v>88</v>
      </c>
      <c r="G6" s="381"/>
      <c r="H6" s="381"/>
      <c r="I6" s="381"/>
    </row>
    <row r="7" spans="1:15" x14ac:dyDescent="0.2">
      <c r="A7" s="222"/>
      <c r="B7" s="223"/>
      <c r="C7" s="223"/>
      <c r="D7" s="223"/>
      <c r="E7" s="223"/>
      <c r="F7" s="223"/>
      <c r="G7" s="223"/>
      <c r="H7" s="223"/>
      <c r="I7" s="223"/>
    </row>
    <row r="8" spans="1:15" x14ac:dyDescent="0.2">
      <c r="A8" s="224" t="s">
        <v>58</v>
      </c>
      <c r="B8" s="225">
        <f>[4]Sheet1!D169</f>
        <v>9.0591447196699111</v>
      </c>
      <c r="C8" s="225">
        <f>[4]Sheet1!F169</f>
        <v>10.661919389043375</v>
      </c>
      <c r="D8" s="225">
        <f>[4]Sheet1!H169</f>
        <v>13.220100048390101</v>
      </c>
      <c r="E8" s="225">
        <f>[4]Sheet1!J169</f>
        <v>10.674111733100407</v>
      </c>
      <c r="F8" s="225">
        <f>[4]Sheet1!L169</f>
        <v>6.588722787836085</v>
      </c>
      <c r="G8" s="225">
        <f>[4]Sheet1!N169</f>
        <v>7.229677587606556</v>
      </c>
      <c r="H8" s="225">
        <f>[1]MercLab!V335</f>
        <v>0</v>
      </c>
      <c r="I8" s="225">
        <f>[1]MercLab!W335</f>
        <v>0</v>
      </c>
      <c r="J8" s="226"/>
      <c r="K8" s="226"/>
    </row>
    <row r="9" spans="1:15" ht="12.75" customHeight="1" x14ac:dyDescent="0.2">
      <c r="A9" s="227"/>
      <c r="H9" s="300"/>
      <c r="I9" s="300"/>
      <c r="J9" s="298"/>
      <c r="K9" s="298"/>
    </row>
    <row r="10" spans="1:15" ht="12.75" customHeight="1" x14ac:dyDescent="0.2">
      <c r="A10" s="228" t="s">
        <v>10</v>
      </c>
      <c r="B10" s="299"/>
      <c r="C10" s="299"/>
      <c r="D10" s="299"/>
      <c r="E10" s="299"/>
      <c r="F10" s="299"/>
      <c r="G10" s="299"/>
      <c r="H10" s="299">
        <f>[1]MercLab!V336</f>
        <v>0</v>
      </c>
      <c r="I10" s="299">
        <f>[1]MercLab!W336</f>
        <v>0</v>
      </c>
      <c r="J10" s="298"/>
      <c r="K10" s="298"/>
    </row>
    <row r="11" spans="1:15" x14ac:dyDescent="0.2">
      <c r="A11" s="229" t="s">
        <v>55</v>
      </c>
      <c r="B11" s="301">
        <f>[4]Sheet1!D170</f>
        <v>9.9735101964909489</v>
      </c>
      <c r="C11" s="301">
        <f>[4]Sheet1!F170</f>
        <v>11.101802087625016</v>
      </c>
      <c r="D11" s="301">
        <f>[4]Sheet1!H170</f>
        <v>13.474480128742552</v>
      </c>
      <c r="E11" s="301">
        <f>[4]Sheet1!J170</f>
        <v>11.133998714492099</v>
      </c>
      <c r="F11" s="301">
        <f>[4]Sheet1!L170</f>
        <v>6.7431296192445283</v>
      </c>
      <c r="G11" s="301">
        <f>[4]Sheet1!N170</f>
        <v>8.2955156846319564</v>
      </c>
      <c r="H11" s="150">
        <f>AVERAGE(H12:H14)</f>
        <v>0</v>
      </c>
      <c r="I11" s="150">
        <f>AVERAGE(I12:I14)</f>
        <v>0</v>
      </c>
      <c r="J11" s="298"/>
      <c r="K11" s="298"/>
    </row>
    <row r="12" spans="1:15" x14ac:dyDescent="0.2">
      <c r="A12" s="231" t="s">
        <v>51</v>
      </c>
      <c r="B12" s="301">
        <f>[4]Sheet1!D172</f>
        <v>10.737427418561168</v>
      </c>
      <c r="C12" s="301">
        <f>[4]Sheet1!F172</f>
        <v>11.862342510499301</v>
      </c>
      <c r="D12" s="301">
        <f>[4]Sheet1!H172</f>
        <v>12.764936336924588</v>
      </c>
      <c r="E12" s="301">
        <f>[4]Sheet1!J172</f>
        <v>12.097593944309272</v>
      </c>
      <c r="F12" s="301">
        <f>[4]Sheet1!L172</f>
        <v>7.9186046511627897</v>
      </c>
      <c r="G12" s="301">
        <f>[4]Sheet1!N172</f>
        <v>8.7995712754555164</v>
      </c>
      <c r="H12" s="150">
        <f>[1]MercLab!V337</f>
        <v>0</v>
      </c>
      <c r="I12" s="150">
        <f>[1]MercLab!W337</f>
        <v>0</v>
      </c>
      <c r="J12" s="298"/>
      <c r="K12" s="298"/>
    </row>
    <row r="13" spans="1:15" x14ac:dyDescent="0.2">
      <c r="A13" s="231" t="s">
        <v>52</v>
      </c>
      <c r="B13" s="301">
        <f>[4]Sheet1!D173</f>
        <v>10.369263783426867</v>
      </c>
      <c r="C13" s="301">
        <f>[4]Sheet1!F173</f>
        <v>11.538179916317999</v>
      </c>
      <c r="D13" s="301">
        <f>[4]Sheet1!H173</f>
        <v>15.158436213991768</v>
      </c>
      <c r="E13" s="301">
        <f>[4]Sheet1!J173</f>
        <v>11.483096686950647</v>
      </c>
      <c r="F13" s="301">
        <f>[4]Sheet1!L173</f>
        <v>7.3368421052631572</v>
      </c>
      <c r="G13" s="301">
        <f>[4]Sheet1!N173</f>
        <v>8.3683974932855865</v>
      </c>
      <c r="H13" s="230">
        <f>[1]MercLab!V338</f>
        <v>0</v>
      </c>
      <c r="I13" s="230">
        <f>[1]MercLab!W338</f>
        <v>0</v>
      </c>
    </row>
    <row r="14" spans="1:15" x14ac:dyDescent="0.2">
      <c r="A14" s="231" t="s">
        <v>71</v>
      </c>
      <c r="B14" s="301">
        <f>[4]Sheet1!D174</f>
        <v>9.6116779500999723</v>
      </c>
      <c r="C14" s="301">
        <f>[4]Sheet1!F174</f>
        <v>10.698366099210949</v>
      </c>
      <c r="D14" s="301">
        <f>[4]Sheet1!H174</f>
        <v>13.674902326414054</v>
      </c>
      <c r="E14" s="301">
        <f>[4]Sheet1!J174</f>
        <v>10.695824826021422</v>
      </c>
      <c r="F14" s="301">
        <f>[4]Sheet1!L174</f>
        <v>6.2952117774405378</v>
      </c>
      <c r="G14" s="301">
        <f>[4]Sheet1!N174</f>
        <v>8.1213030296878763</v>
      </c>
      <c r="H14" s="230">
        <f>[1]MercLab!V339</f>
        <v>0</v>
      </c>
      <c r="I14" s="230">
        <f>[1]MercLab!W339</f>
        <v>0</v>
      </c>
    </row>
    <row r="15" spans="1:15" x14ac:dyDescent="0.2">
      <c r="A15" s="229" t="s">
        <v>53</v>
      </c>
      <c r="B15" s="301">
        <f>[4]Sheet1!D175</f>
        <v>6.9621448212648973</v>
      </c>
      <c r="C15" s="301">
        <f>[4]Sheet1!F175</f>
        <v>9.0916249105225511</v>
      </c>
      <c r="D15" s="301">
        <f>[4]Sheet1!H175</f>
        <v>12.402473834443388</v>
      </c>
      <c r="E15" s="301">
        <f>[4]Sheet1!J175</f>
        <v>8.6820420958351932</v>
      </c>
      <c r="F15" s="301">
        <f>[4]Sheet1!L175</f>
        <v>6.2635060639470783</v>
      </c>
      <c r="G15" s="301">
        <f>[4]Sheet1!N175</f>
        <v>5.6338740884060172</v>
      </c>
      <c r="H15" s="230">
        <f>[1]MercLab!V340</f>
        <v>0</v>
      </c>
      <c r="I15" s="230">
        <f>[1]MercLab!W340</f>
        <v>0</v>
      </c>
    </row>
    <row r="16" spans="1:15" x14ac:dyDescent="0.2">
      <c r="A16" s="232"/>
      <c r="B16" s="182"/>
      <c r="C16" s="182"/>
      <c r="D16" s="182"/>
      <c r="E16" s="182"/>
      <c r="F16" s="182"/>
      <c r="G16" s="182"/>
      <c r="H16" s="182"/>
      <c r="I16" s="182"/>
      <c r="J16" s="298"/>
    </row>
    <row r="17" spans="1:10" x14ac:dyDescent="0.2">
      <c r="A17" s="228" t="s">
        <v>11</v>
      </c>
      <c r="H17" s="299"/>
      <c r="I17" s="299"/>
      <c r="J17" s="298"/>
    </row>
    <row r="18" spans="1:10" x14ac:dyDescent="0.2">
      <c r="A18" s="229" t="s">
        <v>37</v>
      </c>
      <c r="B18" s="301">
        <f>[4]Sheet1!D177</f>
        <v>0</v>
      </c>
      <c r="C18" s="301">
        <f>[4]Sheet1!F177</f>
        <v>0</v>
      </c>
      <c r="D18" s="301">
        <f>[4]Sheet1!H177</f>
        <v>0</v>
      </c>
      <c r="E18" s="301">
        <f>[4]Sheet1!J177</f>
        <v>0</v>
      </c>
      <c r="F18" s="301">
        <f>[4]Sheet1!L177</f>
        <v>0</v>
      </c>
      <c r="G18" s="301">
        <f>[4]Sheet1!N177</f>
        <v>0</v>
      </c>
      <c r="H18" s="150">
        <f>[1]MercLab!V342</f>
        <v>0</v>
      </c>
      <c r="I18" s="150">
        <f>[1]MercLab!W342</f>
        <v>0</v>
      </c>
      <c r="J18" s="298"/>
    </row>
    <row r="19" spans="1:10" ht="12.75" customHeight="1" x14ac:dyDescent="0.2">
      <c r="A19" s="229" t="s">
        <v>38</v>
      </c>
      <c r="B19" s="301">
        <f>[4]Sheet1!D178</f>
        <v>4.9645133013592995</v>
      </c>
      <c r="C19" s="301">
        <f>[4]Sheet1!F178</f>
        <v>5.4903299161548018</v>
      </c>
      <c r="D19" s="301">
        <f>[4]Sheet1!H178</f>
        <v>5.5409270576406326</v>
      </c>
      <c r="E19" s="301">
        <f>[4]Sheet1!J178</f>
        <v>5.6668346194778785</v>
      </c>
      <c r="F19" s="301">
        <f>[4]Sheet1!L178</f>
        <v>5.1753839539662954</v>
      </c>
      <c r="G19" s="301">
        <f>[4]Sheet1!N178</f>
        <v>4.6777124512740214</v>
      </c>
      <c r="H19" s="150">
        <f>[1]MercLab!V343</f>
        <v>0</v>
      </c>
      <c r="I19" s="150">
        <f>[1]MercLab!W343</f>
        <v>0</v>
      </c>
      <c r="J19" s="298"/>
    </row>
    <row r="20" spans="1:10" x14ac:dyDescent="0.2">
      <c r="A20" s="229" t="s">
        <v>39</v>
      </c>
      <c r="B20" s="301">
        <f>[4]Sheet1!D179</f>
        <v>10.797560723228962</v>
      </c>
      <c r="C20" s="301">
        <f>[4]Sheet1!F179</f>
        <v>10.895910583331849</v>
      </c>
      <c r="D20" s="301">
        <f>[4]Sheet1!H179</f>
        <v>11.397952393768035</v>
      </c>
      <c r="E20" s="301">
        <f>[4]Sheet1!J179</f>
        <v>10.950476588335947</v>
      </c>
      <c r="F20" s="301">
        <f>[4]Sheet1!L179</f>
        <v>9.5873035637865041</v>
      </c>
      <c r="G20" s="301">
        <f>[4]Sheet1!N179</f>
        <v>10.635055703712236</v>
      </c>
      <c r="H20" s="150">
        <f>[1]MercLab!V344</f>
        <v>0</v>
      </c>
      <c r="I20" s="150">
        <f>[1]MercLab!W344</f>
        <v>0</v>
      </c>
      <c r="J20" s="298"/>
    </row>
    <row r="21" spans="1:10" ht="12.75" customHeight="1" x14ac:dyDescent="0.2">
      <c r="A21" s="229" t="s">
        <v>40</v>
      </c>
      <c r="B21" s="301">
        <f>[4]Sheet1!D180</f>
        <v>15.891049817044166</v>
      </c>
      <c r="C21" s="301">
        <f>[4]Sheet1!F180</f>
        <v>15.860745265386807</v>
      </c>
      <c r="D21" s="301">
        <f>[4]Sheet1!H180</f>
        <v>16.17860273372818</v>
      </c>
      <c r="E21" s="301">
        <f>[4]Sheet1!J180</f>
        <v>15.670780722793729</v>
      </c>
      <c r="F21" s="301">
        <f>[4]Sheet1!L180</f>
        <v>12.930074594728181</v>
      </c>
      <c r="G21" s="301">
        <f>[4]Sheet1!N180</f>
        <v>16.0191279903175</v>
      </c>
      <c r="H21" s="150">
        <f>[1]MercLab!V345</f>
        <v>0</v>
      </c>
      <c r="I21" s="150">
        <f>[1]MercLab!W345</f>
        <v>0</v>
      </c>
      <c r="J21" s="298"/>
    </row>
    <row r="22" spans="1:10" x14ac:dyDescent="0.2">
      <c r="A22" s="229" t="s">
        <v>46</v>
      </c>
      <c r="B22" s="301">
        <f>[4]Sheet1!D181</f>
        <v>0</v>
      </c>
      <c r="C22" s="301">
        <f>[4]Sheet1!F181</f>
        <v>0</v>
      </c>
      <c r="D22" s="301">
        <f>[4]Sheet1!H181</f>
        <v>0</v>
      </c>
      <c r="E22" s="301">
        <f>[4]Sheet1!J181</f>
        <v>0</v>
      </c>
      <c r="F22" s="301">
        <f>[4]Sheet1!L181</f>
        <v>0</v>
      </c>
      <c r="G22" s="301">
        <f>[4]Sheet1!N181</f>
        <v>0</v>
      </c>
      <c r="H22" s="150">
        <f>[1]MercLab!V346</f>
        <v>0</v>
      </c>
      <c r="I22" s="150">
        <f>[1]MercLab!W346</f>
        <v>0</v>
      </c>
      <c r="J22" s="298"/>
    </row>
    <row r="23" spans="1:10" ht="12.75" customHeight="1" x14ac:dyDescent="0.2">
      <c r="A23" s="229"/>
      <c r="H23" s="182"/>
      <c r="I23" s="182"/>
      <c r="J23" s="298"/>
    </row>
    <row r="24" spans="1:10" x14ac:dyDescent="0.2">
      <c r="A24" s="228" t="s">
        <v>16</v>
      </c>
      <c r="B24" s="299"/>
      <c r="C24" s="299"/>
      <c r="D24" s="299"/>
      <c r="E24" s="299"/>
      <c r="F24" s="299"/>
      <c r="G24" s="299"/>
      <c r="H24" s="299"/>
      <c r="I24" s="299"/>
      <c r="J24" s="298"/>
    </row>
    <row r="25" spans="1:10" x14ac:dyDescent="0.2">
      <c r="A25" s="229" t="s">
        <v>41</v>
      </c>
      <c r="B25" s="301">
        <f>[4]Sheet1!D182</f>
        <v>5.4802368998427688</v>
      </c>
      <c r="C25" s="301">
        <f>[4]Sheet1!F182</f>
        <v>5.4802368998427688</v>
      </c>
      <c r="D25" s="301">
        <f>[4]Sheet1!H182</f>
        <v>0</v>
      </c>
      <c r="E25" s="301">
        <f>[4]Sheet1!J182</f>
        <v>5.4802368998427688</v>
      </c>
      <c r="F25" s="301">
        <f>[4]Sheet1!L182</f>
        <v>0</v>
      </c>
      <c r="G25" s="301">
        <f>[4]Sheet1!N182</f>
        <v>0</v>
      </c>
      <c r="H25" s="150">
        <f>[1]MercLab!V348</f>
        <v>0</v>
      </c>
      <c r="I25" s="150">
        <f>[1]MercLab!W348</f>
        <v>0</v>
      </c>
      <c r="J25" s="298"/>
    </row>
    <row r="26" spans="1:10" x14ac:dyDescent="0.2">
      <c r="A26" s="229" t="s">
        <v>42</v>
      </c>
      <c r="B26" s="301">
        <f>[4]Sheet1!D183</f>
        <v>6.1014133248998501</v>
      </c>
      <c r="C26" s="301">
        <f>[4]Sheet1!F183</f>
        <v>5.8807835632322938</v>
      </c>
      <c r="D26" s="301">
        <f>[4]Sheet1!H183</f>
        <v>0</v>
      </c>
      <c r="E26" s="301">
        <f>[4]Sheet1!J183</f>
        <v>6.0321797554843233</v>
      </c>
      <c r="F26" s="301">
        <f>[4]Sheet1!L183</f>
        <v>5.7756066889519246</v>
      </c>
      <c r="G26" s="301">
        <f>[4]Sheet1!N183</f>
        <v>8</v>
      </c>
      <c r="H26" s="150">
        <f>[1]MercLab!V349</f>
        <v>0</v>
      </c>
      <c r="I26" s="150">
        <f>[1]MercLab!W349</f>
        <v>0</v>
      </c>
      <c r="J26" s="298"/>
    </row>
    <row r="27" spans="1:10" x14ac:dyDescent="0.2">
      <c r="A27" s="229" t="s">
        <v>43</v>
      </c>
      <c r="B27" s="301">
        <f>[4]Sheet1!D184</f>
        <v>7.9996420015833012</v>
      </c>
      <c r="C27" s="301">
        <f>[4]Sheet1!F184</f>
        <v>8.0062363606233546</v>
      </c>
      <c r="D27" s="301">
        <f>[4]Sheet1!H184</f>
        <v>13</v>
      </c>
      <c r="E27" s="301">
        <f>[4]Sheet1!J184</f>
        <v>8.6628512056963185</v>
      </c>
      <c r="F27" s="301">
        <f>[4]Sheet1!L184</f>
        <v>7.0148111595471176</v>
      </c>
      <c r="G27" s="301">
        <f>[4]Sheet1!N184</f>
        <v>7.976297495649705</v>
      </c>
      <c r="H27" s="150">
        <f>[1]MercLab!V350</f>
        <v>0</v>
      </c>
      <c r="I27" s="150">
        <f>[1]MercLab!W350</f>
        <v>0</v>
      </c>
      <c r="J27" s="298"/>
    </row>
    <row r="28" spans="1:10" x14ac:dyDescent="0.2">
      <c r="A28" s="229" t="s">
        <v>44</v>
      </c>
      <c r="B28" s="301">
        <f>[4]Sheet1!D185</f>
        <v>10.127708992862065</v>
      </c>
      <c r="C28" s="301">
        <f>[4]Sheet1!F185</f>
        <v>10.303252160427597</v>
      </c>
      <c r="D28" s="301">
        <f>[4]Sheet1!H185</f>
        <v>11.727152780578139</v>
      </c>
      <c r="E28" s="301">
        <f>[4]Sheet1!J185</f>
        <v>10.720646970919594</v>
      </c>
      <c r="F28" s="301">
        <f>[4]Sheet1!L185</f>
        <v>7.3408308889505474</v>
      </c>
      <c r="G28" s="301">
        <f>[4]Sheet1!N185</f>
        <v>9.4143022549241504</v>
      </c>
      <c r="H28" s="150">
        <f>[1]MercLab!V351</f>
        <v>0</v>
      </c>
      <c r="I28" s="150">
        <f>[1]MercLab!W351</f>
        <v>0</v>
      </c>
      <c r="J28" s="298"/>
    </row>
    <row r="29" spans="1:10" x14ac:dyDescent="0.2">
      <c r="A29" s="229" t="s">
        <v>45</v>
      </c>
      <c r="B29" s="301">
        <f>[4]Sheet1!D186</f>
        <v>10.927511032240274</v>
      </c>
      <c r="C29" s="301">
        <f>[4]Sheet1!F186</f>
        <v>11.698978917516422</v>
      </c>
      <c r="D29" s="301">
        <f>[4]Sheet1!H186</f>
        <v>14.022063546143539</v>
      </c>
      <c r="E29" s="301">
        <f>[4]Sheet1!J186</f>
        <v>11.77198727678495</v>
      </c>
      <c r="F29" s="301">
        <f>[4]Sheet1!L186</f>
        <v>7.5926920750388076</v>
      </c>
      <c r="G29" s="301">
        <f>[4]Sheet1!N186</f>
        <v>9.2673660137275107</v>
      </c>
      <c r="H29" s="150">
        <f>[1]MercLab!V352</f>
        <v>0</v>
      </c>
      <c r="I29" s="150">
        <f>[1]MercLab!W352</f>
        <v>0</v>
      </c>
      <c r="J29" s="298"/>
    </row>
    <row r="30" spans="1:10" x14ac:dyDescent="0.2">
      <c r="A30" s="229" t="s">
        <v>47</v>
      </c>
      <c r="B30" s="301">
        <f>[4]Sheet1!D187</f>
        <v>10.367474310083836</v>
      </c>
      <c r="C30" s="301">
        <f>[4]Sheet1!F187</f>
        <v>12.171039406470458</v>
      </c>
      <c r="D30" s="301">
        <f>[4]Sheet1!H187</f>
        <v>14.242023173700222</v>
      </c>
      <c r="E30" s="301">
        <f>[4]Sheet1!J187</f>
        <v>12.020088891448307</v>
      </c>
      <c r="F30" s="301">
        <f>[4]Sheet1!L187</f>
        <v>7.6385673411436423</v>
      </c>
      <c r="G30" s="301">
        <f>[4]Sheet1!N187</f>
        <v>7.7832352384390067</v>
      </c>
      <c r="H30" s="150">
        <f>[1]MercLab!V353</f>
        <v>0</v>
      </c>
      <c r="I30" s="150">
        <f>[1]MercLab!W353</f>
        <v>0</v>
      </c>
      <c r="J30" s="298"/>
    </row>
    <row r="31" spans="1:10" ht="12.75" customHeight="1" x14ac:dyDescent="0.2">
      <c r="A31" s="229" t="s">
        <v>48</v>
      </c>
      <c r="B31" s="301">
        <f>[4]Sheet1!D188</f>
        <v>8.6698324569401688</v>
      </c>
      <c r="C31" s="301">
        <f>[4]Sheet1!F188</f>
        <v>9.9492044214207613</v>
      </c>
      <c r="D31" s="301">
        <f>[4]Sheet1!H188</f>
        <v>12.517136953206085</v>
      </c>
      <c r="E31" s="301">
        <f>[4]Sheet1!J188</f>
        <v>9.6540266088707085</v>
      </c>
      <c r="F31" s="301">
        <f>[4]Sheet1!L188</f>
        <v>6.0331273949765336</v>
      </c>
      <c r="G31" s="301">
        <f>[4]Sheet1!N188</f>
        <v>7.4400986498375605</v>
      </c>
      <c r="H31" s="150">
        <f>[1]MercLab!V354</f>
        <v>0</v>
      </c>
      <c r="I31" s="150">
        <f>[1]MercLab!W354</f>
        <v>0</v>
      </c>
      <c r="J31" s="298"/>
    </row>
    <row r="32" spans="1:10" x14ac:dyDescent="0.2">
      <c r="A32" s="229" t="s">
        <v>49</v>
      </c>
      <c r="B32" s="301">
        <f>[4]Sheet1!D189</f>
        <v>8.3644238223271348</v>
      </c>
      <c r="C32" s="301">
        <f>[4]Sheet1!F189</f>
        <v>10.689502514464992</v>
      </c>
      <c r="D32" s="301">
        <f>[4]Sheet1!H189</f>
        <v>13.726742394889779</v>
      </c>
      <c r="E32" s="301">
        <f>[4]Sheet1!J189</f>
        <v>9.8077504494147387</v>
      </c>
      <c r="F32" s="301">
        <f>[4]Sheet1!L189</f>
        <v>5.1665145458431523</v>
      </c>
      <c r="G32" s="301">
        <f>[4]Sheet1!N189</f>
        <v>6.8675990421595792</v>
      </c>
      <c r="H32" s="150">
        <f>[1]MercLab!V355</f>
        <v>0</v>
      </c>
      <c r="I32" s="150">
        <f>[1]MercLab!W355</f>
        <v>0</v>
      </c>
      <c r="J32" s="298"/>
    </row>
    <row r="33" spans="1:10" ht="12.75" customHeight="1" x14ac:dyDescent="0.2">
      <c r="A33" s="229" t="s">
        <v>72</v>
      </c>
      <c r="B33" s="301">
        <f>[4]Sheet1!D190</f>
        <v>5.7371113864359744</v>
      </c>
      <c r="C33" s="301">
        <f>[4]Sheet1!F190</f>
        <v>8.8097193778892144</v>
      </c>
      <c r="D33" s="301">
        <f>[4]Sheet1!H190</f>
        <v>9.6926904746271845</v>
      </c>
      <c r="E33" s="301">
        <f>[4]Sheet1!J190</f>
        <v>9.2325794552229965</v>
      </c>
      <c r="F33" s="301">
        <f>[4]Sheet1!L190</f>
        <v>4.1773460571333079</v>
      </c>
      <c r="G33" s="301">
        <f>[4]Sheet1!N190</f>
        <v>5.048633776760405</v>
      </c>
      <c r="H33" s="150">
        <f>[1]MercLab!V356</f>
        <v>0</v>
      </c>
      <c r="I33" s="150">
        <f>[1]MercLab!W356</f>
        <v>0</v>
      </c>
      <c r="J33" s="298"/>
    </row>
    <row r="34" spans="1:10" x14ac:dyDescent="0.2">
      <c r="A34" s="229"/>
      <c r="B34" s="301">
        <f>[4]Sheet1!D191</f>
        <v>9.0591447196699111</v>
      </c>
      <c r="C34" s="301">
        <f>[4]Sheet1!F191</f>
        <v>10.661919389043375</v>
      </c>
      <c r="D34" s="301">
        <f>[4]Sheet1!H191</f>
        <v>13.220100048390101</v>
      </c>
      <c r="E34" s="301">
        <f>[4]Sheet1!J191</f>
        <v>10.674111733100407</v>
      </c>
      <c r="F34" s="301">
        <f>[4]Sheet1!L191</f>
        <v>6.588722787836085</v>
      </c>
      <c r="G34" s="301">
        <f>[4]Sheet1!N191</f>
        <v>7.229677587606556</v>
      </c>
      <c r="H34" s="182"/>
      <c r="I34" s="182"/>
      <c r="J34" s="298"/>
    </row>
    <row r="35" spans="1:10" x14ac:dyDescent="0.2">
      <c r="A35" s="233"/>
      <c r="B35" s="182"/>
      <c r="C35" s="301"/>
      <c r="D35" s="182"/>
      <c r="E35" s="182"/>
      <c r="F35" s="182"/>
      <c r="G35" s="182"/>
      <c r="H35" s="182"/>
      <c r="I35" s="182"/>
      <c r="J35" s="298"/>
    </row>
    <row r="36" spans="1:10" x14ac:dyDescent="0.2">
      <c r="A36" s="34" t="s">
        <v>82</v>
      </c>
      <c r="H36" s="299">
        <f>[1]MercLab!V360</f>
        <v>0</v>
      </c>
      <c r="I36" s="299">
        <f>[1]MercLab!W360</f>
        <v>0</v>
      </c>
      <c r="J36" s="298"/>
    </row>
    <row r="37" spans="1:10" x14ac:dyDescent="0.2">
      <c r="A37" s="234" t="s">
        <v>75</v>
      </c>
      <c r="B37" s="301">
        <f>[4]Sheet1!D194</f>
        <v>7.9932262125394837</v>
      </c>
      <c r="C37" s="301">
        <f>[4]Sheet1!F194</f>
        <v>9.2862612352389284</v>
      </c>
      <c r="D37" s="301">
        <f>[4]Sheet1!H194</f>
        <v>11.371476188921433</v>
      </c>
      <c r="E37" s="301">
        <f>[4]Sheet1!J194</f>
        <v>9.6254677237364383</v>
      </c>
      <c r="F37" s="301">
        <f>[4]Sheet1!L194</f>
        <v>6.5438634322556108</v>
      </c>
      <c r="G37" s="301">
        <f>[4]Sheet1!N194</f>
        <v>6.7893139257750237</v>
      </c>
      <c r="H37" s="150">
        <f>AVERAGE(H38:H40)</f>
        <v>0</v>
      </c>
      <c r="I37" s="150">
        <f>AVERAGE(I38:I40)</f>
        <v>0</v>
      </c>
      <c r="J37" s="298"/>
    </row>
    <row r="38" spans="1:10" x14ac:dyDescent="0.2">
      <c r="A38" s="235" t="s">
        <v>84</v>
      </c>
      <c r="B38" s="301">
        <f>[4]Sheet1!D195</f>
        <v>7.6597499404571456</v>
      </c>
      <c r="C38" s="301">
        <f>[4]Sheet1!F195</f>
        <v>9.849045068870387</v>
      </c>
      <c r="D38" s="301">
        <f>[4]Sheet1!H195</f>
        <v>11.105035354647471</v>
      </c>
      <c r="E38" s="301">
        <f>[4]Sheet1!J195</f>
        <v>9.7714000913725858</v>
      </c>
      <c r="F38" s="301">
        <f>[4]Sheet1!L195</f>
        <v>7.0487939201822334</v>
      </c>
      <c r="G38" s="301">
        <f>[4]Sheet1!N195</f>
        <v>6.7563984394784224</v>
      </c>
      <c r="H38" s="150">
        <f>[1]MercLab!V361</f>
        <v>0</v>
      </c>
      <c r="I38" s="150">
        <f>[1]MercLab!W361</f>
        <v>0</v>
      </c>
      <c r="J38" s="298"/>
    </row>
    <row r="39" spans="1:10" x14ac:dyDescent="0.2">
      <c r="A39" s="235" t="s">
        <v>85</v>
      </c>
      <c r="B39" s="301">
        <f>[4]Sheet1!D196</f>
        <v>8.2141233983471995</v>
      </c>
      <c r="C39" s="301">
        <f>[4]Sheet1!F196</f>
        <v>9.0963833684046556</v>
      </c>
      <c r="D39" s="301">
        <f>[4]Sheet1!H196</f>
        <v>11.682151096751562</v>
      </c>
      <c r="E39" s="301">
        <f>[4]Sheet1!J196</f>
        <v>9.587041967217079</v>
      </c>
      <c r="F39" s="301">
        <f>[4]Sheet1!L196</f>
        <v>6.4212687323943562</v>
      </c>
      <c r="G39" s="301">
        <f>[4]Sheet1!N196</f>
        <v>6.8191223174799243</v>
      </c>
      <c r="H39" s="150">
        <f>[1]MercLab!V362</f>
        <v>0</v>
      </c>
      <c r="I39" s="150">
        <f>[1]MercLab!W362</f>
        <v>0</v>
      </c>
      <c r="J39" s="298"/>
    </row>
    <row r="40" spans="1:10" x14ac:dyDescent="0.2">
      <c r="A40" s="235" t="s">
        <v>86</v>
      </c>
      <c r="B40" s="301">
        <f>[4]Sheet1!D197</f>
        <v>9.4019440017530211</v>
      </c>
      <c r="C40" s="301">
        <f>[4]Sheet1!F197</f>
        <v>9.5464615347298896</v>
      </c>
      <c r="D40" s="301">
        <f>[4]Sheet1!H197</f>
        <v>0</v>
      </c>
      <c r="E40" s="301">
        <f>[4]Sheet1!J197</f>
        <v>9.6625113834066685</v>
      </c>
      <c r="F40" s="301">
        <f>[4]Sheet1!L197</f>
        <v>9</v>
      </c>
      <c r="G40" s="301">
        <f>[4]Sheet1!N197</f>
        <v>8.9834568991537509</v>
      </c>
      <c r="H40" s="150">
        <f>[1]MercLab!V363</f>
        <v>0</v>
      </c>
      <c r="I40" s="150">
        <f>[1]MercLab!W363</f>
        <v>0</v>
      </c>
      <c r="J40" s="298"/>
    </row>
    <row r="41" spans="1:10" x14ac:dyDescent="0.2">
      <c r="A41" s="234" t="s">
        <v>76</v>
      </c>
      <c r="B41" s="301">
        <f>[4]Sheet1!D198</f>
        <v>12.804302252449112</v>
      </c>
      <c r="C41" s="301">
        <f>[4]Sheet1!F198</f>
        <v>13.782444422368824</v>
      </c>
      <c r="D41" s="301">
        <f>[4]Sheet1!H198</f>
        <v>14.651424690530193</v>
      </c>
      <c r="E41" s="301">
        <f>[4]Sheet1!J198</f>
        <v>13.303214548934752</v>
      </c>
      <c r="F41" s="301">
        <f>[4]Sheet1!L198</f>
        <v>8.135181835964854</v>
      </c>
      <c r="G41" s="301">
        <f>[4]Sheet1!N198</f>
        <v>10.087558568187255</v>
      </c>
      <c r="H41" s="150">
        <f>[1]MercLab!V364</f>
        <v>0</v>
      </c>
      <c r="I41" s="150">
        <f>[1]MercLab!W364</f>
        <v>0</v>
      </c>
      <c r="J41" s="298"/>
    </row>
    <row r="42" spans="1:10" x14ac:dyDescent="0.2">
      <c r="A42" s="234" t="s">
        <v>77</v>
      </c>
      <c r="B42" s="301">
        <f>[4]Sheet1!D199</f>
        <v>14.042862276949075</v>
      </c>
      <c r="C42" s="301">
        <f>[4]Sheet1!F199</f>
        <v>16.003737708771105</v>
      </c>
      <c r="D42" s="301">
        <f>[4]Sheet1!H199</f>
        <v>16.629976730149917</v>
      </c>
      <c r="E42" s="301">
        <f>[4]Sheet1!J199</f>
        <v>15.985032325607042</v>
      </c>
      <c r="F42" s="301">
        <f>[4]Sheet1!L199</f>
        <v>7</v>
      </c>
      <c r="G42" s="301">
        <f>[4]Sheet1!N199</f>
        <v>10.651526944392515</v>
      </c>
      <c r="H42" s="150">
        <f>[1]MercLab!V365</f>
        <v>0</v>
      </c>
      <c r="I42" s="150">
        <f>[1]MercLab!W365</f>
        <v>0</v>
      </c>
      <c r="J42" s="298"/>
    </row>
    <row r="43" spans="1:10" x14ac:dyDescent="0.2">
      <c r="A43" s="234" t="s">
        <v>78</v>
      </c>
      <c r="B43" s="301">
        <f>[4]Sheet1!D200</f>
        <v>15.320694093517819</v>
      </c>
      <c r="C43" s="301">
        <f>[4]Sheet1!F200</f>
        <v>15.38220117351876</v>
      </c>
      <c r="D43" s="301">
        <f>[4]Sheet1!H200</f>
        <v>16.241250493297702</v>
      </c>
      <c r="E43" s="301">
        <f>[4]Sheet1!J200</f>
        <v>17.877042233185946</v>
      </c>
      <c r="F43" s="301">
        <f>[4]Sheet1!L200</f>
        <v>3</v>
      </c>
      <c r="G43" s="301">
        <f>[4]Sheet1!N200</f>
        <v>14</v>
      </c>
      <c r="H43" s="150">
        <f>[1]MercLab!V366</f>
        <v>0</v>
      </c>
      <c r="I43" s="150">
        <f>[1]MercLab!W366</f>
        <v>0</v>
      </c>
      <c r="J43" s="298"/>
    </row>
    <row r="44" spans="1:10" x14ac:dyDescent="0.2">
      <c r="A44" s="234" t="s">
        <v>79</v>
      </c>
      <c r="B44" s="301">
        <f>[4]Sheet1!D201</f>
        <v>14.263620350517419</v>
      </c>
      <c r="C44" s="301">
        <f>[4]Sheet1!F201</f>
        <v>16.656250000000004</v>
      </c>
      <c r="D44" s="301">
        <f>[4]Sheet1!H201</f>
        <v>16.714285714285715</v>
      </c>
      <c r="E44" s="301">
        <f>[4]Sheet1!J201</f>
        <v>16.545454545454547</v>
      </c>
      <c r="F44" s="301">
        <f>[4]Sheet1!L201</f>
        <v>0</v>
      </c>
      <c r="G44" s="301">
        <f>[4]Sheet1!N201</f>
        <v>12.90386898645494</v>
      </c>
      <c r="H44" s="150">
        <f>[1]MercLab!V367</f>
        <v>0</v>
      </c>
      <c r="I44" s="150">
        <f>[1]MercLab!W367</f>
        <v>0</v>
      </c>
      <c r="J44" s="298"/>
    </row>
    <row r="45" spans="1:10" x14ac:dyDescent="0.2">
      <c r="A45" s="232"/>
      <c r="H45" s="182"/>
      <c r="I45" s="182"/>
      <c r="J45" s="298"/>
    </row>
    <row r="46" spans="1:10" x14ac:dyDescent="0.2">
      <c r="A46" s="228" t="s">
        <v>12</v>
      </c>
      <c r="B46" s="299"/>
      <c r="C46" s="299"/>
      <c r="D46" s="299"/>
      <c r="E46" s="299"/>
      <c r="F46" s="299"/>
      <c r="G46" s="299"/>
      <c r="H46" s="299"/>
      <c r="I46" s="299"/>
      <c r="J46" s="298"/>
    </row>
    <row r="47" spans="1:10" x14ac:dyDescent="0.2">
      <c r="A47" s="229" t="s">
        <v>38</v>
      </c>
      <c r="B47" s="301">
        <f>[4]Sheet1!D202</f>
        <v>5.6274872405298328</v>
      </c>
      <c r="C47" s="301">
        <f>[4]Sheet1!F202</f>
        <v>7.1034281674950455</v>
      </c>
      <c r="D47" s="301">
        <f>[4]Sheet1!H202</f>
        <v>0</v>
      </c>
      <c r="E47" s="301">
        <f>[4]Sheet1!J202</f>
        <v>7.1034281674950455</v>
      </c>
      <c r="F47" s="301">
        <f>[4]Sheet1!L202</f>
        <v>0</v>
      </c>
      <c r="G47" s="301">
        <f>[4]Sheet1!N202</f>
        <v>4.8090572179885767</v>
      </c>
      <c r="H47" s="150">
        <f>[1]MercLab!V369</f>
        <v>0</v>
      </c>
      <c r="I47" s="150">
        <f>[1]MercLab!W369</f>
        <v>0</v>
      </c>
      <c r="J47" s="298"/>
    </row>
    <row r="48" spans="1:10" x14ac:dyDescent="0.2">
      <c r="A48" s="229" t="s">
        <v>39</v>
      </c>
      <c r="B48" s="301">
        <f>[4]Sheet1!D203</f>
        <v>7.8533526332106893</v>
      </c>
      <c r="C48" s="301">
        <f>[4]Sheet1!F203</f>
        <v>9.7045469470391996</v>
      </c>
      <c r="D48" s="301">
        <f>[4]Sheet1!H203</f>
        <v>0</v>
      </c>
      <c r="E48" s="301">
        <f>[4]Sheet1!J203</f>
        <v>9.7045469470391996</v>
      </c>
      <c r="F48" s="301">
        <f>[4]Sheet1!L203</f>
        <v>0</v>
      </c>
      <c r="G48" s="301">
        <f>[4]Sheet1!N203</f>
        <v>6.3170442639182935</v>
      </c>
      <c r="H48" s="150">
        <f>[1]MercLab!V370</f>
        <v>0</v>
      </c>
      <c r="I48" s="150">
        <f>[1]MercLab!W370</f>
        <v>0</v>
      </c>
      <c r="J48" s="298"/>
    </row>
    <row r="49" spans="1:15" x14ac:dyDescent="0.2">
      <c r="A49" s="229" t="s">
        <v>50</v>
      </c>
      <c r="B49" s="301">
        <f>[4]Sheet1!D204</f>
        <v>9.5846313074861254</v>
      </c>
      <c r="C49" s="301">
        <f>[4]Sheet1!F204</f>
        <v>11.001315089883342</v>
      </c>
      <c r="D49" s="301">
        <f>[4]Sheet1!H204</f>
        <v>13.220385833360806</v>
      </c>
      <c r="E49" s="301">
        <f>[4]Sheet1!J204</f>
        <v>11.316728521615575</v>
      </c>
      <c r="F49" s="301">
        <f>[4]Sheet1!L204</f>
        <v>6.588722787836085</v>
      </c>
      <c r="G49" s="301">
        <f>[4]Sheet1!N204</f>
        <v>7.7516367989383053</v>
      </c>
      <c r="H49" s="230">
        <f>[1]MercLab!V371</f>
        <v>0</v>
      </c>
      <c r="I49" s="230">
        <f>[1]MercLab!W371</f>
        <v>0</v>
      </c>
    </row>
    <row r="50" spans="1:15" x14ac:dyDescent="0.2">
      <c r="A50" s="229" t="s">
        <v>46</v>
      </c>
      <c r="B50" s="301">
        <f>[4]Sheet1!D205</f>
        <v>13</v>
      </c>
      <c r="C50" s="301">
        <f>[4]Sheet1!F205</f>
        <v>13</v>
      </c>
      <c r="D50" s="301">
        <f>[4]Sheet1!H205</f>
        <v>13</v>
      </c>
      <c r="E50" s="301">
        <f>[4]Sheet1!J205</f>
        <v>0</v>
      </c>
      <c r="F50" s="301">
        <f>[4]Sheet1!L205</f>
        <v>0</v>
      </c>
      <c r="G50" s="301">
        <f>[4]Sheet1!N205</f>
        <v>0</v>
      </c>
      <c r="H50" s="230">
        <f>[1]MercLab!V372</f>
        <v>0</v>
      </c>
      <c r="I50" s="230">
        <f>[1]MercLab!W372</f>
        <v>0</v>
      </c>
    </row>
    <row r="51" spans="1:15" x14ac:dyDescent="0.2">
      <c r="A51" s="229"/>
      <c r="H51" s="230"/>
      <c r="I51" s="230"/>
    </row>
    <row r="52" spans="1:15" x14ac:dyDescent="0.2">
      <c r="A52" s="285"/>
      <c r="B52" s="286"/>
      <c r="C52" s="286"/>
      <c r="D52" s="286"/>
      <c r="E52" s="286"/>
      <c r="F52" s="286"/>
      <c r="G52" s="286"/>
      <c r="H52" s="286"/>
      <c r="I52" s="286"/>
    </row>
    <row r="53" spans="1:15" x14ac:dyDescent="0.2">
      <c r="A53" s="238" t="str">
        <f>'C05'!A42</f>
        <v>Fuente: Instituto Nacional de Estadística (INE). LXV Encuesta Permanente de Hogares de Propósitos Múltiples, 2019.</v>
      </c>
      <c r="B53" s="237"/>
      <c r="C53" s="237"/>
      <c r="D53" s="237"/>
      <c r="E53" s="237"/>
      <c r="F53" s="237"/>
      <c r="G53" s="237"/>
      <c r="H53" s="237"/>
      <c r="I53" s="237"/>
    </row>
    <row r="54" spans="1:15" x14ac:dyDescent="0.2">
      <c r="A54" s="238" t="str">
        <f>'C05'!A43</f>
        <v>(Promedio de salarios mínimos por rama)</v>
      </c>
      <c r="B54" s="237"/>
      <c r="C54" s="237"/>
      <c r="D54" s="237"/>
      <c r="E54" s="237"/>
      <c r="F54" s="237"/>
      <c r="G54" s="237"/>
      <c r="H54" s="237"/>
      <c r="I54" s="237"/>
    </row>
    <row r="55" spans="1:15" x14ac:dyDescent="0.2">
      <c r="A55" s="238" t="s">
        <v>83</v>
      </c>
      <c r="B55" s="237"/>
      <c r="C55" s="237"/>
      <c r="D55" s="237"/>
      <c r="E55" s="237"/>
      <c r="F55" s="237"/>
      <c r="G55" s="237"/>
      <c r="H55" s="237"/>
      <c r="I55" s="237"/>
    </row>
    <row r="56" spans="1:15" x14ac:dyDescent="0.2">
      <c r="A56" s="237"/>
      <c r="B56" s="237"/>
      <c r="C56" s="237"/>
      <c r="D56" s="239"/>
      <c r="E56" s="237"/>
      <c r="F56" s="237"/>
      <c r="G56" s="237"/>
      <c r="H56" s="237"/>
      <c r="I56" s="237"/>
    </row>
    <row r="57" spans="1:15" x14ac:dyDescent="0.2">
      <c r="A57" s="291" t="s">
        <v>106</v>
      </c>
      <c r="B57" s="291"/>
      <c r="C57" s="291"/>
      <c r="D57" s="291"/>
      <c r="E57" s="291"/>
      <c r="F57" s="291"/>
      <c r="G57" s="291"/>
      <c r="H57" s="291"/>
      <c r="I57" s="291"/>
    </row>
    <row r="58" spans="1:15" x14ac:dyDescent="0.2">
      <c r="A58" s="379" t="s">
        <v>101</v>
      </c>
      <c r="B58" s="379"/>
      <c r="C58" s="379"/>
      <c r="D58" s="379"/>
      <c r="E58" s="379"/>
      <c r="F58" s="379"/>
      <c r="G58" s="379"/>
      <c r="H58" s="379"/>
      <c r="I58" s="379"/>
    </row>
    <row r="59" spans="1:15" x14ac:dyDescent="0.2">
      <c r="A59" s="379" t="s">
        <v>33</v>
      </c>
      <c r="B59" s="379"/>
      <c r="C59" s="379"/>
      <c r="D59" s="379"/>
      <c r="E59" s="379"/>
      <c r="F59" s="379"/>
      <c r="G59" s="379"/>
      <c r="H59" s="379"/>
      <c r="I59" s="379"/>
    </row>
    <row r="60" spans="1:15" customFormat="1" ht="23.25" x14ac:dyDescent="0.35">
      <c r="A60" s="378" t="s">
        <v>90</v>
      </c>
      <c r="B60" s="378"/>
      <c r="C60" s="378"/>
      <c r="D60" s="378"/>
      <c r="E60" s="378"/>
      <c r="F60" s="378"/>
      <c r="G60" s="378"/>
      <c r="H60" s="378"/>
      <c r="I60" s="378"/>
      <c r="J60" s="244"/>
      <c r="K60" s="244"/>
      <c r="L60" s="244"/>
      <c r="M60" s="244"/>
      <c r="N60" s="244"/>
      <c r="O60" s="244"/>
    </row>
    <row r="61" spans="1:15" x14ac:dyDescent="0.2">
      <c r="A61" s="237" t="s">
        <v>17</v>
      </c>
      <c r="B61" s="237"/>
      <c r="C61" s="237"/>
      <c r="D61" s="237"/>
      <c r="E61" s="237"/>
      <c r="F61" s="237"/>
      <c r="G61" s="237"/>
      <c r="H61" s="237"/>
      <c r="I61" s="237"/>
    </row>
    <row r="62" spans="1:15" x14ac:dyDescent="0.2">
      <c r="A62" s="380" t="s">
        <v>31</v>
      </c>
      <c r="B62" s="380" t="s">
        <v>27</v>
      </c>
      <c r="C62" s="382" t="s">
        <v>6</v>
      </c>
      <c r="D62" s="382"/>
      <c r="E62" s="382"/>
      <c r="F62" s="382"/>
      <c r="G62" s="380" t="s">
        <v>28</v>
      </c>
      <c r="H62" s="380" t="s">
        <v>36</v>
      </c>
      <c r="I62" s="380" t="s">
        <v>29</v>
      </c>
    </row>
    <row r="63" spans="1:15" ht="24" customHeight="1" x14ac:dyDescent="0.2">
      <c r="A63" s="381"/>
      <c r="B63" s="381"/>
      <c r="C63" s="221" t="s">
        <v>0</v>
      </c>
      <c r="D63" s="221" t="s">
        <v>87</v>
      </c>
      <c r="E63" s="221" t="s">
        <v>9</v>
      </c>
      <c r="F63" s="221" t="s">
        <v>88</v>
      </c>
      <c r="G63" s="381"/>
      <c r="H63" s="381"/>
      <c r="I63" s="381" t="s">
        <v>30</v>
      </c>
    </row>
    <row r="64" spans="1:15" x14ac:dyDescent="0.2">
      <c r="A64" s="220"/>
      <c r="B64" s="220"/>
      <c r="C64" s="240"/>
      <c r="D64" s="220"/>
      <c r="E64" s="220"/>
      <c r="F64" s="220"/>
      <c r="G64" s="220"/>
      <c r="H64" s="220"/>
      <c r="I64" s="220"/>
    </row>
    <row r="65" spans="1:10" x14ac:dyDescent="0.2">
      <c r="A65" s="241" t="s">
        <v>58</v>
      </c>
      <c r="B65" s="225">
        <f t="shared" ref="B65:I65" si="0">B8</f>
        <v>9.0591447196699111</v>
      </c>
      <c r="C65" s="225">
        <f t="shared" si="0"/>
        <v>10.661919389043375</v>
      </c>
      <c r="D65" s="225">
        <f t="shared" si="0"/>
        <v>13.220100048390101</v>
      </c>
      <c r="E65" s="225">
        <f t="shared" si="0"/>
        <v>10.674111733100407</v>
      </c>
      <c r="F65" s="225">
        <f t="shared" si="0"/>
        <v>6.588722787836085</v>
      </c>
      <c r="G65" s="225">
        <f t="shared" si="0"/>
        <v>7.229677587606556</v>
      </c>
      <c r="H65" s="225">
        <f t="shared" si="0"/>
        <v>0</v>
      </c>
      <c r="I65" s="225">
        <f t="shared" si="0"/>
        <v>0</v>
      </c>
    </row>
    <row r="66" spans="1:10" x14ac:dyDescent="0.2">
      <c r="A66" s="242"/>
      <c r="B66" s="297"/>
      <c r="C66" s="297"/>
      <c r="D66" s="297"/>
      <c r="E66" s="297"/>
      <c r="F66" s="297"/>
      <c r="G66" s="297"/>
      <c r="H66" s="297"/>
      <c r="I66" s="297"/>
      <c r="J66" s="298"/>
    </row>
    <row r="67" spans="1:10" x14ac:dyDescent="0.2">
      <c r="A67" s="243" t="s">
        <v>13</v>
      </c>
      <c r="B67" s="141"/>
      <c r="C67" s="141"/>
      <c r="D67" s="141"/>
      <c r="E67" s="141"/>
      <c r="F67" s="141"/>
      <c r="G67" s="141"/>
      <c r="H67" s="141">
        <f>[1]MercLab!V374</f>
        <v>0</v>
      </c>
      <c r="I67" s="141">
        <f>[1]MercLab!W374</f>
        <v>0</v>
      </c>
      <c r="J67" s="298"/>
    </row>
    <row r="68" spans="1:10" x14ac:dyDescent="0.2">
      <c r="A68" s="151" t="s">
        <v>108</v>
      </c>
      <c r="B68" s="301">
        <f>[4]Sheet1!D206</f>
        <v>5.6274872405298328</v>
      </c>
      <c r="C68" s="301">
        <f>[4]Sheet1!F206</f>
        <v>7.1034281674950455</v>
      </c>
      <c r="D68" s="301">
        <f>[4]Sheet1!H206</f>
        <v>0</v>
      </c>
      <c r="E68" s="301">
        <f>[4]Sheet1!J206</f>
        <v>7.1034281674950455</v>
      </c>
      <c r="F68" s="301">
        <f>[4]Sheet1!L206</f>
        <v>0</v>
      </c>
      <c r="G68" s="301">
        <f>[4]Sheet1!N206</f>
        <v>4.8090572179885767</v>
      </c>
      <c r="H68" s="150">
        <f>[1]MercLab!V375</f>
        <v>0</v>
      </c>
      <c r="I68" s="150">
        <f>[1]MercLab!W375</f>
        <v>0</v>
      </c>
      <c r="J68" s="298"/>
    </row>
    <row r="69" spans="1:10" x14ac:dyDescent="0.2">
      <c r="A69" s="151" t="s">
        <v>109</v>
      </c>
      <c r="B69" s="301">
        <f>[4]Sheet1!D207</f>
        <v>0</v>
      </c>
      <c r="C69" s="301">
        <f>[4]Sheet1!F207</f>
        <v>0</v>
      </c>
      <c r="D69" s="301">
        <f>[4]Sheet1!H207</f>
        <v>0</v>
      </c>
      <c r="E69" s="301">
        <f>[4]Sheet1!J207</f>
        <v>0</v>
      </c>
      <c r="F69" s="301">
        <f>[4]Sheet1!L207</f>
        <v>0</v>
      </c>
      <c r="G69" s="301">
        <f>[4]Sheet1!N207</f>
        <v>0</v>
      </c>
      <c r="H69" s="150">
        <f>[1]MercLab!V376</f>
        <v>0</v>
      </c>
      <c r="I69" s="150">
        <f>[1]MercLab!W376</f>
        <v>0</v>
      </c>
      <c r="J69" s="298"/>
    </row>
    <row r="70" spans="1:10" x14ac:dyDescent="0.2">
      <c r="A70" s="151" t="s">
        <v>54</v>
      </c>
      <c r="B70" s="301">
        <f>[4]Sheet1!D208</f>
        <v>7.8533526332106893</v>
      </c>
      <c r="C70" s="301">
        <f>[4]Sheet1!F208</f>
        <v>9.7045469470391996</v>
      </c>
      <c r="D70" s="301">
        <f>[4]Sheet1!H208</f>
        <v>0</v>
      </c>
      <c r="E70" s="301">
        <f>[4]Sheet1!J208</f>
        <v>9.7045469470391996</v>
      </c>
      <c r="F70" s="301">
        <f>[4]Sheet1!L208</f>
        <v>0</v>
      </c>
      <c r="G70" s="301">
        <f>[4]Sheet1!N208</f>
        <v>6.3170442639182935</v>
      </c>
      <c r="H70" s="150">
        <f>[1]MercLab!V377</f>
        <v>0</v>
      </c>
      <c r="I70" s="150">
        <f>[1]MercLab!W377</f>
        <v>0</v>
      </c>
      <c r="J70" s="298"/>
    </row>
    <row r="71" spans="1:10" x14ac:dyDescent="0.2">
      <c r="A71" s="151" t="s">
        <v>110</v>
      </c>
      <c r="B71" s="301">
        <f>[4]Sheet1!D209</f>
        <v>10.43183281229344</v>
      </c>
      <c r="C71" s="301">
        <f>[4]Sheet1!F209</f>
        <v>13.472897671346754</v>
      </c>
      <c r="D71" s="301">
        <f>[4]Sheet1!H209</f>
        <v>12</v>
      </c>
      <c r="E71" s="301">
        <f>[4]Sheet1!J209</f>
        <v>14.142857142857142</v>
      </c>
      <c r="F71" s="301">
        <f>[4]Sheet1!L209</f>
        <v>0</v>
      </c>
      <c r="G71" s="301">
        <f>[4]Sheet1!N209</f>
        <v>7.2376475394646382</v>
      </c>
      <c r="H71" s="150">
        <f>[1]MercLab!V378</f>
        <v>0</v>
      </c>
      <c r="I71" s="150">
        <f>[1]MercLab!W378</f>
        <v>0</v>
      </c>
      <c r="J71" s="298"/>
    </row>
    <row r="72" spans="1:10" x14ac:dyDescent="0.2">
      <c r="A72" s="151" t="s">
        <v>111</v>
      </c>
      <c r="B72" s="301">
        <f>[4]Sheet1!D210</f>
        <v>6.0252924152835003</v>
      </c>
      <c r="C72" s="301">
        <f>[4]Sheet1!F210</f>
        <v>8.7751078222442125</v>
      </c>
      <c r="D72" s="301">
        <f>[4]Sheet1!H210</f>
        <v>0</v>
      </c>
      <c r="E72" s="301">
        <f>[4]Sheet1!J210</f>
        <v>8.7751078222442125</v>
      </c>
      <c r="F72" s="301">
        <f>[4]Sheet1!L210</f>
        <v>0</v>
      </c>
      <c r="G72" s="301">
        <f>[4]Sheet1!N210</f>
        <v>4.625286801172976</v>
      </c>
      <c r="H72" s="150">
        <f>[1]MercLab!V379</f>
        <v>0</v>
      </c>
      <c r="I72" s="150">
        <f>[1]MercLab!W379</f>
        <v>0</v>
      </c>
      <c r="J72" s="298"/>
    </row>
    <row r="73" spans="1:10" x14ac:dyDescent="0.2">
      <c r="A73" s="151" t="s">
        <v>112</v>
      </c>
      <c r="B73" s="301">
        <f>[4]Sheet1!D211</f>
        <v>11.280757959112419</v>
      </c>
      <c r="C73" s="301">
        <f>[4]Sheet1!F211</f>
        <v>11.601299343109329</v>
      </c>
      <c r="D73" s="301">
        <f>[4]Sheet1!H211</f>
        <v>0</v>
      </c>
      <c r="E73" s="301">
        <f>[4]Sheet1!J211</f>
        <v>11.601299343109329</v>
      </c>
      <c r="F73" s="301">
        <f>[4]Sheet1!L211</f>
        <v>0</v>
      </c>
      <c r="G73" s="301">
        <f>[4]Sheet1!N211</f>
        <v>9.3147489130800469</v>
      </c>
      <c r="H73" s="150">
        <f>[1]MercLab!V380</f>
        <v>0</v>
      </c>
      <c r="I73" s="150">
        <f>[1]MercLab!W380</f>
        <v>0</v>
      </c>
      <c r="J73" s="298"/>
    </row>
    <row r="74" spans="1:10" x14ac:dyDescent="0.2">
      <c r="A74" s="151" t="s">
        <v>113</v>
      </c>
      <c r="B74" s="301">
        <f>[4]Sheet1!D212</f>
        <v>8.6008941445444194</v>
      </c>
      <c r="C74" s="301">
        <f>[4]Sheet1!F212</f>
        <v>11.485593567056576</v>
      </c>
      <c r="D74" s="301">
        <f>[4]Sheet1!H212</f>
        <v>11.675707895870973</v>
      </c>
      <c r="E74" s="301">
        <f>[4]Sheet1!J212</f>
        <v>11.483983319146029</v>
      </c>
      <c r="F74" s="301">
        <f>[4]Sheet1!L212</f>
        <v>0</v>
      </c>
      <c r="G74" s="301">
        <f>[4]Sheet1!N212</f>
        <v>7.549563915013521</v>
      </c>
      <c r="H74" s="150">
        <f>[1]MercLab!V381</f>
        <v>0</v>
      </c>
      <c r="I74" s="150">
        <f>[1]MercLab!W381</f>
        <v>0</v>
      </c>
      <c r="J74" s="298"/>
    </row>
    <row r="75" spans="1:10" x14ac:dyDescent="0.2">
      <c r="A75" s="151" t="s">
        <v>114</v>
      </c>
      <c r="B75" s="301">
        <f>[4]Sheet1!D213</f>
        <v>10.66480267939453</v>
      </c>
      <c r="C75" s="301">
        <f>[4]Sheet1!F213</f>
        <v>11.129754161117088</v>
      </c>
      <c r="D75" s="301">
        <f>[4]Sheet1!H213</f>
        <v>0</v>
      </c>
      <c r="E75" s="301">
        <f>[4]Sheet1!J213</f>
        <v>11.129754161117088</v>
      </c>
      <c r="F75" s="301">
        <f>[4]Sheet1!L213</f>
        <v>0</v>
      </c>
      <c r="G75" s="301">
        <f>[4]Sheet1!N213</f>
        <v>9.7655735482086072</v>
      </c>
      <c r="H75" s="150">
        <f>[1]MercLab!V382</f>
        <v>0</v>
      </c>
      <c r="I75" s="150">
        <f>[1]MercLab!W382</f>
        <v>0</v>
      </c>
      <c r="J75" s="298"/>
    </row>
    <row r="76" spans="1:10" x14ac:dyDescent="0.2">
      <c r="A76" s="151" t="s">
        <v>115</v>
      </c>
      <c r="B76" s="301">
        <f>[4]Sheet1!D214</f>
        <v>7.5862142553198009</v>
      </c>
      <c r="C76" s="301">
        <f>[4]Sheet1!F214</f>
        <v>8.4496270175805108</v>
      </c>
      <c r="D76" s="301">
        <f>[4]Sheet1!H214</f>
        <v>0</v>
      </c>
      <c r="E76" s="301">
        <f>[4]Sheet1!J214</f>
        <v>8.4496270175805108</v>
      </c>
      <c r="F76" s="301">
        <f>[4]Sheet1!L214</f>
        <v>0</v>
      </c>
      <c r="G76" s="301">
        <f>[4]Sheet1!N214</f>
        <v>6.8230039183037263</v>
      </c>
      <c r="H76" s="150">
        <f>[1]MercLab!V383</f>
        <v>0</v>
      </c>
      <c r="I76" s="150">
        <f>[1]MercLab!W383</f>
        <v>0</v>
      </c>
      <c r="J76" s="298"/>
    </row>
    <row r="77" spans="1:10" x14ac:dyDescent="0.2">
      <c r="A77" s="151" t="s">
        <v>116</v>
      </c>
      <c r="B77" s="301">
        <f>[4]Sheet1!D215</f>
        <v>12.894899144890172</v>
      </c>
      <c r="C77" s="301">
        <f>[4]Sheet1!F215</f>
        <v>14.048281607111344</v>
      </c>
      <c r="D77" s="301">
        <f>[4]Sheet1!H215</f>
        <v>15.333333333333332</v>
      </c>
      <c r="E77" s="301">
        <f>[4]Sheet1!J215</f>
        <v>13.848894354886058</v>
      </c>
      <c r="F77" s="301">
        <f>[4]Sheet1!L215</f>
        <v>0</v>
      </c>
      <c r="G77" s="301">
        <f>[4]Sheet1!N215</f>
        <v>11.63772260839341</v>
      </c>
      <c r="H77" s="150">
        <f>[1]MercLab!V384</f>
        <v>0</v>
      </c>
      <c r="I77" s="150">
        <f>[1]MercLab!W384</f>
        <v>0</v>
      </c>
      <c r="J77" s="298"/>
    </row>
    <row r="78" spans="1:10" x14ac:dyDescent="0.2">
      <c r="A78" s="151" t="s">
        <v>117</v>
      </c>
      <c r="B78" s="301">
        <f>[4]Sheet1!D216</f>
        <v>14.752244637715734</v>
      </c>
      <c r="C78" s="301">
        <f>[4]Sheet1!F216</f>
        <v>14.752244637715734</v>
      </c>
      <c r="D78" s="301">
        <f>[4]Sheet1!H216</f>
        <v>15.590909090909092</v>
      </c>
      <c r="E78" s="301">
        <f>[4]Sheet1!J216</f>
        <v>14.712162309287528</v>
      </c>
      <c r="F78" s="301">
        <f>[4]Sheet1!L216</f>
        <v>0</v>
      </c>
      <c r="G78" s="301">
        <f>[4]Sheet1!N216</f>
        <v>0</v>
      </c>
      <c r="H78" s="150"/>
      <c r="I78" s="150"/>
      <c r="J78" s="298"/>
    </row>
    <row r="79" spans="1:10" x14ac:dyDescent="0.2">
      <c r="A79" s="151" t="s">
        <v>118</v>
      </c>
      <c r="B79" s="301">
        <f>[4]Sheet1!D217</f>
        <v>16.348204496281273</v>
      </c>
      <c r="C79" s="301">
        <f>[4]Sheet1!F217</f>
        <v>15.944511137752434</v>
      </c>
      <c r="D79" s="301">
        <f>[4]Sheet1!H217</f>
        <v>0</v>
      </c>
      <c r="E79" s="301">
        <f>[4]Sheet1!J217</f>
        <v>15.944511137752434</v>
      </c>
      <c r="F79" s="301">
        <f>[4]Sheet1!L217</f>
        <v>0</v>
      </c>
      <c r="G79" s="301">
        <f>[4]Sheet1!N217</f>
        <v>19</v>
      </c>
      <c r="H79" s="150"/>
      <c r="I79" s="150"/>
      <c r="J79" s="298"/>
    </row>
    <row r="80" spans="1:10" x14ac:dyDescent="0.2">
      <c r="A80" s="151" t="s">
        <v>119</v>
      </c>
      <c r="B80" s="301">
        <f>[4]Sheet1!D218</f>
        <v>13.713352877217758</v>
      </c>
      <c r="C80" s="301">
        <f>[4]Sheet1!F218</f>
        <v>12.772373919310937</v>
      </c>
      <c r="D80" s="301">
        <f>[4]Sheet1!H218</f>
        <v>16.120077633491164</v>
      </c>
      <c r="E80" s="301">
        <f>[4]Sheet1!J218</f>
        <v>12.223472575603635</v>
      </c>
      <c r="F80" s="301">
        <f>[4]Sheet1!L218</f>
        <v>0</v>
      </c>
      <c r="G80" s="301">
        <f>[4]Sheet1!N218</f>
        <v>15.202095916183564</v>
      </c>
      <c r="H80" s="150"/>
      <c r="I80" s="150"/>
      <c r="J80" s="298"/>
    </row>
    <row r="81" spans="1:10" x14ac:dyDescent="0.2">
      <c r="A81" s="151" t="s">
        <v>120</v>
      </c>
      <c r="B81" s="301">
        <f>[4]Sheet1!D219</f>
        <v>9.3673868169175165</v>
      </c>
      <c r="C81" s="301">
        <f>[4]Sheet1!F219</f>
        <v>10.555629818074463</v>
      </c>
      <c r="D81" s="301">
        <f>[4]Sheet1!H219</f>
        <v>15.157992484674439</v>
      </c>
      <c r="E81" s="301">
        <f>[4]Sheet1!J219</f>
        <v>10.267467756702144</v>
      </c>
      <c r="F81" s="301">
        <f>[4]Sheet1!L219</f>
        <v>0</v>
      </c>
      <c r="G81" s="301">
        <f>[4]Sheet1!N219</f>
        <v>6.8245935006097103</v>
      </c>
      <c r="H81" s="150"/>
      <c r="I81" s="150"/>
      <c r="J81" s="298"/>
    </row>
    <row r="82" spans="1:10" x14ac:dyDescent="0.2">
      <c r="A82" s="151" t="s">
        <v>121</v>
      </c>
      <c r="B82" s="301">
        <f>[4]Sheet1!D220</f>
        <v>11.565577307649988</v>
      </c>
      <c r="C82" s="301">
        <f>[4]Sheet1!F220</f>
        <v>11.539688777331984</v>
      </c>
      <c r="D82" s="301">
        <f>[4]Sheet1!H220</f>
        <v>11.37852032925371</v>
      </c>
      <c r="E82" s="301">
        <f>[4]Sheet1!J220</f>
        <v>20</v>
      </c>
      <c r="F82" s="301">
        <f>[4]Sheet1!L220</f>
        <v>0</v>
      </c>
      <c r="G82" s="301">
        <f>[4]Sheet1!N220</f>
        <v>12.961456897026942</v>
      </c>
      <c r="H82" s="150"/>
      <c r="I82" s="150"/>
      <c r="J82" s="298"/>
    </row>
    <row r="83" spans="1:10" x14ac:dyDescent="0.2">
      <c r="A83" s="151" t="s">
        <v>122</v>
      </c>
      <c r="B83" s="301">
        <f>[4]Sheet1!D221</f>
        <v>14.841166997838233</v>
      </c>
      <c r="C83" s="301">
        <f>[4]Sheet1!F221</f>
        <v>14.84728331230963</v>
      </c>
      <c r="D83" s="301">
        <f>[4]Sheet1!H221</f>
        <v>14.871599097424223</v>
      </c>
      <c r="E83" s="301">
        <f>[4]Sheet1!J221</f>
        <v>14.782819016991375</v>
      </c>
      <c r="F83" s="301">
        <f>[4]Sheet1!L221</f>
        <v>0</v>
      </c>
      <c r="G83" s="301">
        <f>[4]Sheet1!N221</f>
        <v>14.701873366656425</v>
      </c>
      <c r="H83" s="150"/>
      <c r="I83" s="150"/>
      <c r="J83" s="298"/>
    </row>
    <row r="84" spans="1:10" x14ac:dyDescent="0.2">
      <c r="A84" s="151" t="s">
        <v>123</v>
      </c>
      <c r="B84" s="301">
        <f>[4]Sheet1!D222</f>
        <v>12.959127662964411</v>
      </c>
      <c r="C84" s="301">
        <f>[4]Sheet1!F222</f>
        <v>12.295937987717698</v>
      </c>
      <c r="D84" s="301">
        <f>[4]Sheet1!H222</f>
        <v>12.346558604294582</v>
      </c>
      <c r="E84" s="301">
        <f>[4]Sheet1!J222</f>
        <v>12.260019573594645</v>
      </c>
      <c r="F84" s="301">
        <f>[4]Sheet1!L222</f>
        <v>0</v>
      </c>
      <c r="G84" s="301">
        <f>[4]Sheet1!N222</f>
        <v>16.845728679489479</v>
      </c>
      <c r="H84" s="150"/>
      <c r="I84" s="150"/>
      <c r="J84" s="298"/>
    </row>
    <row r="85" spans="1:10" x14ac:dyDescent="0.2">
      <c r="A85" s="151" t="s">
        <v>124</v>
      </c>
      <c r="B85" s="301">
        <f>[4]Sheet1!D223</f>
        <v>9.2616834756501643</v>
      </c>
      <c r="C85" s="301">
        <f>[4]Sheet1!F223</f>
        <v>9.9483891663151152</v>
      </c>
      <c r="D85" s="301">
        <f>[4]Sheet1!H223</f>
        <v>0</v>
      </c>
      <c r="E85" s="301">
        <f>[4]Sheet1!J223</f>
        <v>9.9483891663151152</v>
      </c>
      <c r="F85" s="301">
        <f>[4]Sheet1!L223</f>
        <v>0</v>
      </c>
      <c r="G85" s="301">
        <f>[4]Sheet1!N223</f>
        <v>8.8770799943084189</v>
      </c>
      <c r="H85" s="150"/>
      <c r="I85" s="150"/>
      <c r="J85" s="298"/>
    </row>
    <row r="86" spans="1:10" x14ac:dyDescent="0.2">
      <c r="A86" s="151" t="s">
        <v>125</v>
      </c>
      <c r="B86" s="301">
        <f>[4]Sheet1!D224</f>
        <v>7.0713951949682867</v>
      </c>
      <c r="C86" s="301">
        <f>[4]Sheet1!F224</f>
        <v>8.8306220982160948</v>
      </c>
      <c r="D86" s="301">
        <f>[4]Sheet1!H224</f>
        <v>0</v>
      </c>
      <c r="E86" s="301">
        <f>[4]Sheet1!J224</f>
        <v>8.6508642442235271</v>
      </c>
      <c r="F86" s="301">
        <f>[4]Sheet1!L224</f>
        <v>10.323287295072653</v>
      </c>
      <c r="G86" s="301">
        <f>[4]Sheet1!N224</f>
        <v>6.6585690769950476</v>
      </c>
      <c r="H86" s="150"/>
      <c r="I86" s="150"/>
      <c r="J86" s="298"/>
    </row>
    <row r="87" spans="1:10" x14ac:dyDescent="0.2">
      <c r="A87" s="151" t="s">
        <v>126</v>
      </c>
      <c r="B87" s="301">
        <f>[4]Sheet1!D225</f>
        <v>6.6804845334479648</v>
      </c>
      <c r="C87" s="301">
        <f>[4]Sheet1!F225</f>
        <v>6.6063323785518202</v>
      </c>
      <c r="D87" s="301">
        <f>[4]Sheet1!H225</f>
        <v>6.5895032763778971</v>
      </c>
      <c r="E87" s="301">
        <f>[4]Sheet1!J225</f>
        <v>7.6585776983244882</v>
      </c>
      <c r="F87" s="301">
        <f>[4]Sheet1!L225</f>
        <v>6.5240196336125225</v>
      </c>
      <c r="G87" s="301">
        <f>[4]Sheet1!N225</f>
        <v>9.2954591319117341</v>
      </c>
      <c r="H87" s="150"/>
      <c r="I87" s="150"/>
      <c r="J87" s="298"/>
    </row>
    <row r="88" spans="1:10" x14ac:dyDescent="0.2">
      <c r="A88" s="151" t="s">
        <v>127</v>
      </c>
      <c r="B88" s="301">
        <f>[4]Sheet1!D226</f>
        <v>13.82400737689307</v>
      </c>
      <c r="C88" s="301">
        <f>[4]Sheet1!F226</f>
        <v>13.82400737689307</v>
      </c>
      <c r="D88" s="301">
        <f>[4]Sheet1!H226</f>
        <v>0</v>
      </c>
      <c r="E88" s="301">
        <f>[4]Sheet1!J226</f>
        <v>13.82400737689307</v>
      </c>
      <c r="F88" s="301">
        <f>[4]Sheet1!L226</f>
        <v>0</v>
      </c>
      <c r="G88" s="301">
        <f>[4]Sheet1!N226</f>
        <v>0</v>
      </c>
      <c r="H88" s="150"/>
      <c r="I88" s="150"/>
      <c r="J88" s="298"/>
    </row>
    <row r="89" spans="1:10" x14ac:dyDescent="0.2">
      <c r="A89" s="96" t="s">
        <v>141</v>
      </c>
      <c r="B89" s="301">
        <f>[4]Sheet1!D227</f>
        <v>0</v>
      </c>
      <c r="C89" s="301">
        <f>[4]Sheet1!F227</f>
        <v>0</v>
      </c>
      <c r="D89" s="301">
        <f>[4]Sheet1!H227</f>
        <v>0</v>
      </c>
      <c r="E89" s="301">
        <f>[4]Sheet1!J227</f>
        <v>0</v>
      </c>
      <c r="F89" s="301">
        <f>[4]Sheet1!L227</f>
        <v>0</v>
      </c>
      <c r="G89" s="301">
        <f>[4]Sheet1!N227</f>
        <v>0</v>
      </c>
      <c r="H89" s="150"/>
      <c r="I89" s="150"/>
      <c r="J89" s="298"/>
    </row>
    <row r="90" spans="1:10" x14ac:dyDescent="0.2">
      <c r="A90" s="151" t="s">
        <v>129</v>
      </c>
      <c r="B90" s="301">
        <f>[4]Sheet1!D229</f>
        <v>13</v>
      </c>
      <c r="C90" s="301">
        <f>[4]Sheet1!F229</f>
        <v>13</v>
      </c>
      <c r="D90" s="301">
        <f>[4]Sheet1!H229</f>
        <v>13</v>
      </c>
      <c r="E90" s="301">
        <f>[4]Sheet1!J229</f>
        <v>0</v>
      </c>
      <c r="F90" s="301">
        <f>[4]Sheet1!L229</f>
        <v>0</v>
      </c>
      <c r="G90" s="301">
        <f>[4]Sheet1!N229</f>
        <v>0</v>
      </c>
      <c r="H90" s="182"/>
      <c r="I90" s="182"/>
      <c r="J90" s="298"/>
    </row>
    <row r="91" spans="1:10" x14ac:dyDescent="0.2">
      <c r="A91" s="151"/>
      <c r="B91" s="301"/>
      <c r="C91" s="301"/>
      <c r="D91" s="301"/>
      <c r="E91" s="301"/>
      <c r="F91" s="301"/>
      <c r="G91" s="301"/>
      <c r="H91" s="182"/>
      <c r="I91" s="182"/>
      <c r="J91" s="298"/>
    </row>
    <row r="92" spans="1:10" x14ac:dyDescent="0.2">
      <c r="A92" s="243" t="s">
        <v>14</v>
      </c>
      <c r="H92" s="299"/>
      <c r="I92" s="299"/>
      <c r="J92" s="298"/>
    </row>
    <row r="93" spans="1:10" x14ac:dyDescent="0.2">
      <c r="A93" s="236" t="s">
        <v>131</v>
      </c>
      <c r="B93" s="301">
        <f>[4]Sheet1!D230</f>
        <v>13.39108108011413</v>
      </c>
      <c r="C93" s="301">
        <f>[4]Sheet1!F230</f>
        <v>15.1776431621482</v>
      </c>
      <c r="D93" s="301">
        <f>[4]Sheet1!H230</f>
        <v>15.550668958968995</v>
      </c>
      <c r="E93" s="301">
        <f>[4]Sheet1!J230</f>
        <v>15.062320160553838</v>
      </c>
      <c r="F93" s="301">
        <f>[4]Sheet1!L230</f>
        <v>0</v>
      </c>
      <c r="G93" s="301">
        <f>[4]Sheet1!N230</f>
        <v>10.457109150849274</v>
      </c>
      <c r="H93" s="150">
        <f>[1]MercLab!V387</f>
        <v>0</v>
      </c>
      <c r="I93" s="150">
        <f>[1]MercLab!W387</f>
        <v>0</v>
      </c>
      <c r="J93" s="298"/>
    </row>
    <row r="94" spans="1:10" x14ac:dyDescent="0.2">
      <c r="A94" s="236" t="s">
        <v>132</v>
      </c>
      <c r="B94" s="301">
        <f>[4]Sheet1!D231</f>
        <v>15.96671114932145</v>
      </c>
      <c r="C94" s="301">
        <f>[4]Sheet1!F231</f>
        <v>16.078507294370425</v>
      </c>
      <c r="D94" s="301">
        <f>[4]Sheet1!H231</f>
        <v>16.156365507604896</v>
      </c>
      <c r="E94" s="301">
        <f>[4]Sheet1!J231</f>
        <v>15.966360356721019</v>
      </c>
      <c r="F94" s="301">
        <f>[4]Sheet1!L231</f>
        <v>0</v>
      </c>
      <c r="G94" s="301">
        <f>[4]Sheet1!N231</f>
        <v>15.158863203216798</v>
      </c>
      <c r="H94" s="150">
        <f>[1]MercLab!V388</f>
        <v>0</v>
      </c>
      <c r="I94" s="150">
        <f>[1]MercLab!W388</f>
        <v>0</v>
      </c>
      <c r="J94" s="298"/>
    </row>
    <row r="95" spans="1:10" x14ac:dyDescent="0.2">
      <c r="A95" s="236" t="s">
        <v>133</v>
      </c>
      <c r="B95" s="301">
        <f>[4]Sheet1!D232</f>
        <v>12.394467096325515</v>
      </c>
      <c r="C95" s="301">
        <f>[4]Sheet1!F232</f>
        <v>12.084132634364416</v>
      </c>
      <c r="D95" s="301">
        <f>[4]Sheet1!H232</f>
        <v>11.812102592948031</v>
      </c>
      <c r="E95" s="301">
        <f>[4]Sheet1!J232</f>
        <v>12.344029000613315</v>
      </c>
      <c r="F95" s="301">
        <f>[4]Sheet1!L232</f>
        <v>0</v>
      </c>
      <c r="G95" s="301">
        <f>[4]Sheet1!N232</f>
        <v>15.928253789274192</v>
      </c>
      <c r="H95" s="150">
        <f>[1]MercLab!V389</f>
        <v>0</v>
      </c>
      <c r="I95" s="150">
        <f>[1]MercLab!W389</f>
        <v>0</v>
      </c>
      <c r="J95" s="298"/>
    </row>
    <row r="96" spans="1:10" x14ac:dyDescent="0.2">
      <c r="A96" s="236" t="s">
        <v>134</v>
      </c>
      <c r="B96" s="301">
        <f>[4]Sheet1!D233</f>
        <v>12.546564477780558</v>
      </c>
      <c r="C96" s="301">
        <f>[4]Sheet1!F233</f>
        <v>12.584695819646113</v>
      </c>
      <c r="D96" s="301">
        <f>[4]Sheet1!H233</f>
        <v>12.435835878045921</v>
      </c>
      <c r="E96" s="301">
        <f>[4]Sheet1!J233</f>
        <v>12.654879402799377</v>
      </c>
      <c r="F96" s="301">
        <f>[4]Sheet1!L233</f>
        <v>0</v>
      </c>
      <c r="G96" s="301">
        <f>[4]Sheet1!N233</f>
        <v>11.696648291091085</v>
      </c>
      <c r="H96" s="150">
        <f>[1]MercLab!V390</f>
        <v>0</v>
      </c>
      <c r="I96" s="150">
        <f>[1]MercLab!W390</f>
        <v>0</v>
      </c>
      <c r="J96" s="298"/>
    </row>
    <row r="97" spans="1:9" x14ac:dyDescent="0.2">
      <c r="A97" s="236" t="s">
        <v>135</v>
      </c>
      <c r="B97" s="301">
        <f>[4]Sheet1!D234</f>
        <v>8.0060705950348794</v>
      </c>
      <c r="C97" s="301">
        <f>[4]Sheet1!F234</f>
        <v>9.5181497501086323</v>
      </c>
      <c r="D97" s="301">
        <f>[4]Sheet1!H234</f>
        <v>9.912903020053653</v>
      </c>
      <c r="E97" s="301">
        <f>[4]Sheet1!J234</f>
        <v>9.7143511394674036</v>
      </c>
      <c r="F97" s="301">
        <f>[4]Sheet1!L234</f>
        <v>6.8190277606420153</v>
      </c>
      <c r="G97" s="301">
        <f>[4]Sheet1!N234</f>
        <v>7.3434332918087515</v>
      </c>
      <c r="H97" s="230">
        <f>[1]MercLab!V391</f>
        <v>0</v>
      </c>
      <c r="I97" s="230">
        <f>[1]MercLab!W391</f>
        <v>0</v>
      </c>
    </row>
    <row r="98" spans="1:9" x14ac:dyDescent="0.2">
      <c r="A98" s="236" t="s">
        <v>136</v>
      </c>
      <c r="B98" s="301">
        <f>[4]Sheet1!D235</f>
        <v>4.4858807447373499</v>
      </c>
      <c r="C98" s="301">
        <f>[4]Sheet1!F235</f>
        <v>9</v>
      </c>
      <c r="D98" s="301">
        <f>[4]Sheet1!H235</f>
        <v>0</v>
      </c>
      <c r="E98" s="301">
        <f>[4]Sheet1!J235</f>
        <v>9</v>
      </c>
      <c r="F98" s="301">
        <f>[4]Sheet1!L235</f>
        <v>0</v>
      </c>
      <c r="G98" s="301">
        <f>[4]Sheet1!N235</f>
        <v>4.4468946457083751</v>
      </c>
      <c r="H98" s="230">
        <f>[1]MercLab!V392</f>
        <v>0</v>
      </c>
      <c r="I98" s="230">
        <f>[1]MercLab!W392</f>
        <v>0</v>
      </c>
    </row>
    <row r="99" spans="1:9" x14ac:dyDescent="0.2">
      <c r="A99" s="236" t="s">
        <v>137</v>
      </c>
      <c r="B99" s="301">
        <f>[4]Sheet1!D236</f>
        <v>7.0758315686378328</v>
      </c>
      <c r="C99" s="301">
        <f>[4]Sheet1!F236</f>
        <v>8.4365292209261025</v>
      </c>
      <c r="D99" s="301">
        <f>[4]Sheet1!H236</f>
        <v>6</v>
      </c>
      <c r="E99" s="301">
        <f>[4]Sheet1!J236</f>
        <v>8.4602423785430005</v>
      </c>
      <c r="F99" s="301">
        <f>[4]Sheet1!L236</f>
        <v>0</v>
      </c>
      <c r="G99" s="301">
        <f>[4]Sheet1!N236</f>
        <v>6.5217862853345014</v>
      </c>
      <c r="H99" s="230">
        <f>[1]MercLab!V393</f>
        <v>0</v>
      </c>
      <c r="I99" s="230">
        <f>[1]MercLab!W393</f>
        <v>0</v>
      </c>
    </row>
    <row r="100" spans="1:9" x14ac:dyDescent="0.2">
      <c r="A100" s="236" t="s">
        <v>138</v>
      </c>
      <c r="B100" s="301">
        <f>[4]Sheet1!D237</f>
        <v>9.2186442736477279</v>
      </c>
      <c r="C100" s="301">
        <f>[4]Sheet1!F237</f>
        <v>9.8609288335730092</v>
      </c>
      <c r="D100" s="301">
        <f>[4]Sheet1!H237</f>
        <v>21</v>
      </c>
      <c r="E100" s="301">
        <f>[4]Sheet1!J237</f>
        <v>9.5776912036017414</v>
      </c>
      <c r="F100" s="301">
        <f>[4]Sheet1!L237</f>
        <v>0</v>
      </c>
      <c r="G100" s="301">
        <f>[4]Sheet1!N237</f>
        <v>6.9276533531420244</v>
      </c>
      <c r="H100" s="230">
        <f>[1]MercLab!V394</f>
        <v>0</v>
      </c>
      <c r="I100" s="230">
        <f>[1]MercLab!W394</f>
        <v>0</v>
      </c>
    </row>
    <row r="101" spans="1:9" x14ac:dyDescent="0.2">
      <c r="A101" s="236" t="s">
        <v>139</v>
      </c>
      <c r="B101" s="301">
        <f>[4]Sheet1!D238</f>
        <v>6.5250678415783456</v>
      </c>
      <c r="C101" s="301">
        <f>[4]Sheet1!F238</f>
        <v>6.8384710249695324</v>
      </c>
      <c r="D101" s="301">
        <f>[4]Sheet1!H238</f>
        <v>6.4634511878140284</v>
      </c>
      <c r="E101" s="301">
        <f>[4]Sheet1!J238</f>
        <v>7.27547078005614</v>
      </c>
      <c r="F101" s="301">
        <f>[4]Sheet1!L238</f>
        <v>6.5628682775815346</v>
      </c>
      <c r="G101" s="301">
        <f>[4]Sheet1!N238</f>
        <v>5.4760901906299528</v>
      </c>
      <c r="H101" s="230">
        <f>[1]MercLab!V395</f>
        <v>0</v>
      </c>
      <c r="I101" s="230">
        <f>[1]MercLab!W395</f>
        <v>0</v>
      </c>
    </row>
    <row r="102" spans="1:9" x14ac:dyDescent="0.2">
      <c r="A102" s="236" t="s">
        <v>140</v>
      </c>
      <c r="B102" s="301">
        <f>[4]Sheet1!D239</f>
        <v>4.5407395527414405</v>
      </c>
      <c r="C102" s="301">
        <f>[4]Sheet1!F239</f>
        <v>4.5407395527414405</v>
      </c>
      <c r="D102" s="301">
        <f>[4]Sheet1!H239</f>
        <v>2</v>
      </c>
      <c r="E102" s="301">
        <f>[4]Sheet1!J239</f>
        <v>6</v>
      </c>
      <c r="F102" s="301">
        <f>[4]Sheet1!L239</f>
        <v>0</v>
      </c>
      <c r="G102" s="301">
        <f>[4]Sheet1!N239</f>
        <v>0</v>
      </c>
      <c r="H102" s="230">
        <f>[1]MercLab!V396</f>
        <v>0</v>
      </c>
      <c r="I102" s="230">
        <f>[1]MercLab!W396</f>
        <v>0</v>
      </c>
    </row>
    <row r="103" spans="1:9" x14ac:dyDescent="0.2">
      <c r="A103" s="236" t="s">
        <v>128</v>
      </c>
      <c r="B103" s="301">
        <f>[4]Sheet1!D240</f>
        <v>0</v>
      </c>
      <c r="C103" s="301">
        <f>[4]Sheet1!F240</f>
        <v>0</v>
      </c>
      <c r="D103" s="301">
        <f>[4]Sheet1!H240</f>
        <v>0</v>
      </c>
      <c r="E103" s="301">
        <f>[4]Sheet1!J240</f>
        <v>0</v>
      </c>
      <c r="F103" s="301">
        <f>[4]Sheet1!L240</f>
        <v>0</v>
      </c>
      <c r="G103" s="301">
        <f>[4]Sheet1!N240</f>
        <v>0</v>
      </c>
      <c r="H103" s="230">
        <f>[1]MercLab!V397</f>
        <v>0</v>
      </c>
      <c r="I103" s="230">
        <f>[1]MercLab!W397</f>
        <v>0</v>
      </c>
    </row>
    <row r="104" spans="1:9" x14ac:dyDescent="0.2">
      <c r="A104" s="236" t="s">
        <v>129</v>
      </c>
      <c r="B104" s="301">
        <f>[4]Sheet1!D241</f>
        <v>0</v>
      </c>
      <c r="C104" s="301">
        <f>[4]Sheet1!F241</f>
        <v>0</v>
      </c>
      <c r="D104" s="301">
        <f>[4]Sheet1!H241</f>
        <v>0</v>
      </c>
      <c r="E104" s="301">
        <f>[4]Sheet1!J241</f>
        <v>0</v>
      </c>
      <c r="F104" s="301">
        <f>[4]Sheet1!L241</f>
        <v>0</v>
      </c>
      <c r="G104" s="301">
        <f>[4]Sheet1!N241</f>
        <v>0</v>
      </c>
      <c r="H104" s="230"/>
      <c r="I104" s="230"/>
    </row>
    <row r="105" spans="1:9" x14ac:dyDescent="0.2">
      <c r="A105" s="236"/>
      <c r="B105" s="301"/>
      <c r="C105" s="301"/>
      <c r="D105" s="301"/>
      <c r="E105" s="301"/>
      <c r="F105" s="301"/>
      <c r="G105" s="301"/>
      <c r="H105" s="230"/>
      <c r="I105" s="230"/>
    </row>
    <row r="106" spans="1:9" x14ac:dyDescent="0.2">
      <c r="A106" s="277"/>
      <c r="B106" s="287"/>
      <c r="C106" s="287"/>
      <c r="D106" s="287"/>
      <c r="E106" s="287"/>
      <c r="F106" s="287"/>
      <c r="G106" s="287"/>
      <c r="H106" s="287"/>
      <c r="I106" s="287"/>
    </row>
    <row r="107" spans="1:9" x14ac:dyDescent="0.2">
      <c r="A107" s="238" t="str">
        <f>'C05'!A42</f>
        <v>Fuente: Instituto Nacional de Estadística (INE). LXV Encuesta Permanente de Hogares de Propósitos Múltiples, 2019.</v>
      </c>
      <c r="B107" s="237"/>
      <c r="C107" s="237"/>
      <c r="D107" s="237"/>
      <c r="E107" s="237"/>
      <c r="F107" s="237"/>
      <c r="G107" s="237"/>
      <c r="H107" s="237"/>
      <c r="I107" s="237"/>
    </row>
    <row r="108" spans="1:9" x14ac:dyDescent="0.2">
      <c r="A108" s="238" t="str">
        <f>'C05'!A43</f>
        <v>(Promedio de salarios mínimos por rama)</v>
      </c>
      <c r="B108" s="237"/>
      <c r="C108" s="237"/>
      <c r="D108" s="237"/>
      <c r="E108" s="237"/>
      <c r="F108" s="237"/>
      <c r="G108" s="237"/>
      <c r="H108" s="237"/>
      <c r="I108" s="237"/>
    </row>
    <row r="109" spans="1:9" x14ac:dyDescent="0.2">
      <c r="A109" s="238"/>
      <c r="B109" s="237"/>
      <c r="C109" s="237"/>
      <c r="D109" s="237"/>
      <c r="E109" s="237"/>
      <c r="F109" s="237"/>
      <c r="G109" s="237"/>
      <c r="H109" s="237"/>
      <c r="I109" s="237"/>
    </row>
    <row r="110" spans="1:9" x14ac:dyDescent="0.2">
      <c r="A110" s="237"/>
      <c r="B110" s="237"/>
      <c r="C110" s="237"/>
      <c r="D110" s="237"/>
      <c r="E110" s="237"/>
      <c r="F110" s="237"/>
      <c r="G110" s="237"/>
      <c r="H110" s="237"/>
      <c r="I110" s="237"/>
    </row>
    <row r="111" spans="1:9" x14ac:dyDescent="0.2">
      <c r="A111" s="237"/>
      <c r="B111" s="237"/>
      <c r="C111" s="237"/>
      <c r="D111" s="237"/>
      <c r="E111" s="237"/>
      <c r="F111" s="237"/>
      <c r="G111" s="237"/>
      <c r="H111" s="237"/>
      <c r="I111" s="237"/>
    </row>
    <row r="112" spans="1:9" x14ac:dyDescent="0.2">
      <c r="A112" s="237"/>
      <c r="B112" s="237"/>
      <c r="C112" s="237"/>
      <c r="D112" s="237"/>
      <c r="E112" s="237"/>
      <c r="F112" s="237"/>
      <c r="G112" s="237"/>
      <c r="H112" s="237"/>
      <c r="I112" s="237"/>
    </row>
    <row r="113" spans="1:9" x14ac:dyDescent="0.2">
      <c r="A113" s="237"/>
      <c r="B113" s="237"/>
      <c r="C113" s="237"/>
      <c r="D113" s="237"/>
      <c r="E113" s="237"/>
      <c r="F113" s="237"/>
      <c r="G113" s="237"/>
      <c r="H113" s="237"/>
      <c r="I113" s="237"/>
    </row>
    <row r="114" spans="1:9" x14ac:dyDescent="0.2">
      <c r="A114" s="237"/>
      <c r="B114" s="237"/>
      <c r="C114" s="237"/>
      <c r="D114" s="237"/>
      <c r="E114" s="237"/>
      <c r="F114" s="237"/>
      <c r="G114" s="237"/>
      <c r="H114" s="237"/>
      <c r="I114" s="237"/>
    </row>
    <row r="115" spans="1:9" x14ac:dyDescent="0.2">
      <c r="A115" s="237"/>
      <c r="B115" s="237"/>
      <c r="C115" s="237"/>
      <c r="D115" s="237"/>
      <c r="E115" s="237"/>
      <c r="F115" s="237"/>
      <c r="G115" s="237"/>
      <c r="H115" s="237"/>
      <c r="I115" s="237"/>
    </row>
    <row r="116" spans="1:9" x14ac:dyDescent="0.2">
      <c r="A116" s="237"/>
      <c r="B116" s="237"/>
      <c r="C116" s="237"/>
      <c r="D116" s="237"/>
      <c r="E116" s="237"/>
      <c r="F116" s="237"/>
      <c r="G116" s="237"/>
      <c r="H116" s="237"/>
      <c r="I116" s="237"/>
    </row>
    <row r="117" spans="1:9" x14ac:dyDescent="0.2">
      <c r="A117" s="237"/>
      <c r="B117" s="237"/>
      <c r="C117" s="237"/>
      <c r="D117" s="237"/>
      <c r="E117" s="237"/>
      <c r="F117" s="237"/>
      <c r="G117" s="237"/>
      <c r="H117" s="237"/>
      <c r="I117" s="237"/>
    </row>
    <row r="118" spans="1:9" x14ac:dyDescent="0.2">
      <c r="A118" s="237"/>
      <c r="B118" s="237"/>
      <c r="C118" s="237"/>
      <c r="D118" s="237"/>
      <c r="E118" s="237"/>
      <c r="F118" s="237"/>
      <c r="G118" s="237"/>
      <c r="H118" s="237"/>
      <c r="I118" s="237"/>
    </row>
    <row r="119" spans="1:9" x14ac:dyDescent="0.2">
      <c r="A119" s="237"/>
      <c r="B119" s="237"/>
      <c r="C119" s="237"/>
      <c r="D119" s="237"/>
      <c r="E119" s="237"/>
      <c r="F119" s="237"/>
      <c r="G119" s="237"/>
      <c r="H119" s="237"/>
      <c r="I119" s="237"/>
    </row>
    <row r="120" spans="1:9" x14ac:dyDescent="0.2">
      <c r="A120" s="237"/>
      <c r="B120" s="237"/>
      <c r="C120" s="237"/>
      <c r="D120" s="237"/>
      <c r="E120" s="237"/>
      <c r="F120" s="237"/>
      <c r="G120" s="237"/>
      <c r="H120" s="237"/>
      <c r="I120" s="237"/>
    </row>
    <row r="121" spans="1:9" x14ac:dyDescent="0.2">
      <c r="A121" s="237"/>
      <c r="B121" s="237"/>
      <c r="C121" s="237"/>
      <c r="D121" s="237"/>
      <c r="E121" s="237"/>
      <c r="F121" s="237"/>
      <c r="G121" s="237"/>
      <c r="H121" s="237"/>
      <c r="I121" s="237"/>
    </row>
    <row r="122" spans="1:9" x14ac:dyDescent="0.2">
      <c r="A122" s="237"/>
      <c r="B122" s="237"/>
      <c r="C122" s="237"/>
      <c r="D122" s="237"/>
      <c r="E122" s="237"/>
      <c r="F122" s="237"/>
      <c r="G122" s="237"/>
      <c r="H122" s="237"/>
      <c r="I122" s="237"/>
    </row>
    <row r="123" spans="1:9" x14ac:dyDescent="0.2">
      <c r="A123" s="237"/>
      <c r="B123" s="237"/>
      <c r="C123" s="237"/>
      <c r="D123" s="237"/>
      <c r="E123" s="237"/>
      <c r="F123" s="237"/>
      <c r="G123" s="237"/>
      <c r="H123" s="237"/>
      <c r="I123" s="237"/>
    </row>
    <row r="124" spans="1:9" x14ac:dyDescent="0.2">
      <c r="A124" s="237"/>
      <c r="B124" s="237"/>
      <c r="C124" s="237"/>
      <c r="D124" s="237"/>
      <c r="E124" s="237"/>
      <c r="F124" s="237"/>
      <c r="G124" s="237"/>
      <c r="H124" s="237"/>
      <c r="I124" s="237"/>
    </row>
    <row r="125" spans="1:9" x14ac:dyDescent="0.2">
      <c r="A125" s="237"/>
      <c r="B125" s="237"/>
      <c r="C125" s="237"/>
      <c r="D125" s="237"/>
      <c r="E125" s="237"/>
      <c r="F125" s="237"/>
      <c r="G125" s="237"/>
      <c r="H125" s="237"/>
      <c r="I125" s="237"/>
    </row>
    <row r="126" spans="1:9" x14ac:dyDescent="0.2">
      <c r="A126" s="237"/>
      <c r="B126" s="237"/>
      <c r="C126" s="237"/>
      <c r="D126" s="237"/>
      <c r="E126" s="237"/>
      <c r="F126" s="237"/>
      <c r="G126" s="237"/>
      <c r="H126" s="237"/>
      <c r="I126" s="237"/>
    </row>
    <row r="127" spans="1:9" x14ac:dyDescent="0.2">
      <c r="A127" s="237"/>
      <c r="B127" s="237"/>
      <c r="C127" s="237"/>
      <c r="D127" s="237"/>
      <c r="E127" s="237"/>
      <c r="F127" s="237"/>
      <c r="G127" s="237"/>
      <c r="H127" s="237"/>
      <c r="I127" s="237"/>
    </row>
    <row r="128" spans="1:9" x14ac:dyDescent="0.2">
      <c r="A128" s="237"/>
      <c r="B128" s="237"/>
      <c r="C128" s="237"/>
      <c r="D128" s="237"/>
      <c r="E128" s="237"/>
      <c r="F128" s="237"/>
      <c r="G128" s="237"/>
      <c r="H128" s="237"/>
      <c r="I128" s="237"/>
    </row>
    <row r="129" spans="1:9" x14ac:dyDescent="0.2">
      <c r="A129" s="237"/>
      <c r="B129" s="237"/>
      <c r="C129" s="237"/>
      <c r="D129" s="237"/>
      <c r="E129" s="237"/>
      <c r="F129" s="237"/>
      <c r="G129" s="237"/>
      <c r="H129" s="237"/>
      <c r="I129" s="237"/>
    </row>
    <row r="130" spans="1:9" x14ac:dyDescent="0.2">
      <c r="A130" s="237"/>
      <c r="B130" s="237"/>
      <c r="C130" s="237"/>
      <c r="D130" s="237"/>
      <c r="E130" s="237"/>
      <c r="F130" s="237"/>
      <c r="G130" s="237"/>
      <c r="H130" s="237"/>
      <c r="I130" s="237"/>
    </row>
    <row r="131" spans="1:9" x14ac:dyDescent="0.2">
      <c r="A131" s="237"/>
      <c r="B131" s="237"/>
      <c r="C131" s="237"/>
      <c r="D131" s="237"/>
      <c r="E131" s="237"/>
      <c r="F131" s="237"/>
      <c r="G131" s="237"/>
      <c r="H131" s="237"/>
      <c r="I131" s="237"/>
    </row>
    <row r="132" spans="1:9" x14ac:dyDescent="0.2">
      <c r="A132" s="237"/>
      <c r="B132" s="237"/>
      <c r="C132" s="237"/>
      <c r="D132" s="237"/>
      <c r="E132" s="237"/>
      <c r="F132" s="237"/>
      <c r="G132" s="237"/>
      <c r="H132" s="237"/>
      <c r="I132" s="237"/>
    </row>
    <row r="133" spans="1:9" x14ac:dyDescent="0.2">
      <c r="A133" s="237"/>
      <c r="B133" s="237"/>
      <c r="C133" s="237"/>
      <c r="D133" s="237"/>
      <c r="E133" s="237"/>
      <c r="F133" s="237"/>
      <c r="G133" s="237"/>
      <c r="H133" s="237"/>
      <c r="I133" s="237"/>
    </row>
    <row r="134" spans="1:9" x14ac:dyDescent="0.2">
      <c r="A134" s="237"/>
      <c r="B134" s="237"/>
      <c r="C134" s="237"/>
      <c r="D134" s="237"/>
      <c r="E134" s="237"/>
      <c r="F134" s="237"/>
      <c r="G134" s="237"/>
      <c r="H134" s="237"/>
      <c r="I134" s="237"/>
    </row>
    <row r="135" spans="1:9" x14ac:dyDescent="0.2">
      <c r="A135" s="237"/>
      <c r="B135" s="237"/>
      <c r="C135" s="237"/>
      <c r="D135" s="237"/>
      <c r="E135" s="237"/>
      <c r="F135" s="237"/>
      <c r="G135" s="237"/>
      <c r="H135" s="237"/>
      <c r="I135" s="237"/>
    </row>
    <row r="136" spans="1:9" x14ac:dyDescent="0.2">
      <c r="A136" s="237"/>
      <c r="B136" s="237"/>
      <c r="C136" s="237"/>
      <c r="D136" s="237"/>
      <c r="E136" s="237"/>
      <c r="F136" s="237"/>
      <c r="G136" s="237"/>
      <c r="H136" s="237"/>
      <c r="I136" s="237"/>
    </row>
    <row r="137" spans="1:9" x14ac:dyDescent="0.2">
      <c r="A137" s="237"/>
      <c r="B137" s="237"/>
      <c r="C137" s="237"/>
      <c r="D137" s="237"/>
      <c r="E137" s="237"/>
      <c r="F137" s="237"/>
      <c r="G137" s="237"/>
      <c r="H137" s="237"/>
      <c r="I137" s="237"/>
    </row>
    <row r="138" spans="1:9" x14ac:dyDescent="0.2">
      <c r="A138" s="237"/>
      <c r="B138" s="237"/>
      <c r="C138" s="237"/>
      <c r="D138" s="237"/>
      <c r="E138" s="237"/>
      <c r="F138" s="237"/>
      <c r="G138" s="237"/>
      <c r="H138" s="237"/>
      <c r="I138" s="237"/>
    </row>
  </sheetData>
  <mergeCells count="18">
    <mergeCell ref="A2:I2"/>
    <mergeCell ref="A3:I3"/>
    <mergeCell ref="A5:A6"/>
    <mergeCell ref="B5:B6"/>
    <mergeCell ref="C5:F5"/>
    <mergeCell ref="G5:G6"/>
    <mergeCell ref="H5:H6"/>
    <mergeCell ref="I5:I6"/>
    <mergeCell ref="A4:I4"/>
    <mergeCell ref="A60:I60"/>
    <mergeCell ref="A58:I58"/>
    <mergeCell ref="A59:I59"/>
    <mergeCell ref="I62:I63"/>
    <mergeCell ref="A62:A63"/>
    <mergeCell ref="B62:B63"/>
    <mergeCell ref="C62:F62"/>
    <mergeCell ref="G62:G63"/>
    <mergeCell ref="H62:H63"/>
  </mergeCells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54"/>
  <sheetViews>
    <sheetView workbookViewId="0">
      <selection activeCell="A4" sqref="A4:A6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6640625" style="20" customWidth="1"/>
    <col min="10" max="10" width="6.5" bestFit="1" customWidth="1"/>
    <col min="11" max="11" width="11" bestFit="1" customWidth="1"/>
    <col min="12" max="12" width="8.6640625" style="20" bestFit="1" customWidth="1"/>
    <col min="13" max="13" width="6.5" bestFit="1" customWidth="1"/>
    <col min="14" max="14" width="9.66406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8" x14ac:dyDescent="0.2">
      <c r="A1" s="314" t="s">
        <v>92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18" x14ac:dyDescent="0.2">
      <c r="A2" s="314" t="s">
        <v>95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</row>
    <row r="3" spans="1:18" ht="23.25" x14ac:dyDescent="0.35">
      <c r="A3" s="313" t="s">
        <v>89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</row>
    <row r="4" spans="1:18" ht="13.5" customHeight="1" x14ac:dyDescent="0.2">
      <c r="A4" s="315" t="s">
        <v>31</v>
      </c>
      <c r="B4" s="318" t="s">
        <v>20</v>
      </c>
      <c r="C4" s="319"/>
      <c r="D4" s="319"/>
      <c r="E4" s="321" t="s">
        <v>19</v>
      </c>
      <c r="F4" s="319"/>
      <c r="G4" s="319"/>
      <c r="H4" s="322" t="s">
        <v>32</v>
      </c>
      <c r="I4" s="322"/>
      <c r="J4" s="322"/>
      <c r="K4" s="322"/>
      <c r="L4" s="322"/>
      <c r="M4" s="322"/>
      <c r="N4" s="322"/>
      <c r="O4" s="322"/>
      <c r="P4" s="322"/>
      <c r="Q4" s="315" t="s">
        <v>21</v>
      </c>
      <c r="R4" s="315" t="s">
        <v>22</v>
      </c>
    </row>
    <row r="5" spans="1:18" ht="15.75" customHeight="1" x14ac:dyDescent="0.35">
      <c r="A5" s="316"/>
      <c r="B5" s="320"/>
      <c r="C5" s="320"/>
      <c r="D5" s="320"/>
      <c r="E5" s="320"/>
      <c r="F5" s="320"/>
      <c r="G5" s="320"/>
      <c r="H5" s="318" t="s">
        <v>0</v>
      </c>
      <c r="I5" s="318"/>
      <c r="J5" s="318"/>
      <c r="K5" s="318" t="s">
        <v>23</v>
      </c>
      <c r="L5" s="318"/>
      <c r="M5" s="318"/>
      <c r="N5" s="318" t="s">
        <v>24</v>
      </c>
      <c r="O5" s="318"/>
      <c r="P5" s="318"/>
      <c r="Q5" s="316"/>
      <c r="R5" s="316"/>
    </row>
    <row r="6" spans="1:18" x14ac:dyDescent="0.2">
      <c r="A6" s="317"/>
      <c r="B6" s="11" t="s">
        <v>4</v>
      </c>
      <c r="C6" s="23" t="s">
        <v>66</v>
      </c>
      <c r="D6" s="11" t="s">
        <v>25</v>
      </c>
      <c r="E6" s="11" t="s">
        <v>4</v>
      </c>
      <c r="F6" s="23" t="s">
        <v>66</v>
      </c>
      <c r="G6" s="11" t="s">
        <v>25</v>
      </c>
      <c r="H6" s="11" t="s">
        <v>4</v>
      </c>
      <c r="I6" s="23" t="s">
        <v>66</v>
      </c>
      <c r="J6" s="11" t="s">
        <v>25</v>
      </c>
      <c r="K6" s="11" t="s">
        <v>4</v>
      </c>
      <c r="L6" s="23" t="s">
        <v>66</v>
      </c>
      <c r="M6" s="11" t="s">
        <v>25</v>
      </c>
      <c r="N6" s="11" t="s">
        <v>4</v>
      </c>
      <c r="O6" s="23" t="s">
        <v>66</v>
      </c>
      <c r="P6" s="11" t="s">
        <v>25</v>
      </c>
      <c r="Q6" s="317"/>
      <c r="R6" s="317"/>
    </row>
    <row r="7" spans="1:18" x14ac:dyDescent="0.2">
      <c r="A7" s="12"/>
      <c r="B7" s="1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12" customHeight="1" x14ac:dyDescent="0.2">
      <c r="A8" s="248" t="s">
        <v>59</v>
      </c>
      <c r="B8" s="81">
        <f>[1]MercLab!N48</f>
        <v>4416020.3769856077</v>
      </c>
      <c r="C8" s="80">
        <f>SUM(C11,C15)</f>
        <v>100.00000000000301</v>
      </c>
      <c r="D8" s="80">
        <f>[1]MercLab!O48</f>
        <v>6.7877846083326361</v>
      </c>
      <c r="E8" s="81">
        <f>[1]MercLab!P48</f>
        <v>3488015.0797783341</v>
      </c>
      <c r="F8" s="80">
        <f>SUM(F11,F15)</f>
        <v>100.00000000000317</v>
      </c>
      <c r="G8" s="80">
        <f>[1]MercLab!Q48</f>
        <v>7.4463072005360829</v>
      </c>
      <c r="H8" s="81">
        <f>[1]MercLab!R48</f>
        <v>2617848.1414016634</v>
      </c>
      <c r="I8" s="80">
        <f>SUM(I11,I15)</f>
        <v>100.00000000000404</v>
      </c>
      <c r="J8" s="80">
        <f>[1]MercLab!S48</f>
        <v>7.5725300863653544</v>
      </c>
      <c r="K8" s="81">
        <f>[1]MercLab!T48</f>
        <v>2507324.3099702084</v>
      </c>
      <c r="L8" s="80">
        <f>SUM(L11,L15)</f>
        <v>100.00000000000395</v>
      </c>
      <c r="M8" s="80">
        <f>[1]MercLab!U48</f>
        <v>7.4848459646903081</v>
      </c>
      <c r="N8" s="81">
        <f>[1]MercLab!V48</f>
        <v>110523.83143146029</v>
      </c>
      <c r="O8" s="80">
        <f>SUM(O11,O15)</f>
        <v>100.0000000000002</v>
      </c>
      <c r="P8" s="80">
        <f>[1]MercLab!W48</f>
        <v>9.4177917179718484</v>
      </c>
      <c r="Q8" s="80">
        <f>IF(ISNUMBER(N8/H8*100),N8/H8*100,0)</f>
        <v>4.2219344080166161</v>
      </c>
      <c r="R8" s="80">
        <f>[1]MercLab!X48</f>
        <v>2.5334989653499149</v>
      </c>
    </row>
    <row r="9" spans="1:18" ht="12" customHeight="1" x14ac:dyDescent="0.2">
      <c r="A9" s="247"/>
      <c r="B9" s="1"/>
      <c r="C9" s="80"/>
      <c r="D9" s="80"/>
      <c r="E9" s="1"/>
      <c r="F9" s="80"/>
      <c r="G9" s="80"/>
      <c r="H9" s="1"/>
      <c r="I9" s="80"/>
      <c r="J9" s="80"/>
      <c r="K9" s="1"/>
      <c r="L9" s="80"/>
      <c r="M9" s="80"/>
      <c r="N9" s="1"/>
      <c r="O9" s="80"/>
      <c r="P9" s="80"/>
      <c r="Q9" s="80"/>
      <c r="R9" s="80"/>
    </row>
    <row r="10" spans="1:18" x14ac:dyDescent="0.2">
      <c r="A10" s="248" t="s">
        <v>35</v>
      </c>
      <c r="B10" s="92"/>
      <c r="C10" s="80"/>
      <c r="D10" s="80"/>
      <c r="E10" s="92"/>
      <c r="F10" s="80"/>
      <c r="G10" s="80"/>
      <c r="H10" s="92"/>
      <c r="I10" s="80"/>
      <c r="J10" s="80"/>
      <c r="K10" s="92"/>
      <c r="L10" s="80"/>
      <c r="M10" s="80"/>
      <c r="N10" s="92"/>
      <c r="O10" s="80"/>
      <c r="P10" s="80"/>
      <c r="Q10" s="80"/>
      <c r="R10" s="80"/>
    </row>
    <row r="11" spans="1:18" x14ac:dyDescent="0.2">
      <c r="A11" s="246" t="s">
        <v>55</v>
      </c>
      <c r="B11" s="84">
        <f>SUM(B12:B14)</f>
        <v>2325262.4685904169</v>
      </c>
      <c r="C11" s="82">
        <f>IF(ISNUMBER(B11/B$8*100),B11/B$8*100,0)</f>
        <v>52.655157134434461</v>
      </c>
      <c r="D11" s="82">
        <f>[2]Sheet1!D6</f>
        <v>7.8893286921530965</v>
      </c>
      <c r="E11" s="84">
        <f>SUM(E12:E14)</f>
        <v>1857764.1422315454</v>
      </c>
      <c r="F11" s="82">
        <f>IF(ISNUMBER(E11/E$8*100),E11/E$8*100,0)</f>
        <v>53.261356380076421</v>
      </c>
      <c r="G11" s="82">
        <f>[2]Sheet1!E6</f>
        <v>8.6141183798828713</v>
      </c>
      <c r="H11" s="84">
        <f>SUM(H12:H14)</f>
        <v>1308411.3062729496</v>
      </c>
      <c r="I11" s="82">
        <f>IF(ISNUMBER(H11/H$8*100),H11/H$8*100,0)</f>
        <v>49.980412751229807</v>
      </c>
      <c r="J11" s="82">
        <f>[2]Sheet1!F6</f>
        <v>8.9891026066036872</v>
      </c>
      <c r="K11" s="84">
        <f>SUM(K12:K14)</f>
        <v>1218921.3209346631</v>
      </c>
      <c r="L11" s="82">
        <f>IF(ISNUMBER(K11/K$8*100),K11/K$8*100,0)</f>
        <v>48.614425987404317</v>
      </c>
      <c r="M11" s="82">
        <f>[2]Sheet1!G6</f>
        <v>8.9200869004524215</v>
      </c>
      <c r="N11" s="84">
        <f>SUM(N12:N14)</f>
        <v>89489.985338283848</v>
      </c>
      <c r="O11" s="82">
        <f>IF(ISNUMBER(N11/N$8*100),N11/N$8*100,0)</f>
        <v>80.96894957335941</v>
      </c>
      <c r="P11" s="82">
        <f>[2]Sheet1!H6</f>
        <v>9.6637789022097085</v>
      </c>
      <c r="Q11" s="83">
        <f>IF(ISNUMBER(N11/H11*100),N11/H11*100,0)</f>
        <v>6.8395912592041768</v>
      </c>
      <c r="R11" s="82">
        <f>[2]Sheet1!H7</f>
        <v>2.7875853282293641</v>
      </c>
    </row>
    <row r="12" spans="1:18" x14ac:dyDescent="0.2">
      <c r="A12" s="245" t="s">
        <v>51</v>
      </c>
      <c r="B12" s="84">
        <f>[1]MercLab!N49</f>
        <v>487431.54113521735</v>
      </c>
      <c r="C12" s="82">
        <f>IF(ISNUMBER(B12/B$8*100),B12/B$8*100,0)</f>
        <v>11.037800995563792</v>
      </c>
      <c r="D12" s="82">
        <f>[1]MercLab!O49</f>
        <v>9.1615058460747871</v>
      </c>
      <c r="E12" s="84">
        <f>[1]MercLab!P49</f>
        <v>406759.0415401975</v>
      </c>
      <c r="F12" s="82">
        <f>IF(ISNUMBER(E12/E$8*100),E12/E$8*100,0)</f>
        <v>11.661619351887875</v>
      </c>
      <c r="G12" s="82">
        <f>[1]MercLab!Q49</f>
        <v>9.8949567993989689</v>
      </c>
      <c r="H12" s="84">
        <f>[1]MercLab!R49</f>
        <v>271264.49283486267</v>
      </c>
      <c r="I12" s="82">
        <f>IF(ISNUMBER(H12/H$8*100),H12/H$8*100,0)</f>
        <v>10.362117211643172</v>
      </c>
      <c r="J12" s="82">
        <f>[1]MercLab!S49</f>
        <v>10.262741528983494</v>
      </c>
      <c r="K12" s="84">
        <f>[1]MercLab!T49</f>
        <v>247415.24909933022</v>
      </c>
      <c r="L12" s="82">
        <f>IF(ISNUMBER(K12/K$8*100),K12/K$8*100,0)</f>
        <v>9.8677003256220157</v>
      </c>
      <c r="M12" s="82">
        <f>[1]MercLab!U49</f>
        <v>10.221178282633819</v>
      </c>
      <c r="N12" s="84">
        <f>[1]MercLab!V49</f>
        <v>23849.243735531607</v>
      </c>
      <c r="O12" s="82">
        <f>IF(ISNUMBER(N12/N$8*100),N12/N$8*100,0)</f>
        <v>21.578372217688962</v>
      </c>
      <c r="P12" s="82">
        <f>[1]MercLab!W49</f>
        <v>10.67821401077752</v>
      </c>
      <c r="Q12" s="83">
        <f>IF(ISNUMBER(N12/H12*100),N12/H12*100,0)</f>
        <v>8.791878172588655</v>
      </c>
      <c r="R12" s="82">
        <f>[1]MercLab!X49</f>
        <v>4.0311704212573067</v>
      </c>
    </row>
    <row r="13" spans="1:18" x14ac:dyDescent="0.2">
      <c r="A13" s="245" t="s">
        <v>52</v>
      </c>
      <c r="B13" s="84">
        <f>[1]MercLab!N50</f>
        <v>282296.99963732471</v>
      </c>
      <c r="C13" s="82">
        <f>IF(ISNUMBER(B13/B$8*100),B13/B$8*100,0)</f>
        <v>6.392565602924634</v>
      </c>
      <c r="D13" s="82">
        <f>[1]MercLab!O50</f>
        <v>8.407014042340867</v>
      </c>
      <c r="E13" s="84">
        <f>[1]MercLab!P50</f>
        <v>233583.94424307978</v>
      </c>
      <c r="F13" s="82">
        <f>IF(ISNUMBER(E13/E$8*100),E13/E$8*100,0)</f>
        <v>6.6967584399871409</v>
      </c>
      <c r="G13" s="82">
        <f>[1]MercLab!Q50</f>
        <v>9.0034024126198666</v>
      </c>
      <c r="H13" s="84">
        <f>[1]MercLab!R50</f>
        <v>160445.16647075009</v>
      </c>
      <c r="I13" s="82">
        <f>IF(ISNUMBER(H13/H$8*100),H13/H$8*100,0)</f>
        <v>6.1288951002651979</v>
      </c>
      <c r="J13" s="82">
        <f>[1]MercLab!S50</f>
        <v>9.645367054610551</v>
      </c>
      <c r="K13" s="84">
        <f>[1]MercLab!T50</f>
        <v>152020.71406414564</v>
      </c>
      <c r="L13" s="82">
        <f>IF(ISNUMBER(K13/K$8*100),K13/K$8*100,0)</f>
        <v>6.0630654542631506</v>
      </c>
      <c r="M13" s="82">
        <f>[1]MercLab!U50</f>
        <v>9.599598061236545</v>
      </c>
      <c r="N13" s="84">
        <f>[1]MercLab!V50</f>
        <v>8424.4524066043141</v>
      </c>
      <c r="O13" s="82">
        <f>IF(ISNUMBER(N13/N$8*100),N13/N$8*100,0)</f>
        <v>7.6222949362994283</v>
      </c>
      <c r="P13" s="82">
        <f>[1]MercLab!W50</f>
        <v>10.457023060796642</v>
      </c>
      <c r="Q13" s="83">
        <f>IF(ISNUMBER(N13/H13*100),N13/H13*100,0)</f>
        <v>5.2506738544474203</v>
      </c>
      <c r="R13" s="82">
        <f>[1]MercLab!X50</f>
        <v>4.0163512289504002</v>
      </c>
    </row>
    <row r="14" spans="1:18" x14ac:dyDescent="0.2">
      <c r="A14" s="245" t="s">
        <v>71</v>
      </c>
      <c r="B14" s="84">
        <f>[1]MercLab!N51</f>
        <v>1555533.9278178746</v>
      </c>
      <c r="C14" s="82">
        <f>IF(ISNUMBER(B14/B$8*100),B14/B$8*100,0)</f>
        <v>35.224790535946035</v>
      </c>
      <c r="D14" s="82">
        <f>[1]MercLab!O51</f>
        <v>7.3647344093421498</v>
      </c>
      <c r="E14" s="84">
        <f>[1]MercLab!P51</f>
        <v>1217421.1564482681</v>
      </c>
      <c r="F14" s="82">
        <f>IF(ISNUMBER(E14/E$8*100),E14/E$8*100,0)</f>
        <v>34.902978588201407</v>
      </c>
      <c r="G14" s="82">
        <f>[1]MercLab!Q51</f>
        <v>8.0990331474199664</v>
      </c>
      <c r="H14" s="84">
        <f>[1]MercLab!R51</f>
        <v>876701.64696733665</v>
      </c>
      <c r="I14" s="82">
        <f>IF(ISNUMBER(H14/H$8*100),H14/H$8*100,0)</f>
        <v>33.489400439321429</v>
      </c>
      <c r="J14" s="82">
        <f>[1]MercLab!S51</f>
        <v>8.4617321669663674</v>
      </c>
      <c r="K14" s="84">
        <f>[1]MercLab!T51</f>
        <v>819485.35777118709</v>
      </c>
      <c r="L14" s="82">
        <f>IF(ISNUMBER(K14/K$8*100),K14/K$8*100,0)</f>
        <v>32.683660207519146</v>
      </c>
      <c r="M14" s="82">
        <f>[1]MercLab!U51</f>
        <v>8.4154111307481525</v>
      </c>
      <c r="N14" s="84">
        <f>[1]MercLab!V51</f>
        <v>57216.289196147918</v>
      </c>
      <c r="O14" s="82">
        <f>IF(ISNUMBER(N14/N$8*100),N14/N$8*100,0)</f>
        <v>51.768282419371012</v>
      </c>
      <c r="P14" s="82">
        <f>[1]MercLab!W51</f>
        <v>9.1075356856169414</v>
      </c>
      <c r="Q14" s="83">
        <f>IF(ISNUMBER(N14/H14*100),N14/H14*100,0)</f>
        <v>6.5263125025564861</v>
      </c>
      <c r="R14" s="82">
        <f>[1]MercLab!X51</f>
        <v>2.0883046792900823</v>
      </c>
    </row>
    <row r="15" spans="1:18" x14ac:dyDescent="0.2">
      <c r="A15" s="246" t="s">
        <v>53</v>
      </c>
      <c r="B15" s="84">
        <f>[1]MercLab!N52</f>
        <v>2090757.9083953239</v>
      </c>
      <c r="C15" s="82">
        <f>IF(ISNUMBER(B15/B$8*100),B15/B$8*100,0)</f>
        <v>47.344842865568552</v>
      </c>
      <c r="D15" s="82">
        <f>[1]MercLab!O52</f>
        <v>5.426551898734175</v>
      </c>
      <c r="E15" s="84">
        <f>[1]MercLab!P52</f>
        <v>1630250.9375468991</v>
      </c>
      <c r="F15" s="82">
        <f>IF(ISNUMBER(E15/E$8*100),E15/E$8*100,0)</f>
        <v>46.738643619926748</v>
      </c>
      <c r="G15" s="82">
        <f>[1]MercLab!Q52</f>
        <v>5.9719617576760502</v>
      </c>
      <c r="H15" s="84">
        <f>[1]MercLab!R52</f>
        <v>1309436.8351288193</v>
      </c>
      <c r="I15" s="82">
        <f>IF(ISNUMBER(H15/H$8*100),H15/H$8*100,0)</f>
        <v>50.019587248774222</v>
      </c>
      <c r="J15" s="82">
        <f>[1]MercLab!S52</f>
        <v>5.9923087960969976</v>
      </c>
      <c r="K15" s="84">
        <f>[1]MercLab!T52</f>
        <v>1288402.9890356446</v>
      </c>
      <c r="L15" s="82">
        <f>IF(ISNUMBER(K15/K$8*100),K15/K$8*100,0)</f>
        <v>51.385574012599633</v>
      </c>
      <c r="M15" s="82">
        <f>[1]MercLab!U52</f>
        <v>5.9508091371151339</v>
      </c>
      <c r="N15" s="84">
        <f>[1]MercLab!V52</f>
        <v>21033.846093176664</v>
      </c>
      <c r="O15" s="82">
        <f>IF(ISNUMBER(N15/N$8*100),N15/N$8*100,0)</f>
        <v>19.031050426640782</v>
      </c>
      <c r="P15" s="82">
        <f>[1]MercLab!W52</f>
        <v>8.317512274959082</v>
      </c>
      <c r="Q15" s="83">
        <f>IF(ISNUMBER(N15/H15*100),N15/H15*100,0)</f>
        <v>1.6063276615482871</v>
      </c>
      <c r="R15" s="82">
        <f>[1]MercLab!X52</f>
        <v>1.4524705700667571</v>
      </c>
    </row>
    <row r="16" spans="1:18" x14ac:dyDescent="0.2">
      <c r="A16" s="53"/>
      <c r="B16" s="94"/>
      <c r="C16" s="82"/>
      <c r="D16" s="82"/>
      <c r="E16" s="94"/>
      <c r="F16" s="82"/>
      <c r="G16" s="82"/>
      <c r="H16" s="94"/>
      <c r="I16" s="82"/>
      <c r="J16" s="82"/>
      <c r="K16" s="94"/>
      <c r="L16" s="82"/>
      <c r="M16" s="82"/>
      <c r="N16" s="94"/>
      <c r="O16" s="82"/>
      <c r="P16" s="82"/>
      <c r="Q16" s="82"/>
      <c r="R16" s="82"/>
    </row>
    <row r="17" spans="1:18" x14ac:dyDescent="0.2">
      <c r="A17" s="248" t="s">
        <v>91</v>
      </c>
      <c r="B17" s="92"/>
      <c r="C17" s="80"/>
      <c r="D17" s="80"/>
      <c r="E17" s="92"/>
      <c r="F17" s="80"/>
      <c r="G17" s="80"/>
      <c r="H17" s="92"/>
      <c r="I17" s="80"/>
      <c r="J17" s="80"/>
      <c r="K17" s="92"/>
      <c r="L17" s="80"/>
      <c r="M17" s="80"/>
      <c r="N17" s="92"/>
      <c r="O17" s="80"/>
      <c r="P17" s="80"/>
      <c r="Q17" s="80"/>
      <c r="R17" s="80"/>
    </row>
    <row r="18" spans="1:18" x14ac:dyDescent="0.2">
      <c r="A18" s="245" t="s">
        <v>37</v>
      </c>
      <c r="B18" s="84">
        <f>[1]MercLab!N54</f>
        <v>868646.65771205106</v>
      </c>
      <c r="C18" s="82">
        <f>IF(ISNUMBER(B18/B$8*100),B18/B$8*100,0)</f>
        <v>19.67034985252927</v>
      </c>
      <c r="D18" s="82">
        <f>[1]MercLab!O54</f>
        <v>0</v>
      </c>
      <c r="E18" s="84">
        <f>[1]MercLab!P54</f>
        <v>322474.11356309132</v>
      </c>
      <c r="F18" s="82">
        <f>IF(ISNUMBER(E18/E$8*100),E18/E$8*100,0)</f>
        <v>9.2452041114336225</v>
      </c>
      <c r="G18" s="82">
        <f>[1]MercLab!Q54</f>
        <v>0</v>
      </c>
      <c r="H18" s="84">
        <f>[1]MercLab!R54</f>
        <v>245375.44077293313</v>
      </c>
      <c r="I18" s="82">
        <f>IF(ISNUMBER(H18/H$8*100),H18/H$8*100,0)</f>
        <v>9.3731732139952459</v>
      </c>
      <c r="J18" s="82">
        <f>[1]MercLab!S54</f>
        <v>0</v>
      </c>
      <c r="K18" s="84">
        <f>[1]MercLab!T54</f>
        <v>242377.47834229071</v>
      </c>
      <c r="L18" s="82">
        <f>IF(ISNUMBER(K18/K$8*100),K18/K$8*100,0)</f>
        <v>9.6667781418818759</v>
      </c>
      <c r="M18" s="82">
        <f>[1]MercLab!U54</f>
        <v>0</v>
      </c>
      <c r="N18" s="84">
        <f>[1]MercLab!V54</f>
        <v>2997.962430642337</v>
      </c>
      <c r="O18" s="82">
        <f>IF(ISNUMBER(N18/N$8*100),N18/N$8*100,0)</f>
        <v>2.7125031695100787</v>
      </c>
      <c r="P18" s="82">
        <f>[1]MercLab!W54</f>
        <v>0</v>
      </c>
      <c r="Q18" s="83">
        <f>IF(ISNUMBER(N18/H18*100),N18/H18*100,0)</f>
        <v>1.2217858564812965</v>
      </c>
      <c r="R18" s="82">
        <f>[1]MercLab!X54</f>
        <v>1.7266675054822653</v>
      </c>
    </row>
    <row r="19" spans="1:18" x14ac:dyDescent="0.2">
      <c r="A19" s="245" t="s">
        <v>38</v>
      </c>
      <c r="B19" s="84">
        <f>[1]MercLab!N55</f>
        <v>2344650.1961383857</v>
      </c>
      <c r="C19" s="82">
        <f>IF(ISNUMBER(B19/B$8*100),B19/B$8*100,0)</f>
        <v>53.094188794003095</v>
      </c>
      <c r="D19" s="82">
        <f>[1]MercLab!O55</f>
        <v>4.4334276109716182</v>
      </c>
      <c r="E19" s="84">
        <f>[1]MercLab!P55</f>
        <v>1962817.4430800409</v>
      </c>
      <c r="F19" s="82">
        <f>IF(ISNUMBER(E19/E$8*100),E19/E$8*100,0)</f>
        <v>56.273192580485606</v>
      </c>
      <c r="G19" s="82">
        <f>[1]MercLab!Q55</f>
        <v>5.0312199270829483</v>
      </c>
      <c r="H19" s="84">
        <f>[1]MercLab!R55</f>
        <v>1460345.2518320549</v>
      </c>
      <c r="I19" s="82">
        <f>IF(ISNUMBER(H19/H$8*100),H19/H$8*100,0)</f>
        <v>55.784185061634183</v>
      </c>
      <c r="J19" s="82">
        <f>[1]MercLab!S55</f>
        <v>5.0565879502653734</v>
      </c>
      <c r="K19" s="84">
        <f>[1]MercLab!T55</f>
        <v>1421467.325934073</v>
      </c>
      <c r="L19" s="82">
        <f>IF(ISNUMBER(K19/K$8*100),K19/K$8*100,0)</f>
        <v>56.692599369044629</v>
      </c>
      <c r="M19" s="82">
        <f>[1]MercLab!U55</f>
        <v>5.0433227606729059</v>
      </c>
      <c r="N19" s="84">
        <f>[1]MercLab!V55</f>
        <v>38877.925897982888</v>
      </c>
      <c r="O19" s="82">
        <f>IF(ISNUMBER(N19/N$8*100),N19/N$8*100,0)</f>
        <v>35.176056959346781</v>
      </c>
      <c r="P19" s="82">
        <f>[1]MercLab!W55</f>
        <v>5.541594111023791</v>
      </c>
      <c r="Q19" s="83">
        <f>IF(ISNUMBER(N19/H19*100),N19/H19*100,0)</f>
        <v>2.6622420861922307</v>
      </c>
      <c r="R19" s="82">
        <f>[1]MercLab!X55</f>
        <v>2.3649186986540354</v>
      </c>
    </row>
    <row r="20" spans="1:18" x14ac:dyDescent="0.2">
      <c r="A20" s="245" t="s">
        <v>39</v>
      </c>
      <c r="B20" s="84">
        <f>[1]MercLab!N56</f>
        <v>889618.55205550522</v>
      </c>
      <c r="C20" s="82">
        <f>IF(ISNUMBER(B20/B$8*100),B20/B$8*100,0)</f>
        <v>20.145254688855449</v>
      </c>
      <c r="D20" s="82">
        <f>[1]MercLab!O56</f>
        <v>10.21601203565463</v>
      </c>
      <c r="E20" s="84">
        <f>[1]MercLab!P56</f>
        <v>889618.55205550522</v>
      </c>
      <c r="F20" s="82">
        <f>IF(ISNUMBER(E20/E$8*100),E20/E$8*100,0)</f>
        <v>25.505008771694911</v>
      </c>
      <c r="G20" s="82">
        <f>[1]MercLab!Q56</f>
        <v>10.21601203565463</v>
      </c>
      <c r="H20" s="84">
        <f>[1]MercLab!R56</f>
        <v>685744.77695992764</v>
      </c>
      <c r="I20" s="82">
        <f>IF(ISNUMBER(H20/H$8*100),H20/H$8*100,0)</f>
        <v>26.194979231788523</v>
      </c>
      <c r="J20" s="82">
        <f>[1]MercLab!S56</f>
        <v>10.493450732965428</v>
      </c>
      <c r="K20" s="84">
        <f>[1]MercLab!T56</f>
        <v>632716.84575978166</v>
      </c>
      <c r="L20" s="82">
        <f>IF(ISNUMBER(K20/K$8*100),K20/K$8*100,0)</f>
        <v>25.234742998495456</v>
      </c>
      <c r="M20" s="82">
        <f>[1]MercLab!U56</f>
        <v>10.460888065607556</v>
      </c>
      <c r="N20" s="84">
        <f>[1]MercLab!V56</f>
        <v>53027.93120015</v>
      </c>
      <c r="O20" s="82">
        <f>IF(ISNUMBER(N20/N$8*100),N20/N$8*100,0)</f>
        <v>47.978730481339205</v>
      </c>
      <c r="P20" s="82">
        <f>[1]MercLab!W56</f>
        <v>10.881980847452169</v>
      </c>
      <c r="Q20" s="83">
        <f>IF(ISNUMBER(N20/H20*100),N20/H20*100,0)</f>
        <v>7.732896112637655</v>
      </c>
      <c r="R20" s="82">
        <f>[1]MercLab!X56</f>
        <v>2.2265658144492471</v>
      </c>
    </row>
    <row r="21" spans="1:18" x14ac:dyDescent="0.2">
      <c r="A21" s="245" t="s">
        <v>40</v>
      </c>
      <c r="B21" s="84">
        <f>[1]MercLab!N57</f>
        <v>294499.0135069922</v>
      </c>
      <c r="C21" s="82">
        <f>IF(ISNUMBER(B21/B$8*100),B21/B$8*100,0)</f>
        <v>6.668878047796019</v>
      </c>
      <c r="D21" s="82">
        <f>[1]MercLab!O57</f>
        <v>15.176026206203799</v>
      </c>
      <c r="E21" s="84">
        <f>[1]MercLab!P57</f>
        <v>294499.0135069922</v>
      </c>
      <c r="F21" s="82">
        <f>IF(ISNUMBER(E21/E$8*100),E21/E$8*100,0)</f>
        <v>8.443169159856609</v>
      </c>
      <c r="G21" s="82">
        <f>[1]MercLab!Q57</f>
        <v>15.176026206203799</v>
      </c>
      <c r="H21" s="84">
        <f>[1]MercLab!R57</f>
        <v>210322.46841239757</v>
      </c>
      <c r="I21" s="82">
        <f>IF(ISNUMBER(H21/H$8*100),H21/H$8*100,0)</f>
        <v>8.0341737584436625</v>
      </c>
      <c r="J21" s="82">
        <f>[1]MercLab!S57</f>
        <v>15.518129468266997</v>
      </c>
      <c r="K21" s="84">
        <f>[1]MercLab!T57</f>
        <v>195334.50307880781</v>
      </c>
      <c r="L21" s="82">
        <f>IF(ISNUMBER(K21/K$8*100),K21/K$8*100,0)</f>
        <v>7.7905559445211434</v>
      </c>
      <c r="M21" s="82">
        <f>[1]MercLab!U57</f>
        <v>15.612204235029632</v>
      </c>
      <c r="N21" s="84">
        <f>[1]MercLab!V57</f>
        <v>14987.965333589547</v>
      </c>
      <c r="O21" s="82">
        <f>IF(ISNUMBER(N21/N$8*100),N21/N$8*100,0)</f>
        <v>13.560844877952055</v>
      </c>
      <c r="P21" s="82">
        <f>[1]MercLab!W57</f>
        <v>14.292075937395005</v>
      </c>
      <c r="Q21" s="83">
        <f>IF(ISNUMBER(N21/H21*100),N21/H21*100,0)</f>
        <v>7.1261836392112601</v>
      </c>
      <c r="R21" s="82">
        <f>[1]MercLab!X57</f>
        <v>4.2916569051425011</v>
      </c>
    </row>
    <row r="22" spans="1:18" x14ac:dyDescent="0.2">
      <c r="A22" s="245" t="s">
        <v>46</v>
      </c>
      <c r="B22" s="84">
        <f>[1]MercLab!N58</f>
        <v>18605.957572788833</v>
      </c>
      <c r="C22" s="82">
        <f>IF(ISNUMBER(B22/B$8*100),B22/B$8*100,0)</f>
        <v>0.4213286168187777</v>
      </c>
      <c r="D22" s="82">
        <f>[1]MercLab!O58</f>
        <v>0</v>
      </c>
      <c r="E22" s="84">
        <f>[1]MercLab!P58</f>
        <v>18605.957572788833</v>
      </c>
      <c r="F22" s="82">
        <f>IF(ISNUMBER(E22/E$8*100),E22/E$8*100,0)</f>
        <v>0.533425376531665</v>
      </c>
      <c r="G22" s="82">
        <f>[1]MercLab!Q58</f>
        <v>0</v>
      </c>
      <c r="H22" s="84">
        <f>[1]MercLab!R58</f>
        <v>16060.203424408492</v>
      </c>
      <c r="I22" s="82">
        <f>IF(ISNUMBER(H22/H$8*100),H22/H$8*100,0)</f>
        <v>0.61348873414060778</v>
      </c>
      <c r="J22" s="82">
        <f>[1]MercLab!S58</f>
        <v>0</v>
      </c>
      <c r="K22" s="84">
        <f>[1]MercLab!T58</f>
        <v>15428.15685531282</v>
      </c>
      <c r="L22" s="82">
        <f>IF(ISNUMBER(K22/K$8*100),K22/K$8*100,0)</f>
        <v>0.61532354605919071</v>
      </c>
      <c r="M22" s="82">
        <f>[1]MercLab!U58</f>
        <v>0</v>
      </c>
      <c r="N22" s="84">
        <f>[1]MercLab!V58</f>
        <v>632.04656909567029</v>
      </c>
      <c r="O22" s="82">
        <f>IF(ISNUMBER(N22/N$8*100),N22/N$8*100,0)</f>
        <v>0.57186451185202036</v>
      </c>
      <c r="P22" s="82">
        <f>[1]MercLab!W58</f>
        <v>0</v>
      </c>
      <c r="Q22" s="83">
        <f>IF(ISNUMBER(N22/H22*100),N22/H22*100,0)</f>
        <v>3.935482959917421</v>
      </c>
      <c r="R22" s="82">
        <f>[1]MercLab!X58</f>
        <v>0.78951556844664428</v>
      </c>
    </row>
    <row r="23" spans="1:18" x14ac:dyDescent="0.2">
      <c r="A23" s="245"/>
      <c r="B23" s="94"/>
      <c r="C23" s="82"/>
      <c r="D23" s="82"/>
      <c r="E23" s="94"/>
      <c r="F23" s="82"/>
      <c r="G23" s="82"/>
      <c r="H23" s="94"/>
      <c r="I23" s="82"/>
      <c r="J23" s="82"/>
      <c r="K23" s="94"/>
      <c r="L23" s="82"/>
      <c r="M23" s="82"/>
      <c r="N23" s="94"/>
      <c r="O23" s="82"/>
      <c r="P23" s="82"/>
      <c r="Q23" s="82"/>
      <c r="R23" s="82"/>
    </row>
    <row r="24" spans="1:18" x14ac:dyDescent="0.2">
      <c r="A24" s="248" t="s">
        <v>16</v>
      </c>
      <c r="B24" s="92"/>
      <c r="C24" s="80"/>
      <c r="D24" s="80"/>
      <c r="E24" s="92"/>
      <c r="F24" s="80"/>
      <c r="G24" s="80"/>
      <c r="H24" s="92"/>
      <c r="I24" s="80"/>
      <c r="J24" s="80"/>
      <c r="K24" s="92"/>
      <c r="L24" s="80"/>
      <c r="M24" s="80"/>
      <c r="N24" s="92"/>
      <c r="O24" s="80"/>
      <c r="P24" s="80"/>
      <c r="Q24" s="80"/>
      <c r="R24" s="80"/>
    </row>
    <row r="25" spans="1:18" ht="12" customHeight="1" x14ac:dyDescent="0.2">
      <c r="A25" s="245" t="s">
        <v>41</v>
      </c>
      <c r="B25" s="84">
        <f>[1]MercLab!N60</f>
        <v>183912.99738672184</v>
      </c>
      <c r="C25" s="82">
        <f t="shared" ref="C25:C33" si="0">IF(ISNUMBER(B25/B$8*100),B25/B$8*100,0)</f>
        <v>4.1646772814998094</v>
      </c>
      <c r="D25" s="82">
        <f>[1]MercLab!O60</f>
        <v>3.9661508909651277</v>
      </c>
      <c r="E25" s="84">
        <f>[1]MercLab!P60</f>
        <v>183912.99738672184</v>
      </c>
      <c r="F25" s="82">
        <f t="shared" ref="F25:F33" si="1">IF(ISNUMBER(E25/E$8*100),E25/E$8*100,0)</f>
        <v>5.2727122211412469</v>
      </c>
      <c r="G25" s="82">
        <f>[1]MercLab!Q60</f>
        <v>3.9661508909651277</v>
      </c>
      <c r="H25" s="84">
        <f>[1]MercLab!R60</f>
        <v>19931.122993710913</v>
      </c>
      <c r="I25" s="82">
        <f t="shared" ref="I25:I33" si="2">IF(ISNUMBER(H25/H$8*100),H25/H$8*100,0)</f>
        <v>0.76135520156792891</v>
      </c>
      <c r="J25" s="82">
        <f>[1]MercLab!S60</f>
        <v>3.7275008571245247</v>
      </c>
      <c r="K25" s="84">
        <f>[1]MercLab!T60</f>
        <v>19931.122993710913</v>
      </c>
      <c r="L25" s="82">
        <f t="shared" ref="L25:L33" si="3">IF(ISNUMBER(K25/K$8*100),K25/K$8*100,0)</f>
        <v>0.79491603517168197</v>
      </c>
      <c r="M25" s="82">
        <f>[1]MercLab!U60</f>
        <v>3.7275008571245247</v>
      </c>
      <c r="N25" s="84">
        <f>[1]MercLab!V60</f>
        <v>0</v>
      </c>
      <c r="O25" s="82">
        <f t="shared" ref="O25:O33" si="4">IF(ISNUMBER(N25/N$8*100),N25/N$8*100,0)</f>
        <v>0</v>
      </c>
      <c r="P25" s="82">
        <f>[1]MercLab!W60</f>
        <v>0</v>
      </c>
      <c r="Q25" s="83">
        <f t="shared" ref="Q25:Q33" si="5">IF(ISNUMBER(N25/H25*100),N25/H25*100,0)</f>
        <v>0</v>
      </c>
      <c r="R25" s="82">
        <f>[1]MercLab!X60</f>
        <v>0</v>
      </c>
    </row>
    <row r="26" spans="1:18" x14ac:dyDescent="0.2">
      <c r="A26" s="245" t="s">
        <v>42</v>
      </c>
      <c r="B26" s="84">
        <f>[1]MercLab!N61</f>
        <v>310706.11584154266</v>
      </c>
      <c r="C26" s="82">
        <f t="shared" si="0"/>
        <v>7.0358850122342931</v>
      </c>
      <c r="D26" s="82">
        <f>[1]MercLab!O61</f>
        <v>5.9788666256915475</v>
      </c>
      <c r="E26" s="84">
        <f>[1]MercLab!P61</f>
        <v>310706.11584154266</v>
      </c>
      <c r="F26" s="82">
        <f t="shared" si="1"/>
        <v>8.9078203142770889</v>
      </c>
      <c r="G26" s="82">
        <f>[1]MercLab!Q61</f>
        <v>5.9788666256915475</v>
      </c>
      <c r="H26" s="84">
        <f>[1]MercLab!R61</f>
        <v>92029.002742235156</v>
      </c>
      <c r="I26" s="82">
        <f t="shared" si="2"/>
        <v>3.5154446618496538</v>
      </c>
      <c r="J26" s="82">
        <f>[1]MercLab!S61</f>
        <v>5.72941771128301</v>
      </c>
      <c r="K26" s="84">
        <f>[1]MercLab!T61</f>
        <v>91709.33942774919</v>
      </c>
      <c r="L26" s="82">
        <f t="shared" si="3"/>
        <v>3.6576576497532889</v>
      </c>
      <c r="M26" s="82">
        <f>[1]MercLab!U61</f>
        <v>5.72941771128301</v>
      </c>
      <c r="N26" s="84">
        <f>[1]MercLab!V61</f>
        <v>319.66331448596753</v>
      </c>
      <c r="O26" s="82">
        <f t="shared" si="4"/>
        <v>0.28922569037447998</v>
      </c>
      <c r="P26" s="82">
        <f>[1]MercLab!W61</f>
        <v>0</v>
      </c>
      <c r="Q26" s="83">
        <f t="shared" si="5"/>
        <v>0.34735062313053128</v>
      </c>
      <c r="R26" s="82">
        <f>[1]MercLab!X61</f>
        <v>0.46189376443418012</v>
      </c>
    </row>
    <row r="27" spans="1:18" x14ac:dyDescent="0.2">
      <c r="A27" s="245" t="s">
        <v>43</v>
      </c>
      <c r="B27" s="84">
        <f>[1]MercLab!N62</f>
        <v>393268.99284234241</v>
      </c>
      <c r="C27" s="82">
        <f t="shared" si="0"/>
        <v>8.905506752004376</v>
      </c>
      <c r="D27" s="82">
        <f>[1]MercLab!O62</f>
        <v>7.9052948364745097</v>
      </c>
      <c r="E27" s="84">
        <f>[1]MercLab!P62</f>
        <v>393268.99284234241</v>
      </c>
      <c r="F27" s="82">
        <f t="shared" si="1"/>
        <v>11.274865040644691</v>
      </c>
      <c r="G27" s="82">
        <f>[1]MercLab!Q62</f>
        <v>7.9052948364745097</v>
      </c>
      <c r="H27" s="84">
        <f>[1]MercLab!R62</f>
        <v>227736.78754712112</v>
      </c>
      <c r="I27" s="82">
        <f t="shared" si="2"/>
        <v>8.6993887821615576</v>
      </c>
      <c r="J27" s="82">
        <f>[1]MercLab!S62</f>
        <v>7.1314964219649335</v>
      </c>
      <c r="K27" s="84">
        <f>[1]MercLab!T62</f>
        <v>213583.44500711368</v>
      </c>
      <c r="L27" s="82">
        <f t="shared" si="3"/>
        <v>8.5183812942670922</v>
      </c>
      <c r="M27" s="82">
        <f>[1]MercLab!U62</f>
        <v>7.0604145558490652</v>
      </c>
      <c r="N27" s="84">
        <f>[1]MercLab!V62</f>
        <v>14153.342540007072</v>
      </c>
      <c r="O27" s="82">
        <f t="shared" si="4"/>
        <v>12.805692995527446</v>
      </c>
      <c r="P27" s="82">
        <f>[1]MercLab!W62</f>
        <v>8.1722032868890313</v>
      </c>
      <c r="Q27" s="83">
        <f t="shared" si="5"/>
        <v>6.2147809725640384</v>
      </c>
      <c r="R27" s="82">
        <f>[1]MercLab!X62</f>
        <v>1.9204626619603591</v>
      </c>
    </row>
    <row r="28" spans="1:18" x14ac:dyDescent="0.2">
      <c r="A28" s="245" t="s">
        <v>44</v>
      </c>
      <c r="B28" s="84">
        <f>[1]MercLab!N63</f>
        <v>540938.7210344685</v>
      </c>
      <c r="C28" s="82">
        <f t="shared" si="0"/>
        <v>12.249461616019881</v>
      </c>
      <c r="D28" s="82">
        <f>[1]MercLab!O63</f>
        <v>8.868789605178117</v>
      </c>
      <c r="E28" s="84">
        <f>[1]MercLab!P63</f>
        <v>540938.7210344685</v>
      </c>
      <c r="F28" s="82">
        <f t="shared" si="1"/>
        <v>15.50849720147556</v>
      </c>
      <c r="G28" s="82">
        <f>[1]MercLab!Q63</f>
        <v>8.868789605178117</v>
      </c>
      <c r="H28" s="84">
        <f>[1]MercLab!R63</f>
        <v>458343.17135349318</v>
      </c>
      <c r="I28" s="82">
        <f t="shared" si="2"/>
        <v>17.508394169422083</v>
      </c>
      <c r="J28" s="82">
        <f>[1]MercLab!S63</f>
        <v>8.3957444433707575</v>
      </c>
      <c r="K28" s="84">
        <f>[1]MercLab!T63</f>
        <v>418103.97495256795</v>
      </c>
      <c r="L28" s="82">
        <f t="shared" si="3"/>
        <v>16.675304957161117</v>
      </c>
      <c r="M28" s="82">
        <f>[1]MercLab!U63</f>
        <v>8.1879391503275798</v>
      </c>
      <c r="N28" s="84">
        <f>[1]MercLab!V63</f>
        <v>40239.196400925059</v>
      </c>
      <c r="O28" s="82">
        <f t="shared" si="4"/>
        <v>36.407710337004374</v>
      </c>
      <c r="P28" s="82">
        <f>[1]MercLab!W63</f>
        <v>10.478946153681866</v>
      </c>
      <c r="Q28" s="83">
        <f t="shared" si="5"/>
        <v>8.7792725878511941</v>
      </c>
      <c r="R28" s="82">
        <f>[1]MercLab!X63</f>
        <v>2.2481739633417166</v>
      </c>
    </row>
    <row r="29" spans="1:18" x14ac:dyDescent="0.2">
      <c r="A29" s="245" t="s">
        <v>45</v>
      </c>
      <c r="B29" s="84">
        <f>[1]MercLab!N64</f>
        <v>319208.05557228188</v>
      </c>
      <c r="C29" s="82">
        <f t="shared" si="0"/>
        <v>7.2284099329762261</v>
      </c>
      <c r="D29" s="82">
        <f>[1]MercLab!O64</f>
        <v>8.8305207019515208</v>
      </c>
      <c r="E29" s="84">
        <f>[1]MercLab!P64</f>
        <v>319208.05557228188</v>
      </c>
      <c r="F29" s="82">
        <f t="shared" si="1"/>
        <v>9.1515675325740791</v>
      </c>
      <c r="G29" s="82">
        <f>[1]MercLab!Q64</f>
        <v>8.8305207019515208</v>
      </c>
      <c r="H29" s="84">
        <f>[1]MercLab!R64</f>
        <v>296905.58522347902</v>
      </c>
      <c r="I29" s="82">
        <f t="shared" si="2"/>
        <v>11.341589320169966</v>
      </c>
      <c r="J29" s="82">
        <f>[1]MercLab!S64</f>
        <v>8.7673069579434078</v>
      </c>
      <c r="K29" s="84">
        <f>[1]MercLab!T64</f>
        <v>281740.15472899278</v>
      </c>
      <c r="L29" s="82">
        <f t="shared" si="3"/>
        <v>11.236685801221318</v>
      </c>
      <c r="M29" s="82">
        <f>[1]MercLab!U64</f>
        <v>8.6958694207524818</v>
      </c>
      <c r="N29" s="84">
        <f>[1]MercLab!V64</f>
        <v>15165.430494486165</v>
      </c>
      <c r="O29" s="82">
        <f t="shared" si="4"/>
        <v>13.721412204109825</v>
      </c>
      <c r="P29" s="82">
        <f>[1]MercLab!W64</f>
        <v>10.013277687715922</v>
      </c>
      <c r="Q29" s="83">
        <f t="shared" si="5"/>
        <v>5.1078293064346489</v>
      </c>
      <c r="R29" s="82">
        <f>[1]MercLab!X64</f>
        <v>4.0910584234008383</v>
      </c>
    </row>
    <row r="30" spans="1:18" x14ac:dyDescent="0.2">
      <c r="A30" s="245" t="s">
        <v>47</v>
      </c>
      <c r="B30" s="84">
        <f>[1]MercLab!N65</f>
        <v>323291.07813383464</v>
      </c>
      <c r="C30" s="82">
        <f t="shared" si="0"/>
        <v>7.3208692563713749</v>
      </c>
      <c r="D30" s="82">
        <f>[1]MercLab!O65</f>
        <v>8.2432428881700677</v>
      </c>
      <c r="E30" s="84">
        <f>[1]MercLab!P65</f>
        <v>323291.07813383464</v>
      </c>
      <c r="F30" s="82">
        <f t="shared" si="1"/>
        <v>9.2686261595629347</v>
      </c>
      <c r="G30" s="82">
        <f>[1]MercLab!Q65</f>
        <v>8.2432428881700677</v>
      </c>
      <c r="H30" s="84">
        <f>[1]MercLab!R65</f>
        <v>304855.3456417353</v>
      </c>
      <c r="I30" s="82">
        <f t="shared" si="2"/>
        <v>11.645264705022495</v>
      </c>
      <c r="J30" s="82">
        <f>[1]MercLab!S65</f>
        <v>8.1929445886229004</v>
      </c>
      <c r="K30" s="84">
        <f>[1]MercLab!T65</f>
        <v>291627.63150091365</v>
      </c>
      <c r="L30" s="82">
        <f t="shared" si="3"/>
        <v>11.631029553746828</v>
      </c>
      <c r="M30" s="82">
        <f>[1]MercLab!U65</f>
        <v>8.0939134762886091</v>
      </c>
      <c r="N30" s="84">
        <f>[1]MercLab!V65</f>
        <v>13227.714140821634</v>
      </c>
      <c r="O30" s="82">
        <f t="shared" si="4"/>
        <v>11.968200857228338</v>
      </c>
      <c r="P30" s="82">
        <f>[1]MercLab!W65</f>
        <v>10.334405830518383</v>
      </c>
      <c r="Q30" s="83">
        <f t="shared" si="5"/>
        <v>4.3390133484379794</v>
      </c>
      <c r="R30" s="82">
        <f>[1]MercLab!X65</f>
        <v>2.8601098861213781</v>
      </c>
    </row>
    <row r="31" spans="1:18" x14ac:dyDescent="0.2">
      <c r="A31" s="245" t="s">
        <v>48</v>
      </c>
      <c r="B31" s="84">
        <f>[1]MercLab!N66</f>
        <v>419759.41083259566</v>
      </c>
      <c r="C31" s="82">
        <f t="shared" si="0"/>
        <v>9.5053775797820261</v>
      </c>
      <c r="D31" s="82">
        <f>[1]MercLab!O66</f>
        <v>7.6019928528644405</v>
      </c>
      <c r="E31" s="84">
        <f>[1]MercLab!P66</f>
        <v>419759.41083259566</v>
      </c>
      <c r="F31" s="82">
        <f t="shared" si="1"/>
        <v>12.034334750045623</v>
      </c>
      <c r="G31" s="82">
        <f>[1]MercLab!Q66</f>
        <v>7.6019928528644405</v>
      </c>
      <c r="H31" s="84">
        <f>[1]MercLab!R66</f>
        <v>405568.74316765065</v>
      </c>
      <c r="I31" s="82">
        <f t="shared" si="2"/>
        <v>15.49244727963856</v>
      </c>
      <c r="J31" s="82">
        <f>[1]MercLab!S66</f>
        <v>7.65103019110368</v>
      </c>
      <c r="K31" s="84">
        <f>[1]MercLab!T66</f>
        <v>394125.44545956363</v>
      </c>
      <c r="L31" s="82">
        <f t="shared" si="3"/>
        <v>15.718965587832018</v>
      </c>
      <c r="M31" s="82">
        <f>[1]MercLab!U66</f>
        <v>7.6349739572310638</v>
      </c>
      <c r="N31" s="84">
        <f>[1]MercLab!V66</f>
        <v>11443.297708086957</v>
      </c>
      <c r="O31" s="82">
        <f t="shared" si="4"/>
        <v>10.353692556508365</v>
      </c>
      <c r="P31" s="82">
        <f>[1]MercLab!W66</f>
        <v>8.1454357516383595</v>
      </c>
      <c r="Q31" s="83">
        <f t="shared" si="5"/>
        <v>2.8215433020578264</v>
      </c>
      <c r="R31" s="82">
        <f>[1]MercLab!X66</f>
        <v>2.1876695545593536</v>
      </c>
    </row>
    <row r="32" spans="1:18" x14ac:dyDescent="0.2">
      <c r="A32" s="245" t="s">
        <v>49</v>
      </c>
      <c r="B32" s="84">
        <f>[1]MercLab!N67</f>
        <v>523913.02719198825</v>
      </c>
      <c r="C32" s="82">
        <f t="shared" si="0"/>
        <v>11.863917791738391</v>
      </c>
      <c r="D32" s="82">
        <f>[1]MercLab!O67</f>
        <v>7.0931832394422898</v>
      </c>
      <c r="E32" s="84">
        <f>[1]MercLab!P67</f>
        <v>523913.02719198825</v>
      </c>
      <c r="F32" s="82">
        <f t="shared" si="1"/>
        <v>15.020377355286071</v>
      </c>
      <c r="G32" s="82">
        <f>[1]MercLab!Q67</f>
        <v>7.0931832394422898</v>
      </c>
      <c r="H32" s="84">
        <f>[1]MercLab!R67</f>
        <v>492865.58423517726</v>
      </c>
      <c r="I32" s="82">
        <f t="shared" si="2"/>
        <v>18.82712661748532</v>
      </c>
      <c r="J32" s="82">
        <f>[1]MercLab!S67</f>
        <v>7.0061740306003051</v>
      </c>
      <c r="K32" s="84">
        <f>[1]MercLab!T67</f>
        <v>481330.38324238156</v>
      </c>
      <c r="L32" s="82">
        <f t="shared" si="3"/>
        <v>19.196973495945592</v>
      </c>
      <c r="M32" s="82">
        <f>[1]MercLab!U67</f>
        <v>6.997808939972268</v>
      </c>
      <c r="N32" s="84">
        <f>[1]MercLab!V67</f>
        <v>11535.200992795697</v>
      </c>
      <c r="O32" s="82">
        <f t="shared" si="4"/>
        <v>10.436845016496807</v>
      </c>
      <c r="P32" s="82">
        <f>[1]MercLab!W67</f>
        <v>7.3511485444716946</v>
      </c>
      <c r="Q32" s="83">
        <f t="shared" si="5"/>
        <v>2.3404354781021848</v>
      </c>
      <c r="R32" s="82">
        <f>[1]MercLab!X67</f>
        <v>2.2718356226244723</v>
      </c>
    </row>
    <row r="33" spans="1:18" x14ac:dyDescent="0.2">
      <c r="A33" s="245" t="s">
        <v>72</v>
      </c>
      <c r="B33" s="84">
        <f>[1]MercLab!N68</f>
        <v>473016.68094277353</v>
      </c>
      <c r="C33" s="82">
        <f t="shared" si="0"/>
        <v>10.711379037287335</v>
      </c>
      <c r="D33" s="82">
        <f>[1]MercLab!O68</f>
        <v>6.3320151381836611</v>
      </c>
      <c r="E33" s="84">
        <f>[1]MercLab!P68</f>
        <v>473016.68094277353</v>
      </c>
      <c r="F33" s="82">
        <f t="shared" si="1"/>
        <v>13.561199424998877</v>
      </c>
      <c r="G33" s="82">
        <f>[1]MercLab!Q68</f>
        <v>6.3320151381836611</v>
      </c>
      <c r="H33" s="84">
        <f>[1]MercLab!R68</f>
        <v>319612.79849723098</v>
      </c>
      <c r="I33" s="82">
        <f t="shared" si="2"/>
        <v>12.208989262688936</v>
      </c>
      <c r="J33" s="82">
        <f>[1]MercLab!S68</f>
        <v>6.2107847777548892</v>
      </c>
      <c r="K33" s="84">
        <f>[1]MercLab!T68</f>
        <v>315172.81265737908</v>
      </c>
      <c r="L33" s="82">
        <f t="shared" si="3"/>
        <v>12.570085624907609</v>
      </c>
      <c r="M33" s="82">
        <f>[1]MercLab!U68</f>
        <v>6.2002554803302532</v>
      </c>
      <c r="N33" s="84">
        <f>[1]MercLab!V68</f>
        <v>4439.9858398518863</v>
      </c>
      <c r="O33" s="82">
        <f t="shared" si="4"/>
        <v>4.0172203427504929</v>
      </c>
      <c r="P33" s="82">
        <f>[1]MercLab!W68</f>
        <v>6.8462759399255049</v>
      </c>
      <c r="Q33" s="83">
        <f t="shared" si="5"/>
        <v>1.3891764850243797</v>
      </c>
      <c r="R33" s="82">
        <f>[1]MercLab!X68</f>
        <v>2.5006993849344998</v>
      </c>
    </row>
    <row r="34" spans="1:18" x14ac:dyDescent="0.2">
      <c r="A34" s="245"/>
      <c r="B34" s="94"/>
      <c r="C34" s="87"/>
      <c r="D34" s="87"/>
      <c r="E34" s="94"/>
      <c r="F34" s="87"/>
      <c r="G34" s="87"/>
      <c r="H34" s="94"/>
      <c r="I34" s="87"/>
      <c r="J34" s="87"/>
      <c r="K34" s="94"/>
      <c r="L34" s="87"/>
      <c r="M34" s="87"/>
      <c r="N34" s="94"/>
      <c r="O34" s="87"/>
      <c r="P34" s="87"/>
      <c r="Q34" s="87"/>
      <c r="R34" s="87"/>
    </row>
    <row r="35" spans="1:18" x14ac:dyDescent="0.2">
      <c r="A35" s="248" t="s">
        <v>12</v>
      </c>
      <c r="B35" s="92"/>
      <c r="C35" s="80"/>
      <c r="D35" s="80"/>
      <c r="E35" s="92"/>
      <c r="F35" s="80"/>
      <c r="G35" s="80"/>
      <c r="H35" s="92"/>
      <c r="I35" s="80"/>
      <c r="J35" s="80"/>
      <c r="K35" s="92"/>
      <c r="L35" s="80"/>
      <c r="M35" s="80"/>
      <c r="N35" s="92"/>
      <c r="O35" s="80"/>
      <c r="P35" s="80"/>
      <c r="Q35" s="80"/>
      <c r="R35" s="80"/>
    </row>
    <row r="36" spans="1:18" x14ac:dyDescent="0.2">
      <c r="A36" s="245" t="s">
        <v>38</v>
      </c>
      <c r="B36" s="100">
        <f>[1]MercLab!N73</f>
        <v>1100922.6652934884</v>
      </c>
      <c r="C36" s="101">
        <f>IF(ISNUMBER(B36/B$8*100),B36/B$8*100,0)</f>
        <v>24.930198941812456</v>
      </c>
      <c r="D36" s="101">
        <f>[1]MercLab!O73</f>
        <v>5.6914812694513941</v>
      </c>
      <c r="E36" s="100">
        <f>[1]MercLab!P73</f>
        <v>1100922.6652934884</v>
      </c>
      <c r="F36" s="101">
        <f>IF(ISNUMBER(E36/E$8*100),E36/E$8*100,0)</f>
        <v>31.563013350373843</v>
      </c>
      <c r="G36" s="101">
        <f>[1]MercLab!Q73</f>
        <v>5.6914812694513941</v>
      </c>
      <c r="H36" s="84">
        <f>[1]MercLab!R73</f>
        <v>1100922.6652934884</v>
      </c>
      <c r="I36" s="82">
        <f>IF(ISNUMBER(H36/H$8*100),H36/H$8*100,0)</f>
        <v>42.054489253300467</v>
      </c>
      <c r="J36" s="82">
        <f>[1]MercLab!S73</f>
        <v>5.6914812694513941</v>
      </c>
      <c r="K36" s="84">
        <f>[1]MercLab!T73</f>
        <v>1100922.6652934884</v>
      </c>
      <c r="L36" s="82">
        <f>IF(ISNUMBER(K36/K$8*100),K36/K$8*100,0)</f>
        <v>43.908267507148665</v>
      </c>
      <c r="M36" s="82">
        <f>[1]MercLab!U73</f>
        <v>5.6914812694513941</v>
      </c>
      <c r="N36" s="84">
        <f>[1]MercLab!V73</f>
        <v>0</v>
      </c>
      <c r="O36" s="82">
        <f>IF(ISNUMBER(N36/N$8*100),N36/N$8*100,0)</f>
        <v>0</v>
      </c>
      <c r="P36" s="82">
        <f>[1]MercLab!W73</f>
        <v>0</v>
      </c>
      <c r="Q36" s="83">
        <f>IF(ISNUMBER(N36/H36*100),N36/H36*100,0)</f>
        <v>0</v>
      </c>
      <c r="R36" s="82">
        <f>[1]MercLab!X73</f>
        <v>0</v>
      </c>
    </row>
    <row r="37" spans="1:18" x14ac:dyDescent="0.2">
      <c r="A37" s="245" t="s">
        <v>39</v>
      </c>
      <c r="B37" s="100">
        <f>[1]MercLab!N74</f>
        <v>273267.5007643954</v>
      </c>
      <c r="C37" s="101">
        <f>IF(ISNUMBER(B37/B$8*100),B37/B$8*100,0)</f>
        <v>6.1880941987620268</v>
      </c>
      <c r="D37" s="101">
        <f>[1]MercLab!O74</f>
        <v>8.2993655462399314</v>
      </c>
      <c r="E37" s="100">
        <f>[1]MercLab!P74</f>
        <v>273267.5007643954</v>
      </c>
      <c r="F37" s="101">
        <f>IF(ISNUMBER(E37/E$8*100),E37/E$8*100,0)</f>
        <v>7.8344701646691774</v>
      </c>
      <c r="G37" s="101">
        <f>[1]MercLab!Q74</f>
        <v>8.2993655462399314</v>
      </c>
      <c r="H37" s="84">
        <f>[1]MercLab!R74</f>
        <v>273267.5007643954</v>
      </c>
      <c r="I37" s="82">
        <f>IF(ISNUMBER(H37/H$8*100),H37/H$8*100,0)</f>
        <v>10.438630738071801</v>
      </c>
      <c r="J37" s="82">
        <f>[1]MercLab!S74</f>
        <v>8.2993655462399314</v>
      </c>
      <c r="K37" s="84">
        <f>[1]MercLab!T74</f>
        <v>273267.5007643954</v>
      </c>
      <c r="L37" s="82">
        <f>IF(ISNUMBER(K37/K$8*100),K37/K$8*100,0)</f>
        <v>10.898769643710043</v>
      </c>
      <c r="M37" s="82">
        <f>[1]MercLab!U74</f>
        <v>8.2993655462399314</v>
      </c>
      <c r="N37" s="84">
        <f>[1]MercLab!V74</f>
        <v>0</v>
      </c>
      <c r="O37" s="82">
        <f>IF(ISNUMBER(N37/N$8*100),N37/N$8*100,0)</f>
        <v>0</v>
      </c>
      <c r="P37" s="82">
        <f>[1]MercLab!W74</f>
        <v>0</v>
      </c>
      <c r="Q37" s="83">
        <f>IF(ISNUMBER(N37/H37*100),N37/H37*100,0)</f>
        <v>0</v>
      </c>
      <c r="R37" s="82">
        <f>[1]MercLab!X74</f>
        <v>0</v>
      </c>
    </row>
    <row r="38" spans="1:18" x14ac:dyDescent="0.2">
      <c r="A38" s="245" t="s">
        <v>50</v>
      </c>
      <c r="B38" s="100">
        <f>[1]MercLab!N75</f>
        <v>1132043.1049696624</v>
      </c>
      <c r="C38" s="101">
        <f>IF(ISNUMBER(B38/B$8*100),B38/B$8*100,0)</f>
        <v>25.634915791362346</v>
      </c>
      <c r="D38" s="101">
        <f>[1]MercLab!O75</f>
        <v>8.8202488434881374</v>
      </c>
      <c r="E38" s="100">
        <f>[1]MercLab!P75</f>
        <v>1132043.1049696624</v>
      </c>
      <c r="F38" s="101">
        <f>IF(ISNUMBER(E38/E$8*100),E38/E$8*100,0)</f>
        <v>32.455223933309505</v>
      </c>
      <c r="G38" s="101">
        <f>[1]MercLab!Q75</f>
        <v>8.8202488434881374</v>
      </c>
      <c r="H38" s="84">
        <f>[1]MercLab!R75</f>
        <v>1132043.1049696624</v>
      </c>
      <c r="I38" s="82">
        <f>IF(ISNUMBER(H38/H$8*100),H38/H$8*100,0)</f>
        <v>43.243268662770376</v>
      </c>
      <c r="J38" s="82">
        <f>[1]MercLab!S75</f>
        <v>8.8202488434881374</v>
      </c>
      <c r="K38" s="84">
        <f>[1]MercLab!T75</f>
        <v>1132043.1049696624</v>
      </c>
      <c r="L38" s="82">
        <f>IF(ISNUMBER(K38/K$8*100),K38/K$8*100,0)</f>
        <v>45.1494487756597</v>
      </c>
      <c r="M38" s="82">
        <f>[1]MercLab!U75</f>
        <v>8.8202488434881374</v>
      </c>
      <c r="N38" s="84">
        <f>[1]MercLab!V75</f>
        <v>0</v>
      </c>
      <c r="O38" s="82">
        <f>IF(ISNUMBER(N38/N$8*100),N38/N$8*100,0)</f>
        <v>0</v>
      </c>
      <c r="P38" s="82">
        <f>[1]MercLab!W75</f>
        <v>0</v>
      </c>
      <c r="Q38" s="83">
        <f>IF(ISNUMBER(N38/H38*100),N38/H38*100,0)</f>
        <v>0</v>
      </c>
      <c r="R38" s="82">
        <f>[1]MercLab!X75</f>
        <v>0</v>
      </c>
    </row>
    <row r="39" spans="1:18" x14ac:dyDescent="0.2">
      <c r="A39" s="245" t="s">
        <v>46</v>
      </c>
      <c r="B39" s="100">
        <f>[1]MercLab!N76</f>
        <v>1091.0389427587111</v>
      </c>
      <c r="C39" s="101">
        <f>IF(ISNUMBER(B39/B$8*100),B39/B$8*100,0)</f>
        <v>2.4706383793986441E-2</v>
      </c>
      <c r="D39" s="101">
        <f>[1]MercLab!O76</f>
        <v>12.299830909417524</v>
      </c>
      <c r="E39" s="100">
        <f>[1]MercLab!P76</f>
        <v>1091.0389427587111</v>
      </c>
      <c r="F39" s="101">
        <f>IF(ISNUMBER(E39/E$8*100),E39/E$8*100,0)</f>
        <v>3.1279650970661724E-2</v>
      </c>
      <c r="G39" s="101">
        <f>[1]MercLab!Q76</f>
        <v>12.299830909417524</v>
      </c>
      <c r="H39" s="84">
        <f>[1]MercLab!R76</f>
        <v>1091.0389427587111</v>
      </c>
      <c r="I39" s="82">
        <f>IF(ISNUMBER(H39/H$8*100),H39/H$8*100,0)</f>
        <v>4.1676937844627636E-2</v>
      </c>
      <c r="J39" s="82">
        <f>[1]MercLab!S76</f>
        <v>12.299830909417524</v>
      </c>
      <c r="K39" s="84">
        <f>[1]MercLab!T76</f>
        <v>1091.0389427587111</v>
      </c>
      <c r="L39" s="82">
        <f>IF(ISNUMBER(K39/K$8*100),K39/K$8*100,0)</f>
        <v>4.3514073485438932E-2</v>
      </c>
      <c r="M39" s="82">
        <f>[1]MercLab!U76</f>
        <v>12.299830909417524</v>
      </c>
      <c r="N39" s="84">
        <f>[1]MercLab!V76</f>
        <v>0</v>
      </c>
      <c r="O39" s="82">
        <f>IF(ISNUMBER(N39/N$8*100),N39/N$8*100,0)</f>
        <v>0</v>
      </c>
      <c r="P39" s="82">
        <f>[1]MercLab!W76</f>
        <v>0</v>
      </c>
      <c r="Q39" s="83">
        <f>IF(ISNUMBER(N39/H39*100),N39/H39*100,0)</f>
        <v>0</v>
      </c>
      <c r="R39" s="82">
        <f>[1]MercLab!X76</f>
        <v>0</v>
      </c>
    </row>
    <row r="40" spans="1:18" x14ac:dyDescent="0.2">
      <c r="A40" s="245" t="s">
        <v>73</v>
      </c>
      <c r="B40" s="100">
        <f>[1]MercLab!N77</f>
        <v>32345.272580768116</v>
      </c>
      <c r="C40" s="101">
        <f>IF(ISNUMBER(B40/B$8*100),B40/B$8*100,0)</f>
        <v>0.73245297393412667</v>
      </c>
      <c r="D40" s="101">
        <f>[1]MercLab!O77</f>
        <v>10.848968203529964</v>
      </c>
      <c r="E40" s="100">
        <f>[1]MercLab!P77</f>
        <v>32345.272580768116</v>
      </c>
      <c r="F40" s="101">
        <f>IF(ISNUMBER(E40/E$8*100),E40/E$8*100,0)</f>
        <v>0.9273260533845995</v>
      </c>
      <c r="G40" s="101">
        <f>[1]MercLab!Q77</f>
        <v>10.848968203529964</v>
      </c>
      <c r="H40" s="84">
        <f>[1]MercLab!R77</f>
        <v>26577.083474924388</v>
      </c>
      <c r="I40" s="82">
        <f>IF(ISNUMBER(H40/H$8*100),H40/H$8*100,0)</f>
        <v>1.0152263248048581</v>
      </c>
      <c r="J40" s="82">
        <f>[1]MercLab!S77</f>
        <v>11.057710950549142</v>
      </c>
      <c r="K40" s="84">
        <f>[1]MercLab!T77</f>
        <v>0</v>
      </c>
      <c r="L40" s="82">
        <f>IF(ISNUMBER(K40/K$8*100),K40/K$8*100,0)</f>
        <v>0</v>
      </c>
      <c r="M40" s="82">
        <f>[1]MercLab!U77</f>
        <v>0</v>
      </c>
      <c r="N40" s="84">
        <f>[1]MercLab!V77</f>
        <v>26577.083474924388</v>
      </c>
      <c r="O40" s="82">
        <f>IF(ISNUMBER(N40/N$8*100),N40/N$8*100,0)</f>
        <v>24.046473172987827</v>
      </c>
      <c r="P40" s="82">
        <f>[1]MercLab!W77</f>
        <v>11.057710950549142</v>
      </c>
      <c r="Q40" s="83">
        <f>IF(ISNUMBER(N40/H40*100),N40/H40*100,0)</f>
        <v>100</v>
      </c>
      <c r="R40" s="82">
        <f>[1]MercLab!X77</f>
        <v>3.4454697475014466</v>
      </c>
    </row>
    <row r="41" spans="1:18" x14ac:dyDescent="0.2">
      <c r="A41" s="249"/>
      <c r="B41" s="250"/>
      <c r="C41" s="251"/>
      <c r="D41" s="252"/>
      <c r="E41" s="250"/>
      <c r="F41" s="251"/>
      <c r="G41" s="252"/>
      <c r="H41" s="250"/>
      <c r="I41" s="251"/>
      <c r="J41" s="252"/>
      <c r="K41" s="250"/>
      <c r="L41" s="251"/>
      <c r="M41" s="252"/>
      <c r="N41" s="250"/>
      <c r="O41" s="251"/>
      <c r="P41" s="252"/>
      <c r="Q41" s="253"/>
      <c r="R41" s="253"/>
    </row>
    <row r="42" spans="1:18" x14ac:dyDescent="0.2">
      <c r="A42" s="2" t="str">
        <f>[3]Resumen!A49</f>
        <v>Fuente: Instituto Nacional de Estadística (INE). LXV Encuesta Permanente de Hogares de Propósitos Múltiples, 2019.</v>
      </c>
      <c r="F42" s="22"/>
      <c r="I42" s="22"/>
      <c r="L42" s="22"/>
    </row>
    <row r="43" spans="1:18" x14ac:dyDescent="0.2">
      <c r="A43" s="303" t="s">
        <v>94</v>
      </c>
      <c r="B43" s="5"/>
      <c r="F43" s="22"/>
      <c r="I43" s="22"/>
      <c r="L43" s="22"/>
    </row>
    <row r="44" spans="1:18" x14ac:dyDescent="0.2">
      <c r="A44" s="2" t="s">
        <v>60</v>
      </c>
      <c r="B44" s="5"/>
      <c r="F44" s="22"/>
      <c r="I44" s="22"/>
      <c r="L44" s="22"/>
    </row>
    <row r="45" spans="1:18" x14ac:dyDescent="0.2">
      <c r="A45" s="2" t="s">
        <v>61</v>
      </c>
      <c r="B45" s="5"/>
      <c r="F45" s="22"/>
      <c r="I45" s="22"/>
      <c r="L45" s="22"/>
    </row>
    <row r="46" spans="1:18" x14ac:dyDescent="0.2">
      <c r="A46" s="2" t="s">
        <v>62</v>
      </c>
      <c r="F46" s="22"/>
      <c r="I46" s="22"/>
      <c r="L46" s="22"/>
    </row>
    <row r="47" spans="1:18" x14ac:dyDescent="0.2">
      <c r="A47" s="2" t="s">
        <v>67</v>
      </c>
      <c r="F47" s="22"/>
      <c r="I47" s="22"/>
      <c r="L47" s="22"/>
    </row>
    <row r="48" spans="1:18" x14ac:dyDescent="0.2">
      <c r="A48" s="2" t="s">
        <v>68</v>
      </c>
      <c r="F48" s="22"/>
      <c r="I48" s="22"/>
      <c r="L48" s="22"/>
    </row>
    <row r="49" spans="2:12" x14ac:dyDescent="0.2">
      <c r="E49" s="9"/>
      <c r="F49" s="22"/>
      <c r="G49" s="3"/>
      <c r="I49" s="22"/>
      <c r="L49" s="22"/>
    </row>
    <row r="50" spans="2:12" x14ac:dyDescent="0.2">
      <c r="F50" s="22"/>
      <c r="I50" s="22"/>
      <c r="L50" s="22"/>
    </row>
    <row r="51" spans="2:12" x14ac:dyDescent="0.2">
      <c r="B51" s="9"/>
      <c r="F51" s="22"/>
      <c r="I51" s="22"/>
      <c r="L51" s="22"/>
    </row>
    <row r="53" spans="2:12" x14ac:dyDescent="0.2">
      <c r="B53" s="9"/>
    </row>
    <row r="54" spans="2:12" x14ac:dyDescent="0.2">
      <c r="B54" s="9"/>
    </row>
  </sheetData>
  <mergeCells count="13">
    <mergeCell ref="A3:L3"/>
    <mergeCell ref="M3:R3"/>
    <mergeCell ref="A1:R1"/>
    <mergeCell ref="A2:R2"/>
    <mergeCell ref="A4:A6"/>
    <mergeCell ref="B4:D5"/>
    <mergeCell ref="Q4:Q6"/>
    <mergeCell ref="R4:R6"/>
    <mergeCell ref="E4:G5"/>
    <mergeCell ref="H4:P4"/>
    <mergeCell ref="H5:J5"/>
    <mergeCell ref="K5:M5"/>
    <mergeCell ref="N5:P5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AE57"/>
  <sheetViews>
    <sheetView workbookViewId="0">
      <selection activeCell="E34" sqref="E34"/>
    </sheetView>
  </sheetViews>
  <sheetFormatPr baseColWidth="10" defaultColWidth="12" defaultRowHeight="11.25" x14ac:dyDescent="0.2"/>
  <cols>
    <col min="1" max="1" width="45" style="306" customWidth="1"/>
    <col min="2" max="2" width="13" style="25" customWidth="1"/>
    <col min="3" max="3" width="13" style="44" bestFit="1" customWidth="1"/>
    <col min="4" max="4" width="10.5" style="25" bestFit="1" customWidth="1"/>
    <col min="5" max="5" width="13" style="25" customWidth="1"/>
    <col min="6" max="6" width="8.6640625" style="44" customWidth="1"/>
    <col min="7" max="7" width="6.1640625" style="25" customWidth="1"/>
    <col min="8" max="8" width="10.6640625" style="25" customWidth="1"/>
    <col min="9" max="9" width="8.5" style="44" customWidth="1"/>
    <col min="10" max="10" width="5.6640625" style="25" customWidth="1"/>
    <col min="11" max="11" width="10.5" style="25" bestFit="1" customWidth="1"/>
    <col min="12" max="12" width="6.5" style="25" customWidth="1"/>
    <col min="13" max="16384" width="12" style="306"/>
  </cols>
  <sheetData>
    <row r="1" spans="1:13" x14ac:dyDescent="0.2">
      <c r="A1" s="314" t="s">
        <v>92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13" x14ac:dyDescent="0.2">
      <c r="A2" s="314" t="s">
        <v>95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</row>
    <row r="3" spans="1:13" ht="23.25" x14ac:dyDescent="0.35">
      <c r="A3" s="25" t="s">
        <v>17</v>
      </c>
      <c r="B3" s="323" t="s">
        <v>89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</row>
    <row r="4" spans="1:13" ht="13.5" customHeight="1" x14ac:dyDescent="0.35">
      <c r="A4" s="315" t="s">
        <v>31</v>
      </c>
      <c r="B4" s="324" t="s">
        <v>32</v>
      </c>
      <c r="C4" s="324"/>
      <c r="D4" s="324"/>
      <c r="E4" s="324"/>
      <c r="F4" s="324"/>
      <c r="G4" s="324"/>
      <c r="H4" s="324"/>
      <c r="I4" s="324"/>
      <c r="J4" s="324"/>
      <c r="K4" s="325" t="s">
        <v>21</v>
      </c>
      <c r="L4" s="325" t="s">
        <v>22</v>
      </c>
    </row>
    <row r="5" spans="1:13" ht="15.75" customHeight="1" x14ac:dyDescent="0.35">
      <c r="A5" s="316"/>
      <c r="B5" s="328" t="s">
        <v>0</v>
      </c>
      <c r="C5" s="328"/>
      <c r="D5" s="328"/>
      <c r="E5" s="328" t="s">
        <v>23</v>
      </c>
      <c r="F5" s="328"/>
      <c r="G5" s="328"/>
      <c r="H5" s="328" t="s">
        <v>24</v>
      </c>
      <c r="I5" s="328"/>
      <c r="J5" s="328"/>
      <c r="K5" s="326"/>
      <c r="L5" s="326"/>
    </row>
    <row r="6" spans="1:13" x14ac:dyDescent="0.2">
      <c r="A6" s="317"/>
      <c r="B6" s="78" t="s">
        <v>4</v>
      </c>
      <c r="C6" s="76" t="s">
        <v>66</v>
      </c>
      <c r="D6" s="78" t="s">
        <v>25</v>
      </c>
      <c r="E6" s="78" t="s">
        <v>4</v>
      </c>
      <c r="F6" s="76" t="s">
        <v>66</v>
      </c>
      <c r="G6" s="78" t="s">
        <v>25</v>
      </c>
      <c r="H6" s="78" t="s">
        <v>4</v>
      </c>
      <c r="I6" s="76" t="s">
        <v>66</v>
      </c>
      <c r="J6" s="78" t="s">
        <v>25</v>
      </c>
      <c r="K6" s="327"/>
      <c r="L6" s="327"/>
    </row>
    <row r="7" spans="1:13" x14ac:dyDescent="0.2">
      <c r="A7" s="21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12" customHeight="1" x14ac:dyDescent="0.2">
      <c r="A8" s="58" t="s">
        <v>59</v>
      </c>
      <c r="B8" s="24">
        <f>'C01'!H8</f>
        <v>2617848.1414016634</v>
      </c>
      <c r="C8" s="24">
        <f>'C01'!I8</f>
        <v>100.00000000000404</v>
      </c>
      <c r="D8" s="57">
        <f>'C01'!J8</f>
        <v>7.5725300863653544</v>
      </c>
      <c r="E8" s="24">
        <f>'C01'!K8</f>
        <v>2507324.3099702084</v>
      </c>
      <c r="F8" s="24">
        <f>'C01'!L8</f>
        <v>100.00000000000395</v>
      </c>
      <c r="G8" s="57">
        <f>'C01'!M8</f>
        <v>7.4848459646903081</v>
      </c>
      <c r="H8" s="24">
        <f>'C01'!N8</f>
        <v>110523.83143146029</v>
      </c>
      <c r="I8" s="24">
        <f>'C01'!O8</f>
        <v>100.0000000000002</v>
      </c>
      <c r="J8" s="57">
        <f>'C01'!P8</f>
        <v>9.4177917179718484</v>
      </c>
      <c r="K8" s="57">
        <f>'C01'!Q8</f>
        <v>4.2219344080166161</v>
      </c>
      <c r="L8" s="57">
        <f>'C01'!R8</f>
        <v>2.5334989653499149</v>
      </c>
      <c r="M8" s="24"/>
    </row>
    <row r="9" spans="1:13" ht="12" customHeight="1" x14ac:dyDescent="0.2">
      <c r="B9" s="8"/>
      <c r="C9" s="90"/>
      <c r="D9" s="90"/>
      <c r="E9" s="8"/>
      <c r="F9" s="90"/>
      <c r="G9" s="90"/>
      <c r="H9" s="8"/>
      <c r="I9" s="90"/>
      <c r="J9" s="90"/>
      <c r="K9" s="90"/>
      <c r="L9" s="90"/>
      <c r="M9" s="25"/>
    </row>
    <row r="10" spans="1:13" x14ac:dyDescent="0.2">
      <c r="A10" s="56" t="s">
        <v>107</v>
      </c>
      <c r="B10" s="24"/>
      <c r="C10" s="57"/>
      <c r="D10" s="57"/>
      <c r="E10" s="24"/>
      <c r="F10" s="57"/>
      <c r="G10" s="57"/>
      <c r="H10" s="24"/>
      <c r="I10" s="57"/>
      <c r="J10" s="57"/>
      <c r="K10" s="80"/>
      <c r="L10" s="57"/>
      <c r="M10" s="77"/>
    </row>
    <row r="11" spans="1:13" x14ac:dyDescent="0.2">
      <c r="A11" s="96" t="s">
        <v>108</v>
      </c>
      <c r="B11" s="59">
        <f>[1]MercLab!R79</f>
        <v>1087055.926965805</v>
      </c>
      <c r="C11" s="32">
        <f>IF(ISNUMBER(B11/B$8*100),B11/B$8*100,0)</f>
        <v>41.524789378491874</v>
      </c>
      <c r="D11" s="32">
        <f>[1]MercLab!S79</f>
        <v>5.6824939581702347</v>
      </c>
      <c r="E11" s="59">
        <f>[1]MercLab!T79</f>
        <v>1087055.926965805</v>
      </c>
      <c r="F11" s="32">
        <f>IF(ISNUMBER(E11/E$8*100),E11/E$8*100,0)</f>
        <v>43.355218255699882</v>
      </c>
      <c r="G11" s="32">
        <f>[1]MercLab!U79</f>
        <v>5.6824939581702347</v>
      </c>
      <c r="H11" s="59">
        <f>[1]MercLab!V79</f>
        <v>0</v>
      </c>
      <c r="I11" s="32">
        <f>IF(ISNUMBER(H11/H$8*100),H11/H$8*100,0)</f>
        <v>0</v>
      </c>
      <c r="J11" s="32">
        <f>[1]MercLab!W79</f>
        <v>0</v>
      </c>
      <c r="K11" s="32">
        <f>IF(ISNUMBER(H11/B11*100),H11/B11*100,0)</f>
        <v>0</v>
      </c>
      <c r="L11" s="32">
        <f>[1]MercLab!X79</f>
        <v>0</v>
      </c>
      <c r="M11" s="77"/>
    </row>
    <row r="12" spans="1:13" x14ac:dyDescent="0.2">
      <c r="A12" s="96" t="s">
        <v>109</v>
      </c>
      <c r="B12" s="59">
        <f>[1]MercLab!R80</f>
        <v>13866.73832768469</v>
      </c>
      <c r="C12" s="32">
        <f t="shared" ref="C12:C34" si="0">IF(ISNUMBER(B12/B$8*100),B12/B$8*100,0)</f>
        <v>0.52969987480863123</v>
      </c>
      <c r="D12" s="32">
        <f>[1]MercLab!S80</f>
        <v>6.3377475461131549</v>
      </c>
      <c r="E12" s="59">
        <f>[1]MercLab!T80</f>
        <v>13866.73832768469</v>
      </c>
      <c r="F12" s="32">
        <f t="shared" ref="F12:F34" si="1">IF(ISNUMBER(E12/E$8*100),E12/E$8*100,0)</f>
        <v>0.55304925144882644</v>
      </c>
      <c r="G12" s="32">
        <f>[1]MercLab!U80</f>
        <v>6.3377475461131549</v>
      </c>
      <c r="H12" s="59">
        <f>[1]MercLab!V80</f>
        <v>0</v>
      </c>
      <c r="I12" s="32">
        <f t="shared" ref="I12:I34" si="2">IF(ISNUMBER(H12/H$8*100),H12/H$8*100,0)</f>
        <v>0</v>
      </c>
      <c r="J12" s="32">
        <f>[1]MercLab!W80</f>
        <v>0</v>
      </c>
      <c r="K12" s="32">
        <f t="shared" ref="K12:K34" si="3">IF(ISNUMBER(H12/B12*100),H12/B12*100,0)</f>
        <v>0</v>
      </c>
      <c r="L12" s="32">
        <f>[1]MercLab!X80</f>
        <v>0</v>
      </c>
      <c r="M12" s="77"/>
    </row>
    <row r="13" spans="1:13" x14ac:dyDescent="0.2">
      <c r="A13" s="96" t="s">
        <v>54</v>
      </c>
      <c r="B13" s="59">
        <f>[1]MercLab!R81</f>
        <v>273267.5007643954</v>
      </c>
      <c r="C13" s="32">
        <f t="shared" si="0"/>
        <v>10.438630738071801</v>
      </c>
      <c r="D13" s="32">
        <f>[1]MercLab!S81</f>
        <v>8.2993655462399314</v>
      </c>
      <c r="E13" s="59">
        <f>[1]MercLab!T81</f>
        <v>273267.5007643954</v>
      </c>
      <c r="F13" s="32">
        <f t="shared" si="1"/>
        <v>10.898769643710043</v>
      </c>
      <c r="G13" s="32">
        <f>[1]MercLab!U81</f>
        <v>8.2993655462399314</v>
      </c>
      <c r="H13" s="59">
        <f>[1]MercLab!V81</f>
        <v>0</v>
      </c>
      <c r="I13" s="32">
        <f t="shared" si="2"/>
        <v>0</v>
      </c>
      <c r="J13" s="32">
        <f>[1]MercLab!W81</f>
        <v>0</v>
      </c>
      <c r="K13" s="32">
        <f t="shared" si="3"/>
        <v>0</v>
      </c>
      <c r="L13" s="32">
        <f>[1]MercLab!X81</f>
        <v>0</v>
      </c>
      <c r="M13" s="77"/>
    </row>
    <row r="14" spans="1:13" x14ac:dyDescent="0.2">
      <c r="A14" s="96" t="s">
        <v>110</v>
      </c>
      <c r="B14" s="59">
        <f>[1]MercLab!R82</f>
        <v>8896.7440983525466</v>
      </c>
      <c r="C14" s="32">
        <f t="shared" si="0"/>
        <v>0.33984951065912483</v>
      </c>
      <c r="D14" s="32">
        <f>[1]MercLab!S82</f>
        <v>11.691614186536331</v>
      </c>
      <c r="E14" s="59">
        <f>[1]MercLab!T82</f>
        <v>8896.7440983525466</v>
      </c>
      <c r="F14" s="32">
        <f t="shared" si="1"/>
        <v>0.35483020935804893</v>
      </c>
      <c r="G14" s="32">
        <f>[1]MercLab!U82</f>
        <v>11.691614186536331</v>
      </c>
      <c r="H14" s="59">
        <f>[1]MercLab!V82</f>
        <v>0</v>
      </c>
      <c r="I14" s="32">
        <f t="shared" si="2"/>
        <v>0</v>
      </c>
      <c r="J14" s="32">
        <f>[1]MercLab!W82</f>
        <v>0</v>
      </c>
      <c r="K14" s="32">
        <f t="shared" si="3"/>
        <v>0</v>
      </c>
      <c r="L14" s="32">
        <f>[1]MercLab!X82</f>
        <v>0</v>
      </c>
      <c r="M14" s="77"/>
    </row>
    <row r="15" spans="1:13" x14ac:dyDescent="0.2">
      <c r="A15" s="96" t="s">
        <v>111</v>
      </c>
      <c r="B15" s="59">
        <f>[1]MercLab!R83</f>
        <v>24264.059145305942</v>
      </c>
      <c r="C15" s="32">
        <f t="shared" si="0"/>
        <v>0.92687038493815521</v>
      </c>
      <c r="D15" s="32">
        <f>[1]MercLab!S83</f>
        <v>6.5069030091748186</v>
      </c>
      <c r="E15" s="59">
        <f>[1]MercLab!T83</f>
        <v>24264.059145305942</v>
      </c>
      <c r="F15" s="32">
        <f t="shared" si="1"/>
        <v>0.96772719224320225</v>
      </c>
      <c r="G15" s="32">
        <f>[1]MercLab!U83</f>
        <v>6.5069030091748186</v>
      </c>
      <c r="H15" s="59">
        <f>[1]MercLab!V83</f>
        <v>0</v>
      </c>
      <c r="I15" s="32">
        <f t="shared" si="2"/>
        <v>0</v>
      </c>
      <c r="J15" s="32">
        <f>[1]MercLab!W83</f>
        <v>0</v>
      </c>
      <c r="K15" s="32">
        <f t="shared" si="3"/>
        <v>0</v>
      </c>
      <c r="L15" s="32">
        <f>[1]MercLab!X83</f>
        <v>0</v>
      </c>
      <c r="M15" s="77"/>
    </row>
    <row r="16" spans="1:13" x14ac:dyDescent="0.2">
      <c r="A16" s="96" t="s">
        <v>112</v>
      </c>
      <c r="B16" s="59">
        <f>[1]MercLab!R84</f>
        <v>237155.19642330357</v>
      </c>
      <c r="C16" s="32">
        <f t="shared" si="0"/>
        <v>9.0591655288425006</v>
      </c>
      <c r="D16" s="32">
        <f>[1]MercLab!S84</f>
        <v>6.9771908571627286</v>
      </c>
      <c r="E16" s="59">
        <f>[1]MercLab!T84</f>
        <v>237155.19642330357</v>
      </c>
      <c r="F16" s="32">
        <f t="shared" si="1"/>
        <v>9.4584970711715144</v>
      </c>
      <c r="G16" s="32">
        <f>[1]MercLab!U84</f>
        <v>6.9771908571627286</v>
      </c>
      <c r="H16" s="59">
        <f>[1]MercLab!V84</f>
        <v>0</v>
      </c>
      <c r="I16" s="32">
        <f t="shared" si="2"/>
        <v>0</v>
      </c>
      <c r="J16" s="32">
        <f>[1]MercLab!W84</f>
        <v>0</v>
      </c>
      <c r="K16" s="32">
        <f t="shared" si="3"/>
        <v>0</v>
      </c>
      <c r="L16" s="32">
        <f>[1]MercLab!X84</f>
        <v>0</v>
      </c>
      <c r="M16" s="77"/>
    </row>
    <row r="17" spans="1:13" x14ac:dyDescent="0.2">
      <c r="A17" s="96" t="s">
        <v>113</v>
      </c>
      <c r="B17" s="59">
        <f>[1]MercLab!R85</f>
        <v>349275.18832317449</v>
      </c>
      <c r="C17" s="32">
        <f t="shared" si="0"/>
        <v>13.342072169860989</v>
      </c>
      <c r="D17" s="32">
        <f>[1]MercLab!S85</f>
        <v>8.4929924855418459</v>
      </c>
      <c r="E17" s="59">
        <f>[1]MercLab!T85</f>
        <v>349275.18832317449</v>
      </c>
      <c r="F17" s="32">
        <f t="shared" si="1"/>
        <v>13.930195903828832</v>
      </c>
      <c r="G17" s="32">
        <f>[1]MercLab!U85</f>
        <v>8.4929924855418459</v>
      </c>
      <c r="H17" s="59">
        <f>[1]MercLab!V85</f>
        <v>0</v>
      </c>
      <c r="I17" s="32">
        <f t="shared" si="2"/>
        <v>0</v>
      </c>
      <c r="J17" s="32">
        <f>[1]MercLab!W85</f>
        <v>0</v>
      </c>
      <c r="K17" s="32">
        <f t="shared" si="3"/>
        <v>0</v>
      </c>
      <c r="L17" s="32">
        <f>[1]MercLab!X85</f>
        <v>0</v>
      </c>
      <c r="M17" s="77"/>
    </row>
    <row r="18" spans="1:13" x14ac:dyDescent="0.2">
      <c r="A18" s="96" t="s">
        <v>114</v>
      </c>
      <c r="B18" s="59">
        <f>[1]MercLab!R86</f>
        <v>114000.86551724334</v>
      </c>
      <c r="C18" s="32">
        <f t="shared" si="0"/>
        <v>4.3547547206540536</v>
      </c>
      <c r="D18" s="32">
        <f>[1]MercLab!S86</f>
        <v>8.077661124267653</v>
      </c>
      <c r="E18" s="59">
        <f>[1]MercLab!T86</f>
        <v>114000.86551724334</v>
      </c>
      <c r="F18" s="32">
        <f t="shared" si="1"/>
        <v>4.5467140036064135</v>
      </c>
      <c r="G18" s="32">
        <f>[1]MercLab!U86</f>
        <v>8.077661124267653</v>
      </c>
      <c r="H18" s="59">
        <f>[1]MercLab!V86</f>
        <v>0</v>
      </c>
      <c r="I18" s="32">
        <f t="shared" si="2"/>
        <v>0</v>
      </c>
      <c r="J18" s="32">
        <f>[1]MercLab!W86</f>
        <v>0</v>
      </c>
      <c r="K18" s="32">
        <f t="shared" si="3"/>
        <v>0</v>
      </c>
      <c r="L18" s="32">
        <f>[1]MercLab!X86</f>
        <v>0</v>
      </c>
      <c r="M18" s="25"/>
    </row>
    <row r="19" spans="1:13" x14ac:dyDescent="0.2">
      <c r="A19" s="96" t="s">
        <v>115</v>
      </c>
      <c r="B19" s="59">
        <f>[1]MercLab!R87</f>
        <v>45192.700626233818</v>
      </c>
      <c r="C19" s="32">
        <f t="shared" si="0"/>
        <v>1.7263301072168564</v>
      </c>
      <c r="D19" s="32">
        <f>[1]MercLab!S87</f>
        <v>8.619476700823455</v>
      </c>
      <c r="E19" s="59">
        <f>[1]MercLab!T87</f>
        <v>45192.700626233818</v>
      </c>
      <c r="F19" s="32">
        <f t="shared" si="1"/>
        <v>1.8024274102288265</v>
      </c>
      <c r="G19" s="32">
        <f>[1]MercLab!U87</f>
        <v>8.619476700823455</v>
      </c>
      <c r="H19" s="59">
        <f>[1]MercLab!V87</f>
        <v>0</v>
      </c>
      <c r="I19" s="32">
        <f t="shared" si="2"/>
        <v>0</v>
      </c>
      <c r="J19" s="32">
        <f>[1]MercLab!W87</f>
        <v>0</v>
      </c>
      <c r="K19" s="32">
        <f t="shared" si="3"/>
        <v>0</v>
      </c>
      <c r="L19" s="32">
        <f>[1]MercLab!X87</f>
        <v>0</v>
      </c>
      <c r="M19" s="25"/>
    </row>
    <row r="20" spans="1:13" x14ac:dyDescent="0.2">
      <c r="A20" s="96" t="s">
        <v>116</v>
      </c>
      <c r="B20" s="59">
        <f>[1]MercLab!R88</f>
        <v>17338.975232889235</v>
      </c>
      <c r="C20" s="32">
        <f t="shared" si="0"/>
        <v>0.66233693844462271</v>
      </c>
      <c r="D20" s="32">
        <f>[1]MercLab!S88</f>
        <v>11.553475989431185</v>
      </c>
      <c r="E20" s="59">
        <f>[1]MercLab!T88</f>
        <v>17338.975232889235</v>
      </c>
      <c r="F20" s="32">
        <f t="shared" si="1"/>
        <v>0.6915330084720972</v>
      </c>
      <c r="G20" s="32">
        <f>[1]MercLab!U88</f>
        <v>11.553475989431185</v>
      </c>
      <c r="H20" s="59">
        <f>[1]MercLab!V88</f>
        <v>0</v>
      </c>
      <c r="I20" s="32">
        <f t="shared" si="2"/>
        <v>0</v>
      </c>
      <c r="J20" s="32">
        <f>[1]MercLab!W88</f>
        <v>0</v>
      </c>
      <c r="K20" s="32">
        <f t="shared" si="3"/>
        <v>0</v>
      </c>
      <c r="L20" s="32">
        <f>[1]MercLab!X88</f>
        <v>0</v>
      </c>
      <c r="M20" s="25"/>
    </row>
    <row r="21" spans="1:13" x14ac:dyDescent="0.2">
      <c r="A21" s="96" t="s">
        <v>117</v>
      </c>
      <c r="B21" s="59">
        <f>[1]MercLab!R89</f>
        <v>23408.252043742687</v>
      </c>
      <c r="C21" s="32">
        <f t="shared" si="0"/>
        <v>0.89417914177440805</v>
      </c>
      <c r="D21" s="32">
        <f>[1]MercLab!S89</f>
        <v>12.615050386401496</v>
      </c>
      <c r="E21" s="59">
        <f>[1]MercLab!T89</f>
        <v>23408.252043742687</v>
      </c>
      <c r="F21" s="32">
        <f t="shared" si="1"/>
        <v>0.93359490635739983</v>
      </c>
      <c r="G21" s="32">
        <f>[1]MercLab!U89</f>
        <v>12.615050386401496</v>
      </c>
      <c r="H21" s="59">
        <f>[1]MercLab!V89</f>
        <v>0</v>
      </c>
      <c r="I21" s="32">
        <f t="shared" si="2"/>
        <v>0</v>
      </c>
      <c r="J21" s="32">
        <f>[1]MercLab!W89</f>
        <v>0</v>
      </c>
      <c r="K21" s="32">
        <f t="shared" si="3"/>
        <v>0</v>
      </c>
      <c r="L21" s="32">
        <f>[1]MercLab!X89</f>
        <v>0</v>
      </c>
      <c r="M21" s="25"/>
    </row>
    <row r="22" spans="1:13" x14ac:dyDescent="0.2">
      <c r="A22" s="96" t="s">
        <v>118</v>
      </c>
      <c r="B22" s="59">
        <f>[1]MercLab!R90</f>
        <v>3044.2044327010813</v>
      </c>
      <c r="C22" s="32">
        <f t="shared" si="0"/>
        <v>0.11628651733293954</v>
      </c>
      <c r="D22" s="32">
        <f>[1]MercLab!S90</f>
        <v>11.876050401793778</v>
      </c>
      <c r="E22" s="59">
        <f>[1]MercLab!T90</f>
        <v>3044.2044327010813</v>
      </c>
      <c r="F22" s="32">
        <f t="shared" si="1"/>
        <v>0.12141247227556502</v>
      </c>
      <c r="G22" s="32">
        <f>[1]MercLab!U90</f>
        <v>11.876050401793778</v>
      </c>
      <c r="H22" s="59">
        <f>[1]MercLab!V90</f>
        <v>0</v>
      </c>
      <c r="I22" s="32">
        <f t="shared" si="2"/>
        <v>0</v>
      </c>
      <c r="J22" s="32">
        <f>[1]MercLab!W90</f>
        <v>0</v>
      </c>
      <c r="K22" s="32">
        <f t="shared" si="3"/>
        <v>0</v>
      </c>
      <c r="L22" s="32">
        <f>[1]MercLab!X90</f>
        <v>0</v>
      </c>
      <c r="M22" s="25"/>
    </row>
    <row r="23" spans="1:13" x14ac:dyDescent="0.2">
      <c r="A23" s="96" t="s">
        <v>119</v>
      </c>
      <c r="B23" s="59">
        <f>[1]MercLab!R91</f>
        <v>22163.268827590036</v>
      </c>
      <c r="C23" s="32">
        <f t="shared" si="0"/>
        <v>0.84662163847759531</v>
      </c>
      <c r="D23" s="32">
        <f>[1]MercLab!S91</f>
        <v>14.725478613939826</v>
      </c>
      <c r="E23" s="59">
        <f>[1]MercLab!T91</f>
        <v>22163.268827590036</v>
      </c>
      <c r="F23" s="32">
        <f t="shared" si="1"/>
        <v>0.88394104980593335</v>
      </c>
      <c r="G23" s="32">
        <f>[1]MercLab!U91</f>
        <v>14.725478613939826</v>
      </c>
      <c r="H23" s="59">
        <f>[1]MercLab!V91</f>
        <v>0</v>
      </c>
      <c r="I23" s="32">
        <f t="shared" si="2"/>
        <v>0</v>
      </c>
      <c r="J23" s="32">
        <f>[1]MercLab!W91</f>
        <v>0</v>
      </c>
      <c r="K23" s="32">
        <f t="shared" si="3"/>
        <v>0</v>
      </c>
      <c r="L23" s="32">
        <f>[1]MercLab!X91</f>
        <v>0</v>
      </c>
      <c r="M23" s="25"/>
    </row>
    <row r="24" spans="1:13" x14ac:dyDescent="0.2">
      <c r="A24" s="96" t="s">
        <v>120</v>
      </c>
      <c r="B24" s="59">
        <f>[1]MercLab!R92</f>
        <v>45043.065073474812</v>
      </c>
      <c r="C24" s="32">
        <f t="shared" si="0"/>
        <v>1.7206141319319461</v>
      </c>
      <c r="D24" s="32">
        <f>[1]MercLab!S92</f>
        <v>8.2859508068689927</v>
      </c>
      <c r="E24" s="59">
        <f>[1]MercLab!T92</f>
        <v>45043.065073474812</v>
      </c>
      <c r="F24" s="32">
        <f t="shared" si="1"/>
        <v>1.7964594725287057</v>
      </c>
      <c r="G24" s="32">
        <f>[1]MercLab!U92</f>
        <v>8.2859508068689927</v>
      </c>
      <c r="H24" s="59">
        <f>[1]MercLab!V92</f>
        <v>0</v>
      </c>
      <c r="I24" s="32">
        <f t="shared" si="2"/>
        <v>0</v>
      </c>
      <c r="J24" s="32">
        <f>[1]MercLab!W92</f>
        <v>0</v>
      </c>
      <c r="K24" s="32">
        <f t="shared" si="3"/>
        <v>0</v>
      </c>
      <c r="L24" s="32">
        <f>[1]MercLab!X92</f>
        <v>0</v>
      </c>
      <c r="M24" s="25"/>
    </row>
    <row r="25" spans="1:13" ht="12" customHeight="1" x14ac:dyDescent="0.2">
      <c r="A25" s="96" t="s">
        <v>121</v>
      </c>
      <c r="B25" s="59">
        <f>[1]MercLab!R93</f>
        <v>62490.183775716243</v>
      </c>
      <c r="C25" s="32">
        <f t="shared" si="0"/>
        <v>2.3870820765889573</v>
      </c>
      <c r="D25" s="32">
        <f>[1]MercLab!S93</f>
        <v>10.366035935155644</v>
      </c>
      <c r="E25" s="59">
        <f>[1]MercLab!T93</f>
        <v>62490.183775716243</v>
      </c>
      <c r="F25" s="32">
        <f t="shared" si="1"/>
        <v>2.4923055835748165</v>
      </c>
      <c r="G25" s="32">
        <f>[1]MercLab!U93</f>
        <v>10.366035935155644</v>
      </c>
      <c r="H25" s="59">
        <f>[1]MercLab!V93</f>
        <v>0</v>
      </c>
      <c r="I25" s="32">
        <f t="shared" si="2"/>
        <v>0</v>
      </c>
      <c r="J25" s="32">
        <f>[1]MercLab!W93</f>
        <v>0</v>
      </c>
      <c r="K25" s="32">
        <f t="shared" si="3"/>
        <v>0</v>
      </c>
      <c r="L25" s="32">
        <f>[1]MercLab!X93</f>
        <v>0</v>
      </c>
      <c r="M25" s="25"/>
    </row>
    <row r="26" spans="1:13" x14ac:dyDescent="0.2">
      <c r="A26" s="96" t="s">
        <v>122</v>
      </c>
      <c r="B26" s="59">
        <f>[1]MercLab!R94</f>
        <v>43885.335567466638</v>
      </c>
      <c r="C26" s="32">
        <f t="shared" si="0"/>
        <v>1.6763896604013593</v>
      </c>
      <c r="D26" s="32">
        <f>[1]MercLab!S94</f>
        <v>13.180889274074636</v>
      </c>
      <c r="E26" s="59">
        <f>[1]MercLab!T94</f>
        <v>43885.335567466638</v>
      </c>
      <c r="F26" s="32">
        <f t="shared" si="1"/>
        <v>1.7502855690809331</v>
      </c>
      <c r="G26" s="32">
        <f>[1]MercLab!U94</f>
        <v>13.180889274074636</v>
      </c>
      <c r="H26" s="59">
        <f>[1]MercLab!V94</f>
        <v>0</v>
      </c>
      <c r="I26" s="32">
        <f t="shared" si="2"/>
        <v>0</v>
      </c>
      <c r="J26" s="32">
        <f>[1]MercLab!W94</f>
        <v>0</v>
      </c>
      <c r="K26" s="32">
        <f t="shared" si="3"/>
        <v>0</v>
      </c>
      <c r="L26" s="32">
        <f>[1]MercLab!X94</f>
        <v>0</v>
      </c>
      <c r="M26" s="25"/>
    </row>
    <row r="27" spans="1:13" x14ac:dyDescent="0.2">
      <c r="A27" s="96" t="s">
        <v>123</v>
      </c>
      <c r="B27" s="59">
        <f>[1]MercLab!R95</f>
        <v>36652.531402300527</v>
      </c>
      <c r="C27" s="32">
        <f t="shared" si="0"/>
        <v>1.400101511720073</v>
      </c>
      <c r="D27" s="32">
        <f>[1]MercLab!S95</f>
        <v>11.721838358083993</v>
      </c>
      <c r="E27" s="59">
        <f>[1]MercLab!T95</f>
        <v>36652.531402300527</v>
      </c>
      <c r="F27" s="32">
        <f t="shared" si="1"/>
        <v>1.4618185312747207</v>
      </c>
      <c r="G27" s="32">
        <f>[1]MercLab!U95</f>
        <v>11.721838358083993</v>
      </c>
      <c r="H27" s="59">
        <f>[1]MercLab!V95</f>
        <v>0</v>
      </c>
      <c r="I27" s="32">
        <f t="shared" si="2"/>
        <v>0</v>
      </c>
      <c r="J27" s="32">
        <f>[1]MercLab!W95</f>
        <v>0</v>
      </c>
      <c r="K27" s="32">
        <f t="shared" si="3"/>
        <v>0</v>
      </c>
      <c r="L27" s="32">
        <f>[1]MercLab!X95</f>
        <v>0</v>
      </c>
    </row>
    <row r="28" spans="1:13" x14ac:dyDescent="0.2">
      <c r="A28" s="96" t="s">
        <v>124</v>
      </c>
      <c r="B28" s="59">
        <f>[1]MercLab!R96</f>
        <v>14522.651961678263</v>
      </c>
      <c r="C28" s="32">
        <f t="shared" si="0"/>
        <v>0.55475532487925217</v>
      </c>
      <c r="D28" s="32">
        <f>[1]MercLab!S96</f>
        <v>9.7619676448777604</v>
      </c>
      <c r="E28" s="59">
        <f>[1]MercLab!T96</f>
        <v>14522.651961678263</v>
      </c>
      <c r="F28" s="32">
        <f t="shared" si="1"/>
        <v>0.57920915551011498</v>
      </c>
      <c r="G28" s="32">
        <f>[1]MercLab!U96</f>
        <v>9.7619676448777604</v>
      </c>
      <c r="H28" s="59">
        <f>[1]MercLab!V96</f>
        <v>0</v>
      </c>
      <c r="I28" s="32">
        <f t="shared" si="2"/>
        <v>0</v>
      </c>
      <c r="J28" s="32">
        <f>[1]MercLab!W96</f>
        <v>0</v>
      </c>
      <c r="K28" s="32">
        <f t="shared" si="3"/>
        <v>0</v>
      </c>
      <c r="L28" s="32">
        <f>[1]MercLab!X96</f>
        <v>0</v>
      </c>
    </row>
    <row r="29" spans="1:13" x14ac:dyDescent="0.2">
      <c r="A29" s="96" t="s">
        <v>125</v>
      </c>
      <c r="B29" s="59">
        <f>[1]MercLab!R97</f>
        <v>71148.666124902316</v>
      </c>
      <c r="C29" s="32">
        <f t="shared" si="0"/>
        <v>2.7178301521648804</v>
      </c>
      <c r="D29" s="32">
        <f>[1]MercLab!S97</f>
        <v>8.5092267978920351</v>
      </c>
      <c r="E29" s="59">
        <f>[1]MercLab!T97</f>
        <v>71148.666124902316</v>
      </c>
      <c r="F29" s="32">
        <f t="shared" si="1"/>
        <v>2.8376331630489271</v>
      </c>
      <c r="G29" s="32">
        <f>[1]MercLab!U97</f>
        <v>8.5092267978920351</v>
      </c>
      <c r="H29" s="59">
        <f>[1]MercLab!V97</f>
        <v>0</v>
      </c>
      <c r="I29" s="32">
        <f t="shared" si="2"/>
        <v>0</v>
      </c>
      <c r="J29" s="32">
        <f>[1]MercLab!W97</f>
        <v>0</v>
      </c>
      <c r="K29" s="32">
        <f t="shared" si="3"/>
        <v>0</v>
      </c>
      <c r="L29" s="32">
        <f>[1]MercLab!X97</f>
        <v>0</v>
      </c>
    </row>
    <row r="30" spans="1:13" x14ac:dyDescent="0.2">
      <c r="A30" s="96" t="s">
        <v>126</v>
      </c>
      <c r="B30" s="59">
        <f>[1]MercLab!R98</f>
        <v>10262.030918324921</v>
      </c>
      <c r="C30" s="32">
        <f t="shared" si="0"/>
        <v>0.39200252894846549</v>
      </c>
      <c r="D30" s="32">
        <f>[1]MercLab!S98</f>
        <v>5.3562702404364879</v>
      </c>
      <c r="E30" s="59">
        <f>[1]MercLab!T98</f>
        <v>10262.030918324921</v>
      </c>
      <c r="F30" s="32">
        <f t="shared" si="1"/>
        <v>0.40928215299148324</v>
      </c>
      <c r="G30" s="32">
        <f>[1]MercLab!U98</f>
        <v>5.3562702404364879</v>
      </c>
      <c r="H30" s="59">
        <f>[1]MercLab!V98</f>
        <v>0</v>
      </c>
      <c r="I30" s="32">
        <f t="shared" si="2"/>
        <v>0</v>
      </c>
      <c r="J30" s="32">
        <f>[1]MercLab!W98</f>
        <v>0</v>
      </c>
      <c r="K30" s="32">
        <f t="shared" si="3"/>
        <v>0</v>
      </c>
      <c r="L30" s="32">
        <f>[1]MercLab!X98</f>
        <v>0</v>
      </c>
    </row>
    <row r="31" spans="1:13" x14ac:dyDescent="0.2">
      <c r="A31" s="96" t="s">
        <v>127</v>
      </c>
      <c r="B31" s="59">
        <f>[1]MercLab!R99</f>
        <v>3299.1854752753256</v>
      </c>
      <c r="C31" s="32">
        <f t="shared" si="0"/>
        <v>0.12602661793471551</v>
      </c>
      <c r="D31" s="32">
        <f>[1]MercLab!S99</f>
        <v>14.562997436079812</v>
      </c>
      <c r="E31" s="59">
        <f>[1]MercLab!T99</f>
        <v>3299.1854752753256</v>
      </c>
      <c r="F31" s="32">
        <f t="shared" si="1"/>
        <v>0.1315819203027041</v>
      </c>
      <c r="G31" s="32">
        <f>[1]MercLab!U99</f>
        <v>14.562997436079812</v>
      </c>
      <c r="H31" s="59">
        <f>[1]MercLab!V99</f>
        <v>0</v>
      </c>
      <c r="I31" s="32">
        <f t="shared" si="2"/>
        <v>0</v>
      </c>
      <c r="J31" s="32">
        <f>[1]MercLab!W99</f>
        <v>0</v>
      </c>
      <c r="K31" s="32">
        <f t="shared" si="3"/>
        <v>0</v>
      </c>
      <c r="L31" s="32">
        <f>[1]MercLab!X99</f>
        <v>0</v>
      </c>
    </row>
    <row r="32" spans="1:13" x14ac:dyDescent="0.2">
      <c r="A32" s="96" t="s">
        <v>141</v>
      </c>
      <c r="B32" s="59">
        <f>[1]MercLab!R100</f>
        <v>0</v>
      </c>
      <c r="C32" s="32">
        <f t="shared" si="0"/>
        <v>0</v>
      </c>
      <c r="D32" s="32">
        <f>[1]MercLab!S100</f>
        <v>0</v>
      </c>
      <c r="E32" s="59">
        <f>[1]MercLab!T100</f>
        <v>0</v>
      </c>
      <c r="F32" s="32">
        <f t="shared" si="1"/>
        <v>0</v>
      </c>
      <c r="G32" s="32">
        <f>[1]MercLab!U100</f>
        <v>0</v>
      </c>
      <c r="H32" s="59">
        <f>[1]MercLab!V100</f>
        <v>0</v>
      </c>
      <c r="I32" s="32">
        <f t="shared" si="2"/>
        <v>0</v>
      </c>
      <c r="J32" s="32">
        <f>[1]MercLab!W100</f>
        <v>0</v>
      </c>
      <c r="K32" s="32">
        <f t="shared" si="3"/>
        <v>0</v>
      </c>
      <c r="L32" s="32">
        <f>[1]MercLab!X100</f>
        <v>0</v>
      </c>
    </row>
    <row r="33" spans="1:31" x14ac:dyDescent="0.2">
      <c r="A33" s="96" t="s">
        <v>73</v>
      </c>
      <c r="B33" s="59">
        <f>[1]MercLab!R101</f>
        <v>26577.083474924388</v>
      </c>
      <c r="C33" s="32">
        <f t="shared" si="0"/>
        <v>1.0152263248048581</v>
      </c>
      <c r="D33" s="32">
        <f>[1]MercLab!S101</f>
        <v>11.057710950549142</v>
      </c>
      <c r="E33" s="59">
        <f>[1]MercLab!T101</f>
        <v>0</v>
      </c>
      <c r="F33" s="32">
        <f t="shared" si="1"/>
        <v>0</v>
      </c>
      <c r="G33" s="32">
        <f>[1]MercLab!U101</f>
        <v>0</v>
      </c>
      <c r="H33" s="59">
        <f>[1]MercLab!V101</f>
        <v>26577.083474924388</v>
      </c>
      <c r="I33" s="32">
        <f t="shared" si="2"/>
        <v>24.046473172987827</v>
      </c>
      <c r="J33" s="32">
        <f>[1]MercLab!W101</f>
        <v>11.057710950549142</v>
      </c>
      <c r="K33" s="32">
        <f t="shared" si="3"/>
        <v>100</v>
      </c>
      <c r="L33" s="32">
        <f>[1]MercLab!X101</f>
        <v>3.4454697475014466</v>
      </c>
    </row>
    <row r="34" spans="1:31" x14ac:dyDescent="0.2">
      <c r="A34" s="96" t="s">
        <v>129</v>
      </c>
      <c r="B34" s="59">
        <f>[1]MercLab!R102</f>
        <v>1091.0389427587111</v>
      </c>
      <c r="C34" s="32">
        <f t="shared" si="0"/>
        <v>4.1676937844627636E-2</v>
      </c>
      <c r="D34" s="32">
        <f>[1]MercLab!S102</f>
        <v>12.299830909417524</v>
      </c>
      <c r="E34" s="59">
        <f>[1]MercLab!T102</f>
        <v>1091.0389427587111</v>
      </c>
      <c r="F34" s="32">
        <f t="shared" si="1"/>
        <v>4.3514073485438932E-2</v>
      </c>
      <c r="G34" s="32">
        <f>[1]MercLab!U102</f>
        <v>12.299830909417524</v>
      </c>
      <c r="H34" s="59">
        <f>[1]MercLab!V102</f>
        <v>0</v>
      </c>
      <c r="I34" s="32">
        <f t="shared" si="2"/>
        <v>0</v>
      </c>
      <c r="J34" s="32">
        <f>[1]MercLab!W102</f>
        <v>0</v>
      </c>
      <c r="K34" s="32">
        <f t="shared" si="3"/>
        <v>0</v>
      </c>
      <c r="L34" s="32">
        <f>[1]MercLab!X102</f>
        <v>0</v>
      </c>
    </row>
    <row r="35" spans="1:31" x14ac:dyDescent="0.2">
      <c r="A35" s="96"/>
      <c r="B35" s="59"/>
      <c r="C35" s="32"/>
      <c r="D35" s="32"/>
      <c r="E35" s="59"/>
      <c r="F35" s="32"/>
      <c r="G35" s="32"/>
      <c r="H35" s="59"/>
      <c r="I35" s="32"/>
      <c r="J35" s="32"/>
      <c r="K35" s="32"/>
      <c r="L35" s="32"/>
    </row>
    <row r="36" spans="1:31" s="25" customFormat="1" x14ac:dyDescent="0.2">
      <c r="A36" s="48" t="s">
        <v>130</v>
      </c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  <c r="AC36" s="306"/>
      <c r="AD36" s="306"/>
      <c r="AE36" s="306"/>
    </row>
    <row r="37" spans="1:31" s="25" customFormat="1" x14ac:dyDescent="0.2">
      <c r="A37" s="96" t="s">
        <v>131</v>
      </c>
      <c r="B37" s="59">
        <f>[1]MercLab!R104</f>
        <v>49494.870577702248</v>
      </c>
      <c r="C37" s="32">
        <f>IF(ISNUMBER(B37/B$8*100),B37/B$8*100,0)</f>
        <v>1.8906700428849712</v>
      </c>
      <c r="D37" s="32">
        <f>[1]MercLab!S104</f>
        <v>12.662379721955606</v>
      </c>
      <c r="E37" s="59">
        <f>[1]MercLab!T104</f>
        <v>49494.870577702248</v>
      </c>
      <c r="F37" s="32">
        <f>IF(ISNUMBER(E37/E$8*100),E37/E$8*100,0)</f>
        <v>1.9740115142221206</v>
      </c>
      <c r="G37" s="32">
        <f>[1]MercLab!U104</f>
        <v>12.662379721955606</v>
      </c>
      <c r="H37" s="59">
        <f>[1]MercLab!V104</f>
        <v>0</v>
      </c>
      <c r="I37" s="32">
        <f>IF(ISNUMBER(H37/H$8*100),H37/H$8*100,0)</f>
        <v>0</v>
      </c>
      <c r="J37" s="32">
        <f>[1]MercLab!W104</f>
        <v>0</v>
      </c>
      <c r="K37" s="32">
        <f>IF(ISNUMBER(H37/B37*100),H37/B37*100,0)</f>
        <v>0</v>
      </c>
      <c r="L37" s="32">
        <f>[1]MercLab!X104</f>
        <v>0</v>
      </c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6"/>
      <c r="AD37" s="306"/>
      <c r="AE37" s="306"/>
    </row>
    <row r="38" spans="1:31" s="25" customFormat="1" x14ac:dyDescent="0.2">
      <c r="A38" s="96" t="s">
        <v>132</v>
      </c>
      <c r="B38" s="59">
        <f>[1]MercLab!R105</f>
        <v>77765.764417775223</v>
      </c>
      <c r="C38" s="32">
        <f t="shared" ref="C38:C49" si="4">IF(ISNUMBER(B38/B$8*100),B38/B$8*100,0)</f>
        <v>2.9705987596414749</v>
      </c>
      <c r="D38" s="32">
        <f>[1]MercLab!S105</f>
        <v>15.844986190828273</v>
      </c>
      <c r="E38" s="59">
        <f>[1]MercLab!T105</f>
        <v>77765.764417775223</v>
      </c>
      <c r="F38" s="32">
        <f t="shared" ref="F38:F49" si="5">IF(ISNUMBER(E38/E$8*100),E38/E$8*100,0)</f>
        <v>3.1015439091203652</v>
      </c>
      <c r="G38" s="32">
        <f>[1]MercLab!U105</f>
        <v>15.844986190828273</v>
      </c>
      <c r="H38" s="59">
        <f>[1]MercLab!V105</f>
        <v>0</v>
      </c>
      <c r="I38" s="32">
        <f t="shared" ref="I38:I49" si="6">IF(ISNUMBER(H38/H$8*100),H38/H$8*100,0)</f>
        <v>0</v>
      </c>
      <c r="J38" s="32">
        <f>[1]MercLab!W105</f>
        <v>0</v>
      </c>
      <c r="K38" s="32">
        <f t="shared" ref="K38:K49" si="7">IF(ISNUMBER(H38/B38*100),H38/B38*100,0)</f>
        <v>0</v>
      </c>
      <c r="L38" s="32">
        <f>[1]MercLab!X105</f>
        <v>0</v>
      </c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6"/>
      <c r="AD38" s="306"/>
      <c r="AE38" s="306"/>
    </row>
    <row r="39" spans="1:31" x14ac:dyDescent="0.2">
      <c r="A39" s="96" t="s">
        <v>133</v>
      </c>
      <c r="B39" s="59">
        <f>[1]MercLab!R106</f>
        <v>138667.46430982437</v>
      </c>
      <c r="C39" s="32">
        <f t="shared" si="4"/>
        <v>5.2970018434903645</v>
      </c>
      <c r="D39" s="32">
        <f>[1]MercLab!S106</f>
        <v>10.528347404852672</v>
      </c>
      <c r="E39" s="59">
        <f>[1]MercLab!T106</f>
        <v>138667.46430982437</v>
      </c>
      <c r="F39" s="32">
        <f t="shared" si="5"/>
        <v>5.5304957463389322</v>
      </c>
      <c r="G39" s="32">
        <f>[1]MercLab!U106</f>
        <v>10.528347404852672</v>
      </c>
      <c r="H39" s="59">
        <f>[1]MercLab!V106</f>
        <v>0</v>
      </c>
      <c r="I39" s="32">
        <f t="shared" si="6"/>
        <v>0</v>
      </c>
      <c r="J39" s="32">
        <f>[1]MercLab!W106</f>
        <v>0</v>
      </c>
      <c r="K39" s="32">
        <f t="shared" si="7"/>
        <v>0</v>
      </c>
      <c r="L39" s="32">
        <f>[1]MercLab!X106</f>
        <v>0</v>
      </c>
    </row>
    <row r="40" spans="1:31" s="25" customFormat="1" x14ac:dyDescent="0.2">
      <c r="A40" s="96" t="s">
        <v>134</v>
      </c>
      <c r="B40" s="59">
        <f>[1]MercLab!R107</f>
        <v>62199.781498869685</v>
      </c>
      <c r="C40" s="32">
        <f t="shared" si="4"/>
        <v>2.3759889091796715</v>
      </c>
      <c r="D40" s="32">
        <f>[1]MercLab!S107</f>
        <v>11.489567489926209</v>
      </c>
      <c r="E40" s="59">
        <f>[1]MercLab!T107</f>
        <v>62199.781498869685</v>
      </c>
      <c r="F40" s="32">
        <f t="shared" si="5"/>
        <v>2.4807234250286805</v>
      </c>
      <c r="G40" s="32">
        <f>[1]MercLab!U107</f>
        <v>11.489567489926209</v>
      </c>
      <c r="H40" s="59">
        <f>[1]MercLab!V107</f>
        <v>0</v>
      </c>
      <c r="I40" s="32">
        <f t="shared" si="6"/>
        <v>0</v>
      </c>
      <c r="J40" s="32">
        <f>[1]MercLab!W107</f>
        <v>0</v>
      </c>
      <c r="K40" s="32">
        <f t="shared" si="7"/>
        <v>0</v>
      </c>
      <c r="L40" s="32">
        <f>[1]MercLab!X107</f>
        <v>0</v>
      </c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  <c r="AA40" s="306"/>
      <c r="AB40" s="306"/>
      <c r="AC40" s="306"/>
      <c r="AD40" s="306"/>
      <c r="AE40" s="306"/>
    </row>
    <row r="41" spans="1:31" s="25" customFormat="1" x14ac:dyDescent="0.2">
      <c r="A41" s="96" t="s">
        <v>135</v>
      </c>
      <c r="B41" s="59">
        <f>[1]MercLab!R108</f>
        <v>342678.9619281817</v>
      </c>
      <c r="C41" s="32">
        <f t="shared" si="4"/>
        <v>13.090100854540115</v>
      </c>
      <c r="D41" s="32">
        <f>[1]MercLab!S108</f>
        <v>7.9385570922235784</v>
      </c>
      <c r="E41" s="59">
        <f>[1]MercLab!T108</f>
        <v>342678.9619281817</v>
      </c>
      <c r="F41" s="32">
        <f t="shared" si="5"/>
        <v>13.667117594861644</v>
      </c>
      <c r="G41" s="32">
        <f>[1]MercLab!U108</f>
        <v>7.9385570922235784</v>
      </c>
      <c r="H41" s="59">
        <f>[1]MercLab!V108</f>
        <v>0</v>
      </c>
      <c r="I41" s="32">
        <f t="shared" si="6"/>
        <v>0</v>
      </c>
      <c r="J41" s="32">
        <f>[1]MercLab!W108</f>
        <v>0</v>
      </c>
      <c r="K41" s="32">
        <f t="shared" si="7"/>
        <v>0</v>
      </c>
      <c r="L41" s="32">
        <f>[1]MercLab!X108</f>
        <v>0</v>
      </c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</row>
    <row r="42" spans="1:31" x14ac:dyDescent="0.2">
      <c r="A42" s="96" t="s">
        <v>136</v>
      </c>
      <c r="B42" s="59">
        <f>[1]MercLab!R109</f>
        <v>508924.46979343402</v>
      </c>
      <c r="C42" s="32">
        <f t="shared" si="4"/>
        <v>19.440565010044576</v>
      </c>
      <c r="D42" s="32">
        <f>[1]MercLab!S109</f>
        <v>5.3081534802513604</v>
      </c>
      <c r="E42" s="59">
        <f>[1]MercLab!T109</f>
        <v>508924.46979343402</v>
      </c>
      <c r="F42" s="32">
        <f t="shared" si="5"/>
        <v>20.29751268193467</v>
      </c>
      <c r="G42" s="32">
        <f>[1]MercLab!U109</f>
        <v>5.3081534802513604</v>
      </c>
      <c r="H42" s="59">
        <f>[1]MercLab!V109</f>
        <v>0</v>
      </c>
      <c r="I42" s="32">
        <f t="shared" si="6"/>
        <v>0</v>
      </c>
      <c r="J42" s="32">
        <f>[1]MercLab!W109</f>
        <v>0</v>
      </c>
      <c r="K42" s="32">
        <f t="shared" si="7"/>
        <v>0</v>
      </c>
      <c r="L42" s="32">
        <f>[1]MercLab!X109</f>
        <v>0</v>
      </c>
    </row>
    <row r="43" spans="1:31" x14ac:dyDescent="0.2">
      <c r="A43" s="96" t="s">
        <v>137</v>
      </c>
      <c r="B43" s="59">
        <f>[1]MercLab!R110</f>
        <v>372789.91882897931</v>
      </c>
      <c r="C43" s="32">
        <f t="shared" si="4"/>
        <v>14.24031871571351</v>
      </c>
      <c r="D43" s="32">
        <f>[1]MercLab!S110</f>
        <v>7.614213572815884</v>
      </c>
      <c r="E43" s="59">
        <f>[1]MercLab!T110</f>
        <v>372789.91882897931</v>
      </c>
      <c r="F43" s="32">
        <f t="shared" si="5"/>
        <v>14.868037507019135</v>
      </c>
      <c r="G43" s="32">
        <f>[1]MercLab!U110</f>
        <v>7.614213572815884</v>
      </c>
      <c r="H43" s="59">
        <f>[1]MercLab!V110</f>
        <v>0</v>
      </c>
      <c r="I43" s="32">
        <f t="shared" si="6"/>
        <v>0</v>
      </c>
      <c r="J43" s="32">
        <f>[1]MercLab!W110</f>
        <v>0</v>
      </c>
      <c r="K43" s="32">
        <f t="shared" si="7"/>
        <v>0</v>
      </c>
      <c r="L43" s="32">
        <f>[1]MercLab!X110</f>
        <v>0</v>
      </c>
    </row>
    <row r="44" spans="1:31" x14ac:dyDescent="0.2">
      <c r="A44" s="96" t="s">
        <v>138</v>
      </c>
      <c r="B44" s="59">
        <f>[1]MercLab!R111</f>
        <v>169625.62182895318</v>
      </c>
      <c r="C44" s="32">
        <f t="shared" si="4"/>
        <v>6.4795821860824692</v>
      </c>
      <c r="D44" s="32">
        <f>[1]MercLab!S111</f>
        <v>7.9098484390949624</v>
      </c>
      <c r="E44" s="59">
        <f>[1]MercLab!T111</f>
        <v>169625.62182895318</v>
      </c>
      <c r="F44" s="32">
        <f t="shared" si="5"/>
        <v>6.7652046906915144</v>
      </c>
      <c r="G44" s="32">
        <f>[1]MercLab!U111</f>
        <v>7.9098484390949624</v>
      </c>
      <c r="H44" s="59">
        <f>[1]MercLab!V111</f>
        <v>0</v>
      </c>
      <c r="I44" s="32">
        <f t="shared" si="6"/>
        <v>0</v>
      </c>
      <c r="J44" s="32">
        <f>[1]MercLab!W111</f>
        <v>0</v>
      </c>
      <c r="K44" s="32">
        <f t="shared" si="7"/>
        <v>0</v>
      </c>
      <c r="L44" s="32">
        <f>[1]MercLab!X111</f>
        <v>0</v>
      </c>
    </row>
    <row r="45" spans="1:31" x14ac:dyDescent="0.2">
      <c r="A45" s="96" t="s">
        <v>139</v>
      </c>
      <c r="B45" s="59">
        <f>[1]MercLab!R112</f>
        <v>782766.17302820005</v>
      </c>
      <c r="C45" s="32">
        <f t="shared" si="4"/>
        <v>29.90112988788902</v>
      </c>
      <c r="D45" s="32">
        <f>[1]MercLab!S112</f>
        <v>6.0990031856011599</v>
      </c>
      <c r="E45" s="59">
        <f>[1]MercLab!T112</f>
        <v>782766.17302820005</v>
      </c>
      <c r="F45" s="32">
        <f t="shared" si="5"/>
        <v>31.219183330835282</v>
      </c>
      <c r="G45" s="32">
        <f>[1]MercLab!U112</f>
        <v>6.0990031856011599</v>
      </c>
      <c r="H45" s="59">
        <f>[1]MercLab!V112</f>
        <v>0</v>
      </c>
      <c r="I45" s="32">
        <f t="shared" si="6"/>
        <v>0</v>
      </c>
      <c r="J45" s="32">
        <f>[1]MercLab!W112</f>
        <v>0</v>
      </c>
      <c r="K45" s="32">
        <f t="shared" si="7"/>
        <v>0</v>
      </c>
      <c r="L45" s="32">
        <f>[1]MercLab!X112</f>
        <v>0</v>
      </c>
    </row>
    <row r="46" spans="1:31" x14ac:dyDescent="0.2">
      <c r="A46" s="96" t="s">
        <v>140</v>
      </c>
      <c r="B46" s="59">
        <f>[1]MercLab!R113</f>
        <v>2227.6868089608956</v>
      </c>
      <c r="C46" s="32">
        <f t="shared" si="4"/>
        <v>8.5096105222059779E-2</v>
      </c>
      <c r="D46" s="32">
        <f>[1]MercLab!S113</f>
        <v>6.7760275356490673</v>
      </c>
      <c r="E46" s="59">
        <f>[1]MercLab!T113</f>
        <v>2227.6868089608956</v>
      </c>
      <c r="F46" s="32">
        <f t="shared" si="5"/>
        <v>8.8847174659562267E-2</v>
      </c>
      <c r="G46" s="32">
        <f>[1]MercLab!U113</f>
        <v>6.7760275356490673</v>
      </c>
      <c r="H46" s="59">
        <f>[1]MercLab!V113</f>
        <v>0</v>
      </c>
      <c r="I46" s="32">
        <f t="shared" si="6"/>
        <v>0</v>
      </c>
      <c r="J46" s="32">
        <f>[1]MercLab!W113</f>
        <v>0</v>
      </c>
      <c r="K46" s="32">
        <f t="shared" si="7"/>
        <v>0</v>
      </c>
      <c r="L46" s="32">
        <f>[1]MercLab!X113</f>
        <v>0</v>
      </c>
    </row>
    <row r="47" spans="1:31" x14ac:dyDescent="0.2">
      <c r="A47" s="96" t="s">
        <v>128</v>
      </c>
      <c r="B47" s="59">
        <f>[1]MercLab!R114</f>
        <v>0</v>
      </c>
      <c r="C47" s="32">
        <f t="shared" si="4"/>
        <v>0</v>
      </c>
      <c r="D47" s="32">
        <f>[1]MercLab!S114</f>
        <v>0</v>
      </c>
      <c r="E47" s="59">
        <f>[1]MercLab!T114</f>
        <v>0</v>
      </c>
      <c r="F47" s="32">
        <f t="shared" si="5"/>
        <v>0</v>
      </c>
      <c r="G47" s="32">
        <f>[1]MercLab!U114</f>
        <v>0</v>
      </c>
      <c r="H47" s="59">
        <f>[1]MercLab!V114</f>
        <v>0</v>
      </c>
      <c r="I47" s="32">
        <f t="shared" si="6"/>
        <v>0</v>
      </c>
      <c r="J47" s="32">
        <f>[1]MercLab!W114</f>
        <v>0</v>
      </c>
      <c r="K47" s="32">
        <f t="shared" si="7"/>
        <v>0</v>
      </c>
      <c r="L47" s="32">
        <f>[1]MercLab!X114</f>
        <v>0</v>
      </c>
    </row>
    <row r="48" spans="1:31" x14ac:dyDescent="0.2">
      <c r="A48" s="96" t="s">
        <v>73</v>
      </c>
      <c r="B48" s="59">
        <f>[1]MercLab!R115</f>
        <v>0</v>
      </c>
      <c r="C48" s="32">
        <f t="shared" si="4"/>
        <v>0</v>
      </c>
      <c r="D48" s="32">
        <f>[1]MercLab!S115</f>
        <v>0</v>
      </c>
      <c r="E48" s="59">
        <f>[1]MercLab!T115</f>
        <v>0</v>
      </c>
      <c r="F48" s="32">
        <f t="shared" si="5"/>
        <v>0</v>
      </c>
      <c r="G48" s="32">
        <f>[1]MercLab!U115</f>
        <v>0</v>
      </c>
      <c r="H48" s="59">
        <f>[1]MercLab!V115</f>
        <v>0</v>
      </c>
      <c r="I48" s="32">
        <f t="shared" si="6"/>
        <v>0</v>
      </c>
      <c r="J48" s="32">
        <f>[1]MercLab!W115</f>
        <v>0</v>
      </c>
      <c r="K48" s="32">
        <f t="shared" si="7"/>
        <v>0</v>
      </c>
      <c r="L48" s="32">
        <f>[1]MercLab!X115</f>
        <v>0</v>
      </c>
    </row>
    <row r="49" spans="1:12" x14ac:dyDescent="0.2">
      <c r="A49" s="96" t="s">
        <v>129</v>
      </c>
      <c r="B49" s="59">
        <f>[1]MercLab!R116</f>
        <v>0</v>
      </c>
      <c r="C49" s="32">
        <f t="shared" si="4"/>
        <v>0</v>
      </c>
      <c r="D49" s="32">
        <f>[1]MercLab!S116</f>
        <v>0</v>
      </c>
      <c r="E49" s="59">
        <f>[1]MercLab!T116</f>
        <v>0</v>
      </c>
      <c r="F49" s="32">
        <f t="shared" si="5"/>
        <v>0</v>
      </c>
      <c r="G49" s="32">
        <f>[1]MercLab!U116</f>
        <v>0</v>
      </c>
      <c r="H49" s="59">
        <f>[1]MercLab!V116</f>
        <v>0</v>
      </c>
      <c r="I49" s="32">
        <f t="shared" si="6"/>
        <v>0</v>
      </c>
      <c r="J49" s="32">
        <f>[1]MercLab!W116</f>
        <v>0</v>
      </c>
      <c r="K49" s="32">
        <f t="shared" si="7"/>
        <v>0</v>
      </c>
      <c r="L49" s="32">
        <f>[1]MercLab!X116</f>
        <v>0</v>
      </c>
    </row>
    <row r="50" spans="1:12" x14ac:dyDescent="0.2">
      <c r="A50" s="307"/>
      <c r="B50" s="253"/>
      <c r="C50" s="308"/>
      <c r="D50" s="253"/>
      <c r="E50" s="253"/>
      <c r="F50" s="308"/>
      <c r="G50" s="253"/>
      <c r="H50" s="253"/>
      <c r="I50" s="308"/>
      <c r="J50" s="253"/>
      <c r="K50" s="253"/>
      <c r="L50" s="253"/>
    </row>
    <row r="51" spans="1:12" x14ac:dyDescent="0.2">
      <c r="A51" s="2" t="str">
        <f>'C01'!A42</f>
        <v>Fuente: Instituto Nacional de Estadística (INE). LXV Encuesta Permanente de Hogares de Propósitos Múltiples, 2019.</v>
      </c>
    </row>
    <row r="52" spans="1:12" x14ac:dyDescent="0.2">
      <c r="A52" s="303" t="s">
        <v>94</v>
      </c>
    </row>
    <row r="53" spans="1:12" x14ac:dyDescent="0.2">
      <c r="A53" s="2" t="s">
        <v>60</v>
      </c>
    </row>
    <row r="54" spans="1:12" x14ac:dyDescent="0.2">
      <c r="A54" s="2" t="s">
        <v>61</v>
      </c>
    </row>
    <row r="55" spans="1:12" x14ac:dyDescent="0.2">
      <c r="A55" s="2" t="s">
        <v>62</v>
      </c>
    </row>
    <row r="56" spans="1:12" x14ac:dyDescent="0.2">
      <c r="A56" s="2" t="s">
        <v>67</v>
      </c>
    </row>
    <row r="57" spans="1:12" x14ac:dyDescent="0.2">
      <c r="A57" s="2" t="s">
        <v>68</v>
      </c>
    </row>
  </sheetData>
  <mergeCells count="10">
    <mergeCell ref="A1:L1"/>
    <mergeCell ref="A2:L2"/>
    <mergeCell ref="B3:L3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117"/>
  <sheetViews>
    <sheetView workbookViewId="0">
      <selection activeCell="F13" sqref="F13"/>
    </sheetView>
  </sheetViews>
  <sheetFormatPr baseColWidth="10" defaultColWidth="12" defaultRowHeight="11.25" x14ac:dyDescent="0.2"/>
  <cols>
    <col min="1" max="1" width="48.33203125" style="61" customWidth="1"/>
    <col min="2" max="2" width="14.6640625" style="61" bestFit="1" customWidth="1"/>
    <col min="3" max="3" width="9.1640625" style="67" bestFit="1" customWidth="1"/>
    <col min="4" max="4" width="14.6640625" style="61" bestFit="1" customWidth="1"/>
    <col min="5" max="5" width="8.6640625" style="67" bestFit="1" customWidth="1"/>
    <col min="6" max="6" width="12.6640625" style="61" bestFit="1" customWidth="1"/>
    <col min="7" max="7" width="8.6640625" style="67" bestFit="1" customWidth="1"/>
    <col min="8" max="8" width="14.5" style="61" bestFit="1" customWidth="1"/>
    <col min="9" max="9" width="8.6640625" style="67" bestFit="1" customWidth="1"/>
    <col min="10" max="10" width="11.6640625" style="61" bestFit="1" customWidth="1"/>
    <col min="11" max="11" width="8.6640625" style="67" bestFit="1" customWidth="1"/>
    <col min="12" max="12" width="14.6640625" style="61" bestFit="1" customWidth="1"/>
    <col min="13" max="13" width="8.6640625" style="67" bestFit="1" customWidth="1"/>
    <col min="14" max="14" width="12.6640625" style="61" bestFit="1" customWidth="1"/>
    <col min="15" max="15" width="8.6640625" style="67" bestFit="1" customWidth="1"/>
    <col min="16" max="16384" width="12" style="61"/>
  </cols>
  <sheetData>
    <row r="1" spans="1:15" x14ac:dyDescent="0.2">
      <c r="A1" s="330" t="s">
        <v>97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</row>
    <row r="2" spans="1:15" x14ac:dyDescent="0.2">
      <c r="A2" s="330" t="s">
        <v>64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</row>
    <row r="3" spans="1:15" x14ac:dyDescent="0.2">
      <c r="A3" s="330" t="s">
        <v>33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</row>
    <row r="4" spans="1:15" customFormat="1" ht="23.25" x14ac:dyDescent="0.35">
      <c r="A4" s="313" t="s">
        <v>89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</row>
    <row r="5" spans="1:15" ht="12" customHeight="1" x14ac:dyDescent="0.2">
      <c r="A5" s="332" t="s">
        <v>31</v>
      </c>
      <c r="B5" s="335" t="s">
        <v>5</v>
      </c>
      <c r="C5" s="335"/>
      <c r="D5" s="331" t="s">
        <v>6</v>
      </c>
      <c r="E5" s="331"/>
      <c r="F5" s="331"/>
      <c r="G5" s="331"/>
      <c r="H5" s="331"/>
      <c r="I5" s="331"/>
      <c r="J5" s="331"/>
      <c r="K5" s="331"/>
      <c r="L5" s="335" t="s">
        <v>1</v>
      </c>
      <c r="M5" s="335"/>
      <c r="N5" s="337" t="s">
        <v>2</v>
      </c>
      <c r="O5" s="337"/>
    </row>
    <row r="6" spans="1:15" ht="13.5" x14ac:dyDescent="0.35">
      <c r="A6" s="333"/>
      <c r="B6" s="336"/>
      <c r="C6" s="336"/>
      <c r="D6" s="339" t="s">
        <v>3</v>
      </c>
      <c r="E6" s="339"/>
      <c r="F6" s="339" t="s">
        <v>87</v>
      </c>
      <c r="G6" s="339"/>
      <c r="H6" s="339" t="s">
        <v>9</v>
      </c>
      <c r="I6" s="339"/>
      <c r="J6" s="339" t="s">
        <v>88</v>
      </c>
      <c r="K6" s="339"/>
      <c r="L6" s="336"/>
      <c r="M6" s="336"/>
      <c r="N6" s="338"/>
      <c r="O6" s="338"/>
    </row>
    <row r="7" spans="1:15" x14ac:dyDescent="0.2">
      <c r="A7" s="334"/>
      <c r="B7" s="62" t="s">
        <v>7</v>
      </c>
      <c r="C7" s="63" t="s">
        <v>66</v>
      </c>
      <c r="D7" s="62" t="s">
        <v>7</v>
      </c>
      <c r="E7" s="63" t="s">
        <v>66</v>
      </c>
      <c r="F7" s="62" t="s">
        <v>7</v>
      </c>
      <c r="G7" s="63" t="s">
        <v>66</v>
      </c>
      <c r="H7" s="62" t="s">
        <v>7</v>
      </c>
      <c r="I7" s="63" t="s">
        <v>66</v>
      </c>
      <c r="J7" s="62" t="s">
        <v>7</v>
      </c>
      <c r="K7" s="63" t="s">
        <v>66</v>
      </c>
      <c r="L7" s="62" t="s">
        <v>7</v>
      </c>
      <c r="M7" s="63" t="s">
        <v>66</v>
      </c>
      <c r="N7" s="62" t="s">
        <v>7</v>
      </c>
      <c r="O7" s="63" t="s">
        <v>66</v>
      </c>
    </row>
    <row r="8" spans="1:15" x14ac:dyDescent="0.2">
      <c r="A8" s="104"/>
      <c r="B8" s="105"/>
      <c r="C8" s="106"/>
      <c r="D8" s="106"/>
      <c r="E8" s="106"/>
      <c r="F8" s="91"/>
      <c r="G8" s="57"/>
      <c r="H8" s="106"/>
      <c r="I8" s="106"/>
      <c r="J8" s="106"/>
      <c r="K8" s="106"/>
      <c r="L8" s="106"/>
      <c r="M8" s="106"/>
      <c r="N8" s="106"/>
      <c r="O8" s="106"/>
    </row>
    <row r="9" spans="1:15" x14ac:dyDescent="0.2">
      <c r="A9" s="260" t="s">
        <v>93</v>
      </c>
      <c r="B9" s="92">
        <f>[1]MercLab!J126</f>
        <v>2507324.3099702084</v>
      </c>
      <c r="C9" s="57">
        <f>SUM(E9,M9,O9)</f>
        <v>100.0000000000031</v>
      </c>
      <c r="D9" s="92">
        <f t="shared" ref="D9:D50" si="0">F9+H9+J9</f>
        <v>1266995.2365139306</v>
      </c>
      <c r="E9" s="57">
        <f>IF(ISNUMBER(D9/$B$9*100),D9/$B$9*100,0)</f>
        <v>50.531765335493631</v>
      </c>
      <c r="F9" s="92">
        <f>[1]MercLab!K126</f>
        <v>106040.24838582479</v>
      </c>
      <c r="G9" s="57">
        <f>IF(ISNUMBER(F9/$B$9*100),F9/$B$9*100,0)</f>
        <v>4.2292194896433131</v>
      </c>
      <c r="H9" s="92">
        <f>[1]MercLab!L126</f>
        <v>1152511.7910690496</v>
      </c>
      <c r="I9" s="57">
        <f>IF(ISNUMBER(H9/$B$9*100),H9/$B$9*100,0)</f>
        <v>45.965804522620516</v>
      </c>
      <c r="J9" s="92">
        <f>[1]MercLab!M126</f>
        <v>8443.197059056276</v>
      </c>
      <c r="K9" s="57">
        <f>IF(ISNUMBER(J9/$B$9*100),J9/$B$9*100,0)</f>
        <v>0.33674132322980571</v>
      </c>
      <c r="L9" s="92">
        <f>[1]MercLab!N126</f>
        <v>942332.37298458954</v>
      </c>
      <c r="M9" s="57">
        <f>IF(ISNUMBER(L9/$B$9*100),L9/$B$9*100,0)</f>
        <v>37.583186556181325</v>
      </c>
      <c r="N9" s="92">
        <f>[1]MercLab!O126</f>
        <v>297996.70047176583</v>
      </c>
      <c r="O9" s="57">
        <f>IF(ISNUMBER(N9/$B$9*100),N9/$B$9*100,0)</f>
        <v>11.885048108328139</v>
      </c>
    </row>
    <row r="10" spans="1:15" s="66" customFormat="1" x14ac:dyDescent="0.2">
      <c r="A10" s="257"/>
      <c r="B10" s="92"/>
      <c r="C10" s="57"/>
      <c r="D10" s="92"/>
      <c r="E10" s="57"/>
      <c r="F10" s="107"/>
      <c r="G10" s="57"/>
      <c r="H10" s="92"/>
      <c r="I10" s="57"/>
      <c r="J10" s="92"/>
      <c r="K10" s="57"/>
      <c r="L10" s="92"/>
      <c r="M10" s="57"/>
      <c r="N10" s="92"/>
      <c r="O10" s="57"/>
    </row>
    <row r="11" spans="1:15" x14ac:dyDescent="0.2">
      <c r="A11" s="261" t="s">
        <v>35</v>
      </c>
      <c r="B11" s="92"/>
      <c r="C11" s="57"/>
      <c r="D11" s="92"/>
      <c r="E11" s="57"/>
      <c r="F11" s="92"/>
      <c r="G11" s="57"/>
      <c r="H11" s="92"/>
      <c r="I11" s="57"/>
      <c r="J11" s="92"/>
      <c r="K11" s="57"/>
      <c r="L11" s="92"/>
      <c r="M11" s="57"/>
      <c r="N11" s="92"/>
      <c r="O11" s="57"/>
    </row>
    <row r="12" spans="1:15" x14ac:dyDescent="0.2">
      <c r="A12" s="262" t="s">
        <v>56</v>
      </c>
      <c r="B12" s="59">
        <f>SUM(B13:B15)</f>
        <v>1218921.3209346631</v>
      </c>
      <c r="C12" s="60">
        <f>IF(ISNUMBER(B12/B$9*100),B12/B$9*100,0)</f>
        <v>48.614425987404317</v>
      </c>
      <c r="D12" s="59">
        <f>SUM(D13:D15)</f>
        <v>738304.08068562008</v>
      </c>
      <c r="E12" s="60">
        <f>IF(ISNUMBER(D12/D$9*100),D12/D$9*100,0)</f>
        <v>58.272048655606959</v>
      </c>
      <c r="F12" s="59">
        <f>SUM(F13:F15)</f>
        <v>73082.960662321624</v>
      </c>
      <c r="G12" s="60">
        <f>IF(ISNUMBER(F12/F$9*100),F12/F$9*100,0)</f>
        <v>68.920020251566271</v>
      </c>
      <c r="H12" s="59">
        <f>SUM(H13:H15)</f>
        <v>661956.46865891479</v>
      </c>
      <c r="I12" s="60">
        <f>IF(ISNUMBER(H12/H$9*100),H12/H$9*100,0)</f>
        <v>57.435982329074101</v>
      </c>
      <c r="J12" s="59">
        <f>SUM(J13:J15)</f>
        <v>3264.651364383602</v>
      </c>
      <c r="K12" s="60">
        <f>IF(ISNUMBER(J12/J$9*100),J12/J$9*100,0)</f>
        <v>38.666056726484868</v>
      </c>
      <c r="L12" s="59">
        <f>SUM(L13:L15)</f>
        <v>414120.71212800773</v>
      </c>
      <c r="M12" s="60">
        <f>IF(ISNUMBER(L12/L$9*100),L12/L$9*100,0)</f>
        <v>43.946353112797077</v>
      </c>
      <c r="N12" s="59">
        <f>SUM(N13:N15)</f>
        <v>66496.528121023308</v>
      </c>
      <c r="O12" s="60">
        <f>IF(ISNUMBER(N12/N$9*100),N12/N$9*100,0)</f>
        <v>22.31451825330651</v>
      </c>
    </row>
    <row r="13" spans="1:15" x14ac:dyDescent="0.2">
      <c r="A13" s="266" t="s">
        <v>51</v>
      </c>
      <c r="B13" s="59">
        <f>[1]MercLab!J127</f>
        <v>247415.24909933022</v>
      </c>
      <c r="C13" s="60">
        <f>IF(ISNUMBER(B13/B$9*100),B13/B$9*100,0)</f>
        <v>9.8677003256220157</v>
      </c>
      <c r="D13" s="59">
        <f t="shared" si="0"/>
        <v>160335.21596797486</v>
      </c>
      <c r="E13" s="60">
        <f>IF(ISNUMBER(D13/D$9*100),D13/D$9*100,0)</f>
        <v>12.654760755780631</v>
      </c>
      <c r="F13" s="59">
        <f>[1]MercLab!K127</f>
        <v>28365.728692375913</v>
      </c>
      <c r="G13" s="60">
        <f>IF(ISNUMBER(F13/F$9*100),F13/F$9*100,0)</f>
        <v>26.749964399524906</v>
      </c>
      <c r="H13" s="59">
        <f>[1]MercLab!L127</f>
        <v>131326.8979524707</v>
      </c>
      <c r="I13" s="60">
        <f>IF(ISNUMBER(H13/H$9*100),H13/H$9*100,0)</f>
        <v>11.394842028527464</v>
      </c>
      <c r="J13" s="59">
        <f>[1]MercLab!M127</f>
        <v>642.58932312825732</v>
      </c>
      <c r="K13" s="60">
        <f>IF(ISNUMBER(J13/J$9*100),J13/J$9*100,0)</f>
        <v>7.6107346380007588</v>
      </c>
      <c r="L13" s="59">
        <f>[1]MercLab!N127</f>
        <v>77404.473894535535</v>
      </c>
      <c r="M13" s="60">
        <f>IF(ISNUMBER(L13/L$9*100),L13/L$9*100,0)</f>
        <v>8.2141371891296977</v>
      </c>
      <c r="N13" s="59">
        <f>[1]MercLab!O127</f>
        <v>9675.5592368169018</v>
      </c>
      <c r="O13" s="60">
        <f>IF(ISNUMBER(N13/N$9*100),N13/N$9*100,0)</f>
        <v>3.2468679087719057</v>
      </c>
    </row>
    <row r="14" spans="1:15" x14ac:dyDescent="0.2">
      <c r="A14" s="266" t="s">
        <v>52</v>
      </c>
      <c r="B14" s="59">
        <f>[1]MercLab!J128</f>
        <v>152020.71406414564</v>
      </c>
      <c r="C14" s="60">
        <f>IF(ISNUMBER(B14/B$9*100),B14/B$9*100,0)</f>
        <v>6.0630654542631506</v>
      </c>
      <c r="D14" s="59">
        <f>F14+H14+J14</f>
        <v>102823.29590319468</v>
      </c>
      <c r="E14" s="60">
        <f>IF(ISNUMBER(D14/D$9*100),D14/D$9*100,0)</f>
        <v>8.1155234794810642</v>
      </c>
      <c r="F14" s="59">
        <f>[1]MercLab!K128</f>
        <v>3650.019420520558</v>
      </c>
      <c r="G14" s="60">
        <f>IF(ISNUMBER(F14/F$9*100),F14/F$9*100,0)</f>
        <v>3.4421075733810564</v>
      </c>
      <c r="H14" s="59">
        <f>[1]MercLab!L128</f>
        <v>98187.25227902639</v>
      </c>
      <c r="I14" s="60">
        <f>IF(ISNUMBER(H14/H$9*100),H14/H$9*100,0)</f>
        <v>8.5194141213904313</v>
      </c>
      <c r="J14" s="59">
        <f>[1]MercLab!M128</f>
        <v>986.02420364773343</v>
      </c>
      <c r="K14" s="60">
        <f>IF(ISNUMBER(J14/J$9*100),J14/J$9*100,0)</f>
        <v>11.678327495508492</v>
      </c>
      <c r="L14" s="59">
        <f>[1]MercLab!N128</f>
        <v>43350.467620021387</v>
      </c>
      <c r="M14" s="60">
        <f>IF(ISNUMBER(L14/L$9*100),L14/L$9*100,0)</f>
        <v>4.6003372974145211</v>
      </c>
      <c r="N14" s="59">
        <f>[1]MercLab!O128</f>
        <v>5846.950540928663</v>
      </c>
      <c r="O14" s="60">
        <f>IF(ISNUMBER(N14/N$9*100),N14/N$9*100,0)</f>
        <v>1.9620856645970286</v>
      </c>
    </row>
    <row r="15" spans="1:15" x14ac:dyDescent="0.2">
      <c r="A15" s="266" t="s">
        <v>71</v>
      </c>
      <c r="B15" s="59">
        <f>[1]MercLab!J129</f>
        <v>819485.35777118709</v>
      </c>
      <c r="C15" s="60">
        <f>IF(ISNUMBER(B15/B$9*100),B15/B$9*100,0)</f>
        <v>32.683660207519146</v>
      </c>
      <c r="D15" s="59">
        <f>F15+H15+J15</f>
        <v>475145.56881445053</v>
      </c>
      <c r="E15" s="60">
        <f>IF(ISNUMBER(D15/D$9*100),D15/D$9*100,0)</f>
        <v>37.50176442034526</v>
      </c>
      <c r="F15" s="59">
        <f>[1]MercLab!K129</f>
        <v>41067.21254942516</v>
      </c>
      <c r="G15" s="60">
        <f>IF(ISNUMBER(F15/F$9*100),F15/F$9*100,0)</f>
        <v>38.727948278660321</v>
      </c>
      <c r="H15" s="59">
        <f>[1]MercLab!L129</f>
        <v>432442.31842741778</v>
      </c>
      <c r="I15" s="60">
        <f>IF(ISNUMBER(H15/H$9*100),H15/H$9*100,0)</f>
        <v>37.521726179156218</v>
      </c>
      <c r="J15" s="59">
        <f>[1]MercLab!M129</f>
        <v>1636.0378376076112</v>
      </c>
      <c r="K15" s="60">
        <f>IF(ISNUMBER(J15/J$9*100),J15/J$9*100,0)</f>
        <v>19.37699459297562</v>
      </c>
      <c r="L15" s="59">
        <f>[1]MercLab!N129</f>
        <v>293365.77061345079</v>
      </c>
      <c r="M15" s="60">
        <f>IF(ISNUMBER(L15/L$9*100),L15/L$9*100,0)</f>
        <v>31.131878626252856</v>
      </c>
      <c r="N15" s="59">
        <f>[1]MercLab!O129</f>
        <v>50974.018343277748</v>
      </c>
      <c r="O15" s="60">
        <f>IF(ISNUMBER(N15/N$9*100),N15/N$9*100,0)</f>
        <v>17.105564679937576</v>
      </c>
    </row>
    <row r="16" spans="1:15" x14ac:dyDescent="0.2">
      <c r="A16" s="262" t="s">
        <v>53</v>
      </c>
      <c r="B16" s="59">
        <f>[1]MercLab!J130</f>
        <v>1288402.9890356446</v>
      </c>
      <c r="C16" s="60">
        <f>IF(ISNUMBER(B16/B$9*100),B16/B$9*100,0)</f>
        <v>51.385574012599633</v>
      </c>
      <c r="D16" s="59">
        <f>F16+H16+J16</f>
        <v>528691.15582835022</v>
      </c>
      <c r="E16" s="60">
        <f>IF(ISNUMBER(D16/D$9*100),D16/D$9*100,0)</f>
        <v>41.727951344396175</v>
      </c>
      <c r="F16" s="59">
        <f>[1]MercLab!K130</f>
        <v>32957.287723503236</v>
      </c>
      <c r="G16" s="60">
        <f>IF(ISNUMBER(F16/F$9*100),F16/F$9*100,0)</f>
        <v>31.079979748433793</v>
      </c>
      <c r="H16" s="59">
        <f>[1]MercLab!L130</f>
        <v>490555.32241017435</v>
      </c>
      <c r="I16" s="60">
        <f>IF(ISNUMBER(H16/H$9*100),H16/H$9*100,0)</f>
        <v>42.564017670929324</v>
      </c>
      <c r="J16" s="59">
        <f>[1]MercLab!M130</f>
        <v>5178.5456946726736</v>
      </c>
      <c r="K16" s="60">
        <f>IF(ISNUMBER(J16/J$9*100),J16/J$9*100,0)</f>
        <v>61.333943273515125</v>
      </c>
      <c r="L16" s="59">
        <f>[1]MercLab!N130</f>
        <v>528211.66085662157</v>
      </c>
      <c r="M16" s="60">
        <f>IF(ISNUMBER(L16/L$9*100),L16/L$9*100,0)</f>
        <v>56.053646887207144</v>
      </c>
      <c r="N16" s="59">
        <f>[1]MercLab!O130</f>
        <v>231500.17235074041</v>
      </c>
      <c r="O16" s="60">
        <f>IF(ISNUMBER(N16/N$9*100),N16/N$9*100,0)</f>
        <v>77.685481746692787</v>
      </c>
    </row>
    <row r="17" spans="1:15" x14ac:dyDescent="0.2">
      <c r="A17" s="261"/>
      <c r="B17" s="94"/>
      <c r="C17" s="60"/>
      <c r="D17" s="94">
        <f t="shared" si="0"/>
        <v>0</v>
      </c>
      <c r="E17" s="60"/>
      <c r="F17" s="94"/>
      <c r="G17" s="60"/>
      <c r="H17" s="94"/>
      <c r="I17" s="60"/>
      <c r="J17" s="94"/>
      <c r="K17" s="60"/>
      <c r="L17" s="94"/>
      <c r="M17" s="60"/>
      <c r="N17" s="94"/>
      <c r="O17" s="60"/>
    </row>
    <row r="18" spans="1:15" x14ac:dyDescent="0.2">
      <c r="A18" s="261" t="s">
        <v>11</v>
      </c>
      <c r="B18" s="92"/>
      <c r="C18" s="57"/>
      <c r="D18" s="92"/>
      <c r="E18" s="57"/>
      <c r="F18" s="92"/>
      <c r="G18" s="57"/>
      <c r="H18" s="92"/>
      <c r="I18" s="57"/>
      <c r="J18" s="92"/>
      <c r="K18" s="57"/>
      <c r="L18" s="92"/>
      <c r="M18" s="57"/>
      <c r="N18" s="92"/>
      <c r="O18" s="57"/>
    </row>
    <row r="19" spans="1:15" x14ac:dyDescent="0.2">
      <c r="A19" s="263" t="s">
        <v>37</v>
      </c>
      <c r="B19" s="59">
        <f>[1]MercLab!J132</f>
        <v>242377.47834229071</v>
      </c>
      <c r="C19" s="60">
        <f>IF(ISNUMBER(B19/B$9*100),B19/B$9*100,0)</f>
        <v>9.6667781418818759</v>
      </c>
      <c r="D19" s="59">
        <f t="shared" si="0"/>
        <v>86146.076351370357</v>
      </c>
      <c r="E19" s="60">
        <f>IF(ISNUMBER(D19/D$9*100),D19/D$9*100,0)</f>
        <v>6.7992423229937833</v>
      </c>
      <c r="F19" s="59">
        <f>[1]MercLab!K132</f>
        <v>2359.9348357841286</v>
      </c>
      <c r="G19" s="60">
        <f>IF(ISNUMBER(F19/F$9*100),F19/F$9*100,0)</f>
        <v>2.2255085891515125</v>
      </c>
      <c r="H19" s="59">
        <f>[1]MercLab!L132</f>
        <v>80432.448315236761</v>
      </c>
      <c r="I19" s="60">
        <f>IF(ISNUMBER(H19/H$9*100),H19/H$9*100,0)</f>
        <v>6.9788829006798307</v>
      </c>
      <c r="J19" s="59">
        <f>[1]MercLab!M132</f>
        <v>3353.6932003494685</v>
      </c>
      <c r="K19" s="60">
        <f>IF(ISNUMBER(J19/J$9*100),J19/J$9*100,0)</f>
        <v>39.72065530262919</v>
      </c>
      <c r="L19" s="59">
        <f>[1]MercLab!N132</f>
        <v>140028.42181916046</v>
      </c>
      <c r="M19" s="60">
        <f>IF(ISNUMBER(L19/L$9*100),L19/L$9*100,0)</f>
        <v>14.85976984698693</v>
      </c>
      <c r="N19" s="59">
        <f>[1]MercLab!O132</f>
        <v>16202.98017175691</v>
      </c>
      <c r="O19" s="60">
        <f>IF(ISNUMBER(N19/N$9*100),N19/N$9*100,0)</f>
        <v>5.4373018714991064</v>
      </c>
    </row>
    <row r="20" spans="1:15" x14ac:dyDescent="0.2">
      <c r="A20" s="263" t="s">
        <v>38</v>
      </c>
      <c r="B20" s="59">
        <f>[1]MercLab!J133</f>
        <v>1421467.325934073</v>
      </c>
      <c r="C20" s="60">
        <f>IF(ISNUMBER(B20/B$9*100),B20/B$9*100,0)</f>
        <v>56.692599369044629</v>
      </c>
      <c r="D20" s="59">
        <f>F20+H20+J20</f>
        <v>656029.77878800931</v>
      </c>
      <c r="E20" s="60">
        <f>IF(ISNUMBER(D20/D$9*100),D20/D$9*100,0)</f>
        <v>51.778393468395358</v>
      </c>
      <c r="F20" s="59">
        <f>[1]MercLab!K133</f>
        <v>23841.793352071327</v>
      </c>
      <c r="G20" s="60">
        <f>IF(ISNUMBER(F20/F$9*100),F20/F$9*100,0)</f>
        <v>22.483720771120375</v>
      </c>
      <c r="H20" s="59">
        <f>[1]MercLab!L133</f>
        <v>628108.75150713627</v>
      </c>
      <c r="I20" s="60">
        <f>IF(ISNUMBER(H20/H$9*100),H20/H$9*100,0)</f>
        <v>54.49911717818641</v>
      </c>
      <c r="J20" s="59">
        <f>[1]MercLab!M133</f>
        <v>4079.2339288017051</v>
      </c>
      <c r="K20" s="60">
        <f>IF(ISNUMBER(J20/J$9*100),J20/J$9*100,0)</f>
        <v>48.313854340593281</v>
      </c>
      <c r="L20" s="59">
        <f>[1]MercLab!N133</f>
        <v>553151.17748421396</v>
      </c>
      <c r="M20" s="60">
        <f>IF(ISNUMBER(L20/L$9*100),L20/L$9*100,0)</f>
        <v>58.700220149739025</v>
      </c>
      <c r="N20" s="59">
        <f>[1]MercLab!O133</f>
        <v>212286.36966193258</v>
      </c>
      <c r="O20" s="60">
        <f>IF(ISNUMBER(N20/N$9*100),N20/N$9*100,0)</f>
        <v>71.237825561778649</v>
      </c>
    </row>
    <row r="21" spans="1:15" x14ac:dyDescent="0.2">
      <c r="A21" s="263" t="s">
        <v>39</v>
      </c>
      <c r="B21" s="59">
        <f>[1]MercLab!J134</f>
        <v>632716.84575978166</v>
      </c>
      <c r="C21" s="60">
        <f>IF(ISNUMBER(B21/B$9*100),B21/B$9*100,0)</f>
        <v>25.234742998495456</v>
      </c>
      <c r="D21" s="59">
        <f>F21+H21+J21</f>
        <v>375596.9838843547</v>
      </c>
      <c r="E21" s="60">
        <f>IF(ISNUMBER(D21/D$9*100),D21/D$9*100,0)</f>
        <v>29.644703709998915</v>
      </c>
      <c r="F21" s="59">
        <f>[1]MercLab!K134</f>
        <v>42226.311832244319</v>
      </c>
      <c r="G21" s="60">
        <f>IF(ISNUMBER(F21/F$9*100),F21/F$9*100,0)</f>
        <v>39.82102312567671</v>
      </c>
      <c r="H21" s="59">
        <f>[1]MercLab!L134</f>
        <v>332360.40212220524</v>
      </c>
      <c r="I21" s="60">
        <f>IF(ISNUMBER(H21/H$9*100),H21/H$9*100,0)</f>
        <v>28.837917728712657</v>
      </c>
      <c r="J21" s="59">
        <f>[1]MercLab!M134</f>
        <v>1010.2699299051026</v>
      </c>
      <c r="K21" s="60">
        <f>IF(ISNUMBER(J21/J$9*100),J21/J$9*100,0)</f>
        <v>11.965490356777527</v>
      </c>
      <c r="L21" s="59">
        <f>[1]MercLab!N134</f>
        <v>195702.27286216695</v>
      </c>
      <c r="M21" s="60">
        <f>IF(ISNUMBER(L21/L$9*100),L21/L$9*100,0)</f>
        <v>20.767860520628361</v>
      </c>
      <c r="N21" s="59">
        <f>[1]MercLab!O134</f>
        <v>61417.589013266719</v>
      </c>
      <c r="O21" s="60">
        <f>IF(ISNUMBER(N21/N$9*100),N21/N$9*100,0)</f>
        <v>20.610157399741354</v>
      </c>
    </row>
    <row r="22" spans="1:15" x14ac:dyDescent="0.2">
      <c r="A22" s="263" t="s">
        <v>40</v>
      </c>
      <c r="B22" s="59">
        <f>[1]MercLab!J135</f>
        <v>195334.50307880781</v>
      </c>
      <c r="C22" s="60">
        <f>IF(ISNUMBER(B22/B$9*100),B22/B$9*100,0)</f>
        <v>7.7905559445211434</v>
      </c>
      <c r="D22" s="59">
        <f>F22+H22+J22</f>
        <v>140422.84343560532</v>
      </c>
      <c r="E22" s="60">
        <f>IF(ISNUMBER(D22/D$9*100),D22/D$9*100,0)</f>
        <v>11.083139019683392</v>
      </c>
      <c r="F22" s="59">
        <f>[1]MercLab!K135</f>
        <v>37072.228711880882</v>
      </c>
      <c r="G22" s="60">
        <f>IF(ISNUMBER(F22/F$9*100),F22/F$9*100,0)</f>
        <v>34.960526098538082</v>
      </c>
      <c r="H22" s="59">
        <f>[1]MercLab!L135</f>
        <v>103350.61472372444</v>
      </c>
      <c r="I22" s="60">
        <f>IF(ISNUMBER(H22/H$9*100),H22/H$9*100,0)</f>
        <v>8.967423632851359</v>
      </c>
      <c r="J22" s="59">
        <f>[1]MercLab!M135</f>
        <v>0</v>
      </c>
      <c r="K22" s="60">
        <f>IF(ISNUMBER(J22/J$9*100),J22/J$9*100,0)</f>
        <v>0</v>
      </c>
      <c r="L22" s="59">
        <f>[1]MercLab!N135</f>
        <v>46821.898018394939</v>
      </c>
      <c r="M22" s="60">
        <f>IF(ISNUMBER(L22/L$9*100),L22/L$9*100,0)</f>
        <v>4.9687243440548379</v>
      </c>
      <c r="N22" s="59">
        <f>[1]MercLab!O135</f>
        <v>8089.7616248070281</v>
      </c>
      <c r="O22" s="60">
        <f>IF(ISNUMBER(N22/N$9*100),N22/N$9*100,0)</f>
        <v>2.7147151669800134</v>
      </c>
    </row>
    <row r="23" spans="1:15" x14ac:dyDescent="0.2">
      <c r="A23" s="262" t="s">
        <v>46</v>
      </c>
      <c r="B23" s="59">
        <f>[1]MercLab!J136</f>
        <v>15428.15685531282</v>
      </c>
      <c r="C23" s="60">
        <f>IF(ISNUMBER(B23/B$9*100),B23/B$9*100,0)</f>
        <v>0.61532354605919071</v>
      </c>
      <c r="D23" s="59">
        <f>F23+H23+J23</f>
        <v>8799.554054622251</v>
      </c>
      <c r="E23" s="60">
        <f>IF(ISNUMBER(D23/D$9*100),D23/D$9*100,0)</f>
        <v>0.69452147893102989</v>
      </c>
      <c r="F23" s="59">
        <f>[1]MercLab!K136</f>
        <v>539.97965384422719</v>
      </c>
      <c r="G23" s="60">
        <f>IF(ISNUMBER(F23/F$9*100),F23/F$9*100,0)</f>
        <v>0.50922141551340461</v>
      </c>
      <c r="H23" s="59">
        <f>[1]MercLab!L136</f>
        <v>8259.5744007780231</v>
      </c>
      <c r="I23" s="60">
        <f>IF(ISNUMBER(H23/H$9*100),H23/H$9*100,0)</f>
        <v>0.71665855957244373</v>
      </c>
      <c r="J23" s="59">
        <f>[1]MercLab!M136</f>
        <v>0</v>
      </c>
      <c r="K23" s="60">
        <f>IF(ISNUMBER(J23/J$9*100),J23/J$9*100,0)</f>
        <v>0</v>
      </c>
      <c r="L23" s="59">
        <f>[1]MercLab!N136</f>
        <v>6628.6028006905644</v>
      </c>
      <c r="M23" s="60">
        <f>IF(ISNUMBER(L23/L$9*100),L23/L$9*100,0)</f>
        <v>0.70342513859480504</v>
      </c>
      <c r="N23" s="59">
        <f>[1]MercLab!O136</f>
        <v>0</v>
      </c>
      <c r="O23" s="60">
        <f>IF(ISNUMBER(N23/N$9*100),N23/N$9*100,0)</f>
        <v>0</v>
      </c>
    </row>
    <row r="24" spans="1:15" x14ac:dyDescent="0.2">
      <c r="A24"/>
      <c r="B24" s="94"/>
      <c r="C24" s="95"/>
      <c r="D24" s="94">
        <f t="shared" si="0"/>
        <v>0</v>
      </c>
      <c r="E24" s="95"/>
      <c r="F24" s="94"/>
      <c r="G24" s="95"/>
      <c r="H24" s="94"/>
      <c r="I24" s="95"/>
      <c r="J24" s="94"/>
      <c r="K24" s="95"/>
      <c r="L24" s="94"/>
      <c r="M24" s="95"/>
      <c r="N24" s="94"/>
      <c r="O24" s="95"/>
    </row>
    <row r="25" spans="1:15" x14ac:dyDescent="0.2">
      <c r="A25" s="265" t="s">
        <v>16</v>
      </c>
      <c r="B25" s="92"/>
      <c r="C25" s="57"/>
      <c r="D25" s="92"/>
      <c r="E25" s="57"/>
      <c r="F25" s="92"/>
      <c r="G25" s="57"/>
      <c r="H25" s="92"/>
      <c r="I25" s="57"/>
      <c r="J25" s="92"/>
      <c r="K25" s="57"/>
      <c r="L25" s="92"/>
      <c r="M25" s="57"/>
      <c r="N25" s="92"/>
      <c r="O25" s="57"/>
    </row>
    <row r="26" spans="1:15" x14ac:dyDescent="0.2">
      <c r="A26" s="263" t="s">
        <v>41</v>
      </c>
      <c r="B26" s="93">
        <f>[1]MercLab!J138</f>
        <v>19931.122993710913</v>
      </c>
      <c r="C26" s="60">
        <f>IF(ISNUMBER(B26/B$9*100),B26/B$9*100,0)</f>
        <v>0.79491603517168197</v>
      </c>
      <c r="D26" s="93">
        <f t="shared" si="0"/>
        <v>2558.9991434551453</v>
      </c>
      <c r="E26" s="60">
        <f>IF(ISNUMBER(D26/D$9*100),D26/D$9*100,0)</f>
        <v>0.20197385670494655</v>
      </c>
      <c r="F26" s="93">
        <f>[1]MercLab!K138</f>
        <v>0</v>
      </c>
      <c r="G26" s="60">
        <f>IF(ISNUMBER(F26/F$9*100),F26/F$9*100,0)</f>
        <v>0</v>
      </c>
      <c r="H26" s="93">
        <f>[1]MercLab!L138</f>
        <v>2558.9991434551453</v>
      </c>
      <c r="I26" s="60">
        <f>IF(ISNUMBER(H26/H$9*100),H26/H$9*100,0)</f>
        <v>0.2220366996056034</v>
      </c>
      <c r="J26" s="93">
        <f>[1]MercLab!M138</f>
        <v>0</v>
      </c>
      <c r="K26" s="60">
        <f>IF(ISNUMBER(J26/J$9*100),J26/J$9*100,0)</f>
        <v>0</v>
      </c>
      <c r="L26" s="93">
        <f>[1]MercLab!N138</f>
        <v>1328.7286404688136</v>
      </c>
      <c r="M26" s="60">
        <f>IF(ISNUMBER(L26/L$9*100),L26/L$9*100,0)</f>
        <v>0.14100424420954741</v>
      </c>
      <c r="N26" s="93">
        <f>[1]MercLab!O138</f>
        <v>16043.395209786973</v>
      </c>
      <c r="O26" s="60">
        <f>IF(ISNUMBER(N26/N$9*100),N26/N$9*100,0)</f>
        <v>5.3837492778907565</v>
      </c>
    </row>
    <row r="27" spans="1:15" x14ac:dyDescent="0.2">
      <c r="A27" s="263" t="s">
        <v>42</v>
      </c>
      <c r="B27" s="93">
        <f>[1]MercLab!J139</f>
        <v>91709.33942774919</v>
      </c>
      <c r="C27" s="60">
        <f t="shared" ref="C27:C34" si="1">IF(ISNUMBER(B27/B$9*100),B27/B$9*100,0)</f>
        <v>3.6576576497532889</v>
      </c>
      <c r="D27" s="93">
        <f t="shared" ref="D27:D34" si="2">F27+H27+J27</f>
        <v>19341.97031972295</v>
      </c>
      <c r="E27" s="60">
        <f t="shared" ref="E27:E34" si="3">IF(ISNUMBER(D27/D$9*100),D27/D$9*100,0)</f>
        <v>1.526601660550938</v>
      </c>
      <c r="F27" s="93">
        <f>[1]MercLab!K139</f>
        <v>0</v>
      </c>
      <c r="G27" s="60">
        <f t="shared" ref="G27:G34" si="4">IF(ISNUMBER(F27/F$9*100),F27/F$9*100,0)</f>
        <v>0</v>
      </c>
      <c r="H27" s="93">
        <f>[1]MercLab!L139</f>
        <v>19341.97031972295</v>
      </c>
      <c r="I27" s="60">
        <f t="shared" ref="I27:I34" si="5">IF(ISNUMBER(H27/H$9*100),H27/H$9*100,0)</f>
        <v>1.6782448968944326</v>
      </c>
      <c r="J27" s="93">
        <f>[1]MercLab!M139</f>
        <v>0</v>
      </c>
      <c r="K27" s="60">
        <f t="shared" ref="K27:K34" si="6">IF(ISNUMBER(J27/J$9*100),J27/J$9*100,0)</f>
        <v>0</v>
      </c>
      <c r="L27" s="93">
        <f>[1]MercLab!N139</f>
        <v>3204.9173379792792</v>
      </c>
      <c r="M27" s="60">
        <f t="shared" ref="M27:M34" si="7">IF(ISNUMBER(L27/L$9*100),L27/L$9*100,0)</f>
        <v>0.34010476874826534</v>
      </c>
      <c r="N27" s="93">
        <f>[1]MercLab!O139</f>
        <v>69162.451770046944</v>
      </c>
      <c r="O27" s="60">
        <f t="shared" ref="O27:O34" si="8">IF(ISNUMBER(N27/N$9*100),N27/N$9*100,0)</f>
        <v>23.209133410052591</v>
      </c>
    </row>
    <row r="28" spans="1:15" x14ac:dyDescent="0.2">
      <c r="A28" s="263" t="s">
        <v>43</v>
      </c>
      <c r="B28" s="93">
        <f>[1]MercLab!J140</f>
        <v>213583.44500711368</v>
      </c>
      <c r="C28" s="60">
        <f t="shared" si="1"/>
        <v>8.5183812942670922</v>
      </c>
      <c r="D28" s="93">
        <f t="shared" si="2"/>
        <v>111362.71362923755</v>
      </c>
      <c r="E28" s="60">
        <f t="shared" si="3"/>
        <v>8.7895132057201799</v>
      </c>
      <c r="F28" s="93">
        <f>[1]MercLab!K140</f>
        <v>319.66331448596753</v>
      </c>
      <c r="G28" s="60">
        <f t="shared" si="4"/>
        <v>0.30145470173068678</v>
      </c>
      <c r="H28" s="93">
        <f>[1]MercLab!L140</f>
        <v>111043.05031475158</v>
      </c>
      <c r="I28" s="60">
        <f t="shared" si="5"/>
        <v>9.6348732546805458</v>
      </c>
      <c r="J28" s="93">
        <f>[1]MercLab!M140</f>
        <v>0</v>
      </c>
      <c r="K28" s="60">
        <f t="shared" si="6"/>
        <v>0</v>
      </c>
      <c r="L28" s="93">
        <f>[1]MercLab!N140</f>
        <v>20253.229641649479</v>
      </c>
      <c r="M28" s="60">
        <f t="shared" si="7"/>
        <v>2.1492660363033806</v>
      </c>
      <c r="N28" s="93">
        <f>[1]MercLab!O140</f>
        <v>81967.501736224251</v>
      </c>
      <c r="O28" s="60">
        <f t="shared" si="8"/>
        <v>27.506177620913085</v>
      </c>
    </row>
    <row r="29" spans="1:15" x14ac:dyDescent="0.2">
      <c r="A29" s="263" t="s">
        <v>44</v>
      </c>
      <c r="B29" s="93">
        <f>[1]MercLab!J141</f>
        <v>418103.97495256795</v>
      </c>
      <c r="C29" s="60">
        <f t="shared" si="1"/>
        <v>16.675304957161117</v>
      </c>
      <c r="D29" s="93">
        <f t="shared" si="2"/>
        <v>276478.90318141534</v>
      </c>
      <c r="E29" s="60">
        <f t="shared" si="3"/>
        <v>21.821621361587137</v>
      </c>
      <c r="F29" s="93">
        <f>[1]MercLab!K141</f>
        <v>12506.712414328391</v>
      </c>
      <c r="G29" s="60">
        <f t="shared" si="4"/>
        <v>11.794306977500685</v>
      </c>
      <c r="H29" s="93">
        <f>[1]MercLab!L141</f>
        <v>263381.01074683055</v>
      </c>
      <c r="I29" s="60">
        <f t="shared" si="5"/>
        <v>22.852782313187699</v>
      </c>
      <c r="J29" s="93">
        <f>[1]MercLab!M141</f>
        <v>591.18002025636804</v>
      </c>
      <c r="K29" s="60">
        <f t="shared" si="6"/>
        <v>7.0018503195097308</v>
      </c>
      <c r="L29" s="93">
        <f>[1]MercLab!N141</f>
        <v>69221.926732579654</v>
      </c>
      <c r="M29" s="60">
        <f t="shared" si="7"/>
        <v>7.345807988463501</v>
      </c>
      <c r="N29" s="93">
        <f>[1]MercLab!O141</f>
        <v>72403.145038570176</v>
      </c>
      <c r="O29" s="60">
        <f t="shared" si="8"/>
        <v>24.296626413630417</v>
      </c>
    </row>
    <row r="30" spans="1:15" x14ac:dyDescent="0.2">
      <c r="A30" s="263" t="s">
        <v>45</v>
      </c>
      <c r="B30" s="93">
        <f>[1]MercLab!J142</f>
        <v>281740.15472899278</v>
      </c>
      <c r="C30" s="60">
        <f t="shared" si="1"/>
        <v>11.236685801221318</v>
      </c>
      <c r="D30" s="93">
        <f t="shared" si="2"/>
        <v>185907.92559703876</v>
      </c>
      <c r="E30" s="60">
        <f t="shared" si="3"/>
        <v>14.673135323582938</v>
      </c>
      <c r="F30" s="93">
        <f>[1]MercLab!K142</f>
        <v>10346.155504014205</v>
      </c>
      <c r="G30" s="60">
        <f t="shared" si="4"/>
        <v>9.7568193789682365</v>
      </c>
      <c r="H30" s="93">
        <f>[1]MercLab!L142</f>
        <v>174994.5771661762</v>
      </c>
      <c r="I30" s="60">
        <f t="shared" si="5"/>
        <v>15.183755907942107</v>
      </c>
      <c r="J30" s="93">
        <f>[1]MercLab!M142</f>
        <v>567.1929268483774</v>
      </c>
      <c r="K30" s="60">
        <f t="shared" si="6"/>
        <v>6.7177506681547765</v>
      </c>
      <c r="L30" s="93">
        <f>[1]MercLab!N142</f>
        <v>74505.333928563792</v>
      </c>
      <c r="M30" s="60">
        <f t="shared" si="7"/>
        <v>7.9064814140458504</v>
      </c>
      <c r="N30" s="93">
        <f>[1]MercLab!O142</f>
        <v>21326.895203387539</v>
      </c>
      <c r="O30" s="60">
        <f t="shared" si="8"/>
        <v>7.1567554840789889</v>
      </c>
    </row>
    <row r="31" spans="1:15" x14ac:dyDescent="0.2">
      <c r="A31" s="263" t="s">
        <v>47</v>
      </c>
      <c r="B31" s="93">
        <f>[1]MercLab!J143</f>
        <v>291627.63150091365</v>
      </c>
      <c r="C31" s="60">
        <f t="shared" si="1"/>
        <v>11.631029553746828</v>
      </c>
      <c r="D31" s="93">
        <f t="shared" si="2"/>
        <v>174123.64895983678</v>
      </c>
      <c r="E31" s="60">
        <f t="shared" si="3"/>
        <v>13.743038958767409</v>
      </c>
      <c r="F31" s="93">
        <f>[1]MercLab!K143</f>
        <v>11266.33830713301</v>
      </c>
      <c r="G31" s="60">
        <f t="shared" si="4"/>
        <v>10.624586870204906</v>
      </c>
      <c r="H31" s="93">
        <f>[1]MercLab!L143</f>
        <v>162377.81568097483</v>
      </c>
      <c r="I31" s="60">
        <f t="shared" si="5"/>
        <v>14.08903726098594</v>
      </c>
      <c r="J31" s="93">
        <f>[1]MercLab!M143</f>
        <v>479.49497172895133</v>
      </c>
      <c r="K31" s="60">
        <f t="shared" si="6"/>
        <v>5.6790688216217715</v>
      </c>
      <c r="L31" s="93">
        <f>[1]MercLab!N143</f>
        <v>106689.34495264904</v>
      </c>
      <c r="M31" s="60">
        <f t="shared" si="7"/>
        <v>11.321838027779799</v>
      </c>
      <c r="N31" s="93">
        <f>[1]MercLab!O143</f>
        <v>10814.637588424857</v>
      </c>
      <c r="O31" s="60">
        <f t="shared" si="8"/>
        <v>3.6291131986709724</v>
      </c>
    </row>
    <row r="32" spans="1:15" x14ac:dyDescent="0.2">
      <c r="A32" s="263" t="s">
        <v>48</v>
      </c>
      <c r="B32" s="93">
        <f>[1]MercLab!J144</f>
        <v>394125.44545956363</v>
      </c>
      <c r="C32" s="60">
        <f t="shared" si="1"/>
        <v>15.718965587832018</v>
      </c>
      <c r="D32" s="93">
        <f t="shared" si="2"/>
        <v>209746.69322681252</v>
      </c>
      <c r="E32" s="60">
        <f t="shared" si="3"/>
        <v>16.554655233268221</v>
      </c>
      <c r="F32" s="93">
        <f>[1]MercLab!K144</f>
        <v>26612.695813405659</v>
      </c>
      <c r="G32" s="60">
        <f t="shared" si="4"/>
        <v>25.09678751088552</v>
      </c>
      <c r="H32" s="93">
        <f>[1]MercLab!L144</f>
        <v>181977.42892617377</v>
      </c>
      <c r="I32" s="60">
        <f t="shared" si="5"/>
        <v>15.789637063701944</v>
      </c>
      <c r="J32" s="93">
        <f>[1]MercLab!M144</f>
        <v>1156.5684872331037</v>
      </c>
      <c r="K32" s="60">
        <f t="shared" si="6"/>
        <v>13.698229226955617</v>
      </c>
      <c r="L32" s="93">
        <f>[1]MercLab!N144</f>
        <v>173148.76439216314</v>
      </c>
      <c r="M32" s="60">
        <f t="shared" si="7"/>
        <v>18.37448965525402</v>
      </c>
      <c r="N32" s="93">
        <f>[1]MercLab!O144</f>
        <v>11229.9878405857</v>
      </c>
      <c r="O32" s="60">
        <f t="shared" si="8"/>
        <v>3.7684940211778297</v>
      </c>
    </row>
    <row r="33" spans="1:15" x14ac:dyDescent="0.2">
      <c r="A33" s="263" t="s">
        <v>49</v>
      </c>
      <c r="B33" s="93">
        <f>[1]MercLab!J145</f>
        <v>481330.38324238156</v>
      </c>
      <c r="C33" s="60">
        <f t="shared" si="1"/>
        <v>19.196973495945592</v>
      </c>
      <c r="D33" s="93">
        <f t="shared" si="2"/>
        <v>208333.65150060097</v>
      </c>
      <c r="E33" s="60">
        <f t="shared" si="3"/>
        <v>16.443128237310493</v>
      </c>
      <c r="F33" s="93">
        <f>[1]MercLab!K145</f>
        <v>30097.09087770521</v>
      </c>
      <c r="G33" s="60">
        <f t="shared" si="4"/>
        <v>28.382704997255097</v>
      </c>
      <c r="H33" s="93">
        <f>[1]MercLab!L145</f>
        <v>175587.83237124028</v>
      </c>
      <c r="I33" s="60">
        <f t="shared" si="5"/>
        <v>15.235230887171063</v>
      </c>
      <c r="J33" s="93">
        <f>[1]MercLab!M145</f>
        <v>2648.7282516554569</v>
      </c>
      <c r="K33" s="60">
        <f t="shared" si="6"/>
        <v>31.371152812481128</v>
      </c>
      <c r="L33" s="93">
        <f>[1]MercLab!N145</f>
        <v>266242.96525141445</v>
      </c>
      <c r="M33" s="60">
        <f t="shared" si="7"/>
        <v>28.253615484753009</v>
      </c>
      <c r="N33" s="93">
        <f>[1]MercLab!O145</f>
        <v>6753.7664903652303</v>
      </c>
      <c r="O33" s="60">
        <f t="shared" si="8"/>
        <v>2.2663896880982839</v>
      </c>
    </row>
    <row r="34" spans="1:15" x14ac:dyDescent="0.2">
      <c r="A34" s="262" t="s">
        <v>72</v>
      </c>
      <c r="B34" s="93">
        <f>[1]MercLab!J146</f>
        <v>315172.81265737908</v>
      </c>
      <c r="C34" s="60">
        <f t="shared" si="1"/>
        <v>12.570085624907609</v>
      </c>
      <c r="D34" s="93">
        <f t="shared" si="2"/>
        <v>79140.730955849867</v>
      </c>
      <c r="E34" s="60">
        <f t="shared" si="3"/>
        <v>6.2463321625108348</v>
      </c>
      <c r="F34" s="93">
        <f>[1]MercLab!K146</f>
        <v>14891.592154752432</v>
      </c>
      <c r="G34" s="60">
        <f t="shared" si="4"/>
        <v>14.043339563454952</v>
      </c>
      <c r="H34" s="93">
        <f>[1]MercLab!L146</f>
        <v>61249.106399763426</v>
      </c>
      <c r="I34" s="60">
        <f t="shared" si="5"/>
        <v>5.3144017158340597</v>
      </c>
      <c r="J34" s="93">
        <f>[1]MercLab!M146</f>
        <v>3000.0324013340182</v>
      </c>
      <c r="K34" s="60">
        <f t="shared" si="6"/>
        <v>35.531948151276971</v>
      </c>
      <c r="L34" s="93">
        <f>[1]MercLab!N146</f>
        <v>227737.16210715903</v>
      </c>
      <c r="M34" s="60">
        <f t="shared" si="7"/>
        <v>24.167392380446572</v>
      </c>
      <c r="N34" s="93">
        <f>[1]MercLab!O146</f>
        <v>8294.9195943687591</v>
      </c>
      <c r="O34" s="60">
        <f t="shared" si="8"/>
        <v>2.7835608854852656</v>
      </c>
    </row>
    <row r="35" spans="1:15" x14ac:dyDescent="0.2">
      <c r="A35" s="264"/>
      <c r="B35" s="94"/>
      <c r="C35" s="60"/>
      <c r="D35" s="94">
        <f t="shared" si="0"/>
        <v>0</v>
      </c>
      <c r="E35" s="60"/>
      <c r="F35" s="94"/>
      <c r="G35" s="60"/>
      <c r="H35" s="94"/>
      <c r="I35" s="60"/>
      <c r="J35" s="94"/>
      <c r="K35" s="60"/>
      <c r="L35" s="94"/>
      <c r="M35" s="60"/>
      <c r="N35" s="94"/>
      <c r="O35" s="60"/>
    </row>
    <row r="36" spans="1:15" x14ac:dyDescent="0.2">
      <c r="A36" s="261" t="s">
        <v>80</v>
      </c>
      <c r="B36" s="92">
        <f>[1]MercLab!J150</f>
        <v>2045306.9963313835</v>
      </c>
      <c r="C36" s="57">
        <f>IF(ISNUMBER(B36/B$9*100),B36/B$9*100,0)</f>
        <v>81.573292621076433</v>
      </c>
      <c r="D36" s="92">
        <f t="shared" si="0"/>
        <v>1236678.9231365509</v>
      </c>
      <c r="E36" s="57">
        <f>IF(ISNUMBER(D36/D$9*100),D36/D$9*100,0)</f>
        <v>97.607227517224658</v>
      </c>
      <c r="F36" s="92">
        <f>[1]MercLab!K150</f>
        <v>101728.61656741067</v>
      </c>
      <c r="G36" s="57">
        <f>IF(ISNUMBER(F36/F$9*100),F36/F$9*100,0)</f>
        <v>95.933966692791643</v>
      </c>
      <c r="H36" s="92">
        <f>[1]MercLab!L150</f>
        <v>1126507.1095100839</v>
      </c>
      <c r="I36" s="57">
        <f>IF(ISNUMBER(H36/H$9*100),H36/H$9*100,0)</f>
        <v>97.743651582527917</v>
      </c>
      <c r="J36" s="92">
        <f>[1]MercLab!M150</f>
        <v>8443.197059056276</v>
      </c>
      <c r="K36" s="57">
        <f>IF(ISNUMBER(J36/J$9*100),J36/J$9*100,0)</f>
        <v>100</v>
      </c>
      <c r="L36" s="92">
        <f>[1]MercLab!N150</f>
        <v>808628.07319487643</v>
      </c>
      <c r="M36" s="57">
        <f>IF(ISNUMBER(L36/L$9*100),L36/L$9*100,0)</f>
        <v>85.811343892788059</v>
      </c>
      <c r="N36" s="92">
        <f>[1]MercLab!O150</f>
        <v>0</v>
      </c>
      <c r="O36" s="57">
        <f>IF(ISNUMBER(N36/N$9*100),N36/N$9*100,0)</f>
        <v>0</v>
      </c>
    </row>
    <row r="37" spans="1:15" x14ac:dyDescent="0.2">
      <c r="A37" s="258" t="s">
        <v>75</v>
      </c>
      <c r="B37" s="93">
        <f>SUM(B38:B40)</f>
        <v>1616796.9688909671</v>
      </c>
      <c r="C37" s="60">
        <f t="shared" ref="C37:C44" si="9">IF(ISNUMBER(B37/B$9*100),B37/B$9*100,0)</f>
        <v>64.482961476578097</v>
      </c>
      <c r="D37" s="93">
        <f t="shared" si="0"/>
        <v>958665.2089983148</v>
      </c>
      <c r="E37" s="60">
        <f t="shared" ref="E37:E44" si="10">IF(ISNUMBER(D37/D$9*100),D37/D$9*100,0)</f>
        <v>75.664468292401054</v>
      </c>
      <c r="F37" s="93">
        <f>SUM(F38:F40)</f>
        <v>45754.524771555196</v>
      </c>
      <c r="G37" s="60">
        <f t="shared" ref="G37:G44" si="11">IF(ISNUMBER(F37/F$9*100),F37/F$9*100,0)</f>
        <v>43.148262539973032</v>
      </c>
      <c r="H37" s="93">
        <f>SUM(H38:H40)</f>
        <v>905637.1083208163</v>
      </c>
      <c r="I37" s="60">
        <f t="shared" ref="I37:I44" si="12">IF(ISNUMBER(H37/H$9*100),H37/H$9*100,0)</f>
        <v>78.579422383242019</v>
      </c>
      <c r="J37" s="93">
        <f>SUM(J38:J40)</f>
        <v>7273.5759059433249</v>
      </c>
      <c r="K37" s="60">
        <f t="shared" ref="K37:K44" si="13">IF(ISNUMBER(J37/J$9*100),J37/J$9*100,0)</f>
        <v>86.147176893634139</v>
      </c>
      <c r="L37" s="93">
        <f>SUM(L38:L40)</f>
        <v>658131.75989268592</v>
      </c>
      <c r="M37" s="60">
        <f t="shared" ref="M37:M44" si="14">IF(ISNUMBER(L37/L$9*100),L37/L$9*100,0)</f>
        <v>69.840724861041011</v>
      </c>
      <c r="N37" s="93">
        <f>SUM(N38:N40)</f>
        <v>0</v>
      </c>
      <c r="O37" s="60">
        <f t="shared" ref="O37:O44" si="15">IF(ISNUMBER(N37/N$9*100),N37/N$9*100,0)</f>
        <v>0</v>
      </c>
    </row>
    <row r="38" spans="1:15" x14ac:dyDescent="0.2">
      <c r="A38" s="259" t="s">
        <v>84</v>
      </c>
      <c r="B38" s="93">
        <f>[1]MercLab!J151</f>
        <v>428742.41638666927</v>
      </c>
      <c r="C38" s="60">
        <f t="shared" si="9"/>
        <v>17.09959954848296</v>
      </c>
      <c r="D38" s="93">
        <f t="shared" si="0"/>
        <v>189218.70980134094</v>
      </c>
      <c r="E38" s="60">
        <f t="shared" si="10"/>
        <v>14.934445240849211</v>
      </c>
      <c r="F38" s="93">
        <f>[1]MercLab!K151</f>
        <v>10295.132949948711</v>
      </c>
      <c r="G38" s="60">
        <f t="shared" si="11"/>
        <v>9.7087031638120358</v>
      </c>
      <c r="H38" s="93">
        <f>[1]MercLab!L151</f>
        <v>177261.32761606519</v>
      </c>
      <c r="I38" s="60">
        <f t="shared" si="12"/>
        <v>15.380435062763281</v>
      </c>
      <c r="J38" s="93">
        <f>[1]MercLab!M151</f>
        <v>1662.2492353270311</v>
      </c>
      <c r="K38" s="60">
        <f t="shared" si="13"/>
        <v>19.687438581622139</v>
      </c>
      <c r="L38" s="93">
        <f>[1]MercLab!N151</f>
        <v>239523.70658532632</v>
      </c>
      <c r="M38" s="60">
        <f t="shared" si="14"/>
        <v>25.418176585263442</v>
      </c>
      <c r="N38" s="93">
        <f>[1]MercLab!O151</f>
        <v>0</v>
      </c>
      <c r="O38" s="60">
        <f t="shared" si="15"/>
        <v>0</v>
      </c>
    </row>
    <row r="39" spans="1:15" x14ac:dyDescent="0.2">
      <c r="A39" s="259" t="s">
        <v>85</v>
      </c>
      <c r="B39" s="93">
        <f>[1]MercLab!J152</f>
        <v>1188054.5525042978</v>
      </c>
      <c r="C39" s="60">
        <f t="shared" si="9"/>
        <v>47.383361928095134</v>
      </c>
      <c r="D39" s="93">
        <f t="shared" si="0"/>
        <v>769446.49919697386</v>
      </c>
      <c r="E39" s="60">
        <f t="shared" si="10"/>
        <v>60.730023051551839</v>
      </c>
      <c r="F39" s="93">
        <f>[1]MercLab!K152</f>
        <v>35459.391821606485</v>
      </c>
      <c r="G39" s="60">
        <f t="shared" si="11"/>
        <v>33.439559376161</v>
      </c>
      <c r="H39" s="93">
        <f>[1]MercLab!L152</f>
        <v>728375.78070475115</v>
      </c>
      <c r="I39" s="60">
        <f t="shared" si="12"/>
        <v>63.198987320478736</v>
      </c>
      <c r="J39" s="93">
        <f>[1]MercLab!M152</f>
        <v>5611.326670616294</v>
      </c>
      <c r="K39" s="60">
        <f t="shared" si="13"/>
        <v>66.459738312011993</v>
      </c>
      <c r="L39" s="93">
        <f>[1]MercLab!N152</f>
        <v>418608.05330735963</v>
      </c>
      <c r="M39" s="60">
        <f t="shared" si="14"/>
        <v>44.422548275777565</v>
      </c>
      <c r="N39" s="93">
        <f>[1]MercLab!O152</f>
        <v>0</v>
      </c>
      <c r="O39" s="60">
        <f t="shared" si="15"/>
        <v>0</v>
      </c>
    </row>
    <row r="40" spans="1:15" x14ac:dyDescent="0.2">
      <c r="A40" s="259" t="s">
        <v>86</v>
      </c>
      <c r="B40" s="93">
        <f>[1]MercLab!J153</f>
        <v>0</v>
      </c>
      <c r="C40" s="60">
        <f t="shared" si="9"/>
        <v>0</v>
      </c>
      <c r="D40" s="93">
        <f t="shared" si="0"/>
        <v>0</v>
      </c>
      <c r="E40" s="60">
        <f t="shared" si="10"/>
        <v>0</v>
      </c>
      <c r="F40" s="93">
        <f>[1]MercLab!K153</f>
        <v>0</v>
      </c>
      <c r="G40" s="60">
        <f t="shared" si="11"/>
        <v>0</v>
      </c>
      <c r="H40" s="93">
        <f>[1]MercLab!L153</f>
        <v>0</v>
      </c>
      <c r="I40" s="60">
        <f t="shared" si="12"/>
        <v>0</v>
      </c>
      <c r="J40" s="93">
        <f>[1]MercLab!M153</f>
        <v>0</v>
      </c>
      <c r="K40" s="60">
        <f t="shared" si="13"/>
        <v>0</v>
      </c>
      <c r="L40" s="93">
        <f>[1]MercLab!N153</f>
        <v>0</v>
      </c>
      <c r="M40" s="60">
        <f t="shared" si="14"/>
        <v>0</v>
      </c>
      <c r="N40" s="93">
        <f>[1]MercLab!O153</f>
        <v>0</v>
      </c>
      <c r="O40" s="60">
        <f t="shared" si="15"/>
        <v>0</v>
      </c>
    </row>
    <row r="41" spans="1:15" x14ac:dyDescent="0.2">
      <c r="A41" s="258" t="s">
        <v>76</v>
      </c>
      <c r="B41" s="93">
        <f>[1]MercLab!J154</f>
        <v>342453.08829615248</v>
      </c>
      <c r="C41" s="60">
        <f t="shared" si="9"/>
        <v>13.658109042153443</v>
      </c>
      <c r="D41" s="93">
        <f t="shared" si="0"/>
        <v>234501.78513461055</v>
      </c>
      <c r="E41" s="60">
        <f t="shared" si="10"/>
        <v>18.508497773032644</v>
      </c>
      <c r="F41" s="93">
        <f>[1]MercLab!K154</f>
        <v>44155.93698188517</v>
      </c>
      <c r="G41" s="60">
        <f t="shared" si="11"/>
        <v>41.640733263114306</v>
      </c>
      <c r="H41" s="93">
        <f>[1]MercLab!L154</f>
        <v>189176.22699961244</v>
      </c>
      <c r="I41" s="60">
        <f t="shared" si="12"/>
        <v>16.41425523500596</v>
      </c>
      <c r="J41" s="93">
        <f>[1]MercLab!M154</f>
        <v>1169.6211531129497</v>
      </c>
      <c r="K41" s="60">
        <f t="shared" si="13"/>
        <v>13.85282310636585</v>
      </c>
      <c r="L41" s="93">
        <f>[1]MercLab!N154</f>
        <v>107951.30316154125</v>
      </c>
      <c r="M41" s="60">
        <f t="shared" si="14"/>
        <v>11.455756615856668</v>
      </c>
      <c r="N41" s="93">
        <f>[1]MercLab!O154</f>
        <v>0</v>
      </c>
      <c r="O41" s="60">
        <f t="shared" si="15"/>
        <v>0</v>
      </c>
    </row>
    <row r="42" spans="1:15" x14ac:dyDescent="0.2">
      <c r="A42" s="258" t="s">
        <v>77</v>
      </c>
      <c r="B42" s="93">
        <f>[1]MercLab!J155</f>
        <v>45827.598156288062</v>
      </c>
      <c r="C42" s="60">
        <f t="shared" si="9"/>
        <v>1.8277491257934868</v>
      </c>
      <c r="D42" s="59">
        <f t="shared" si="0"/>
        <v>26222.68346316625</v>
      </c>
      <c r="E42" s="60">
        <f t="shared" si="10"/>
        <v>2.0696749843603639</v>
      </c>
      <c r="F42" s="93">
        <f>[1]MercLab!K155</f>
        <v>8557.320304728657</v>
      </c>
      <c r="G42" s="60">
        <f t="shared" si="11"/>
        <v>8.0698795362993323</v>
      </c>
      <c r="H42" s="93">
        <f>[1]MercLab!L155</f>
        <v>17665.363158437594</v>
      </c>
      <c r="I42" s="60">
        <f t="shared" si="12"/>
        <v>1.5327707096212453</v>
      </c>
      <c r="J42" s="93">
        <f>[1]MercLab!M155</f>
        <v>0</v>
      </c>
      <c r="K42" s="60">
        <f t="shared" si="13"/>
        <v>0</v>
      </c>
      <c r="L42" s="93">
        <f>[1]MercLab!N155</f>
        <v>19604.914693121802</v>
      </c>
      <c r="M42" s="60">
        <f t="shared" si="14"/>
        <v>2.0804670682201438</v>
      </c>
      <c r="N42" s="93">
        <f>[1]MercLab!O155</f>
        <v>0</v>
      </c>
      <c r="O42" s="60">
        <f t="shared" si="15"/>
        <v>0</v>
      </c>
    </row>
    <row r="43" spans="1:15" x14ac:dyDescent="0.2">
      <c r="A43" s="258" t="s">
        <v>78</v>
      </c>
      <c r="B43" s="93">
        <f>[1]MercLab!J156</f>
        <v>21774.253530414728</v>
      </c>
      <c r="C43" s="60">
        <f t="shared" si="9"/>
        <v>0.86842589304585993</v>
      </c>
      <c r="D43" s="93">
        <f t="shared" si="0"/>
        <v>9182.3827707450091</v>
      </c>
      <c r="E43" s="60">
        <f t="shared" si="10"/>
        <v>0.72473696081208971</v>
      </c>
      <c r="F43" s="93">
        <f>[1]MercLab!K156</f>
        <v>740.66765288786507</v>
      </c>
      <c r="G43" s="60">
        <f t="shared" si="11"/>
        <v>0.69847785549592867</v>
      </c>
      <c r="H43" s="93">
        <f>[1]MercLab!L156</f>
        <v>8441.7151178571439</v>
      </c>
      <c r="I43" s="60">
        <f t="shared" si="12"/>
        <v>0.73246236466064762</v>
      </c>
      <c r="J43" s="93">
        <f>[1]MercLab!M156</f>
        <v>0</v>
      </c>
      <c r="K43" s="60">
        <f t="shared" si="13"/>
        <v>0</v>
      </c>
      <c r="L43" s="93">
        <f>[1]MercLab!N156</f>
        <v>12591.87075966973</v>
      </c>
      <c r="M43" s="60">
        <f t="shared" si="14"/>
        <v>1.336245163666435</v>
      </c>
      <c r="N43" s="93">
        <f>[1]MercLab!O156</f>
        <v>0</v>
      </c>
      <c r="O43" s="60">
        <f t="shared" si="15"/>
        <v>0</v>
      </c>
    </row>
    <row r="44" spans="1:15" x14ac:dyDescent="0.2">
      <c r="A44" s="258" t="s">
        <v>79</v>
      </c>
      <c r="B44" s="93">
        <f>[1]MercLab!J157</f>
        <v>18455.087457617781</v>
      </c>
      <c r="C44" s="60">
        <f t="shared" si="9"/>
        <v>0.73604708350779968</v>
      </c>
      <c r="D44" s="93">
        <f t="shared" si="0"/>
        <v>8106.862769732571</v>
      </c>
      <c r="E44" s="60">
        <f t="shared" si="10"/>
        <v>0.63984950661994344</v>
      </c>
      <c r="F44" s="93">
        <f>[1]MercLab!K157</f>
        <v>2520.166856353876</v>
      </c>
      <c r="G44" s="60">
        <f t="shared" si="11"/>
        <v>2.3766134979091262</v>
      </c>
      <c r="H44" s="93">
        <f>[1]MercLab!L157</f>
        <v>5586.695913378695</v>
      </c>
      <c r="I44" s="60">
        <f t="shared" si="12"/>
        <v>0.484740889999622</v>
      </c>
      <c r="J44" s="93">
        <f>[1]MercLab!M157</f>
        <v>0</v>
      </c>
      <c r="K44" s="60">
        <f t="shared" si="13"/>
        <v>0</v>
      </c>
      <c r="L44" s="93">
        <f>[1]MercLab!N157</f>
        <v>10348.224687885217</v>
      </c>
      <c r="M44" s="60">
        <f t="shared" si="14"/>
        <v>1.0981501840067258</v>
      </c>
      <c r="N44" s="93">
        <f>[1]MercLab!O157</f>
        <v>0</v>
      </c>
      <c r="O44" s="60">
        <f t="shared" si="15"/>
        <v>0</v>
      </c>
    </row>
    <row r="45" spans="1:15" x14ac:dyDescent="0.2">
      <c r="A45" s="258"/>
      <c r="B45" s="94"/>
      <c r="C45" s="95"/>
      <c r="D45" s="94">
        <f t="shared" si="0"/>
        <v>0</v>
      </c>
      <c r="E45" s="95"/>
      <c r="F45" s="94"/>
      <c r="G45" s="95"/>
      <c r="H45" s="94"/>
      <c r="I45" s="95"/>
      <c r="J45" s="94"/>
      <c r="K45" s="95"/>
      <c r="L45" s="94"/>
      <c r="M45" s="95"/>
      <c r="N45" s="94"/>
      <c r="O45" s="95"/>
    </row>
    <row r="46" spans="1:15" x14ac:dyDescent="0.2">
      <c r="A46" s="261" t="s">
        <v>12</v>
      </c>
      <c r="B46" s="92"/>
      <c r="C46" s="57"/>
      <c r="D46" s="92"/>
      <c r="E46" s="57"/>
      <c r="F46" s="92"/>
      <c r="G46" s="57"/>
      <c r="H46" s="92"/>
      <c r="I46" s="57"/>
      <c r="J46" s="92"/>
      <c r="K46" s="57"/>
      <c r="L46" s="92"/>
      <c r="M46" s="57"/>
      <c r="N46" s="92"/>
      <c r="O46" s="57"/>
    </row>
    <row r="47" spans="1:15" x14ac:dyDescent="0.2">
      <c r="A47" s="258" t="s">
        <v>38</v>
      </c>
      <c r="B47" s="59">
        <f>[1]MercLab!J159</f>
        <v>1100922.6652934884</v>
      </c>
      <c r="C47" s="60">
        <f>IF(ISNUMBER(B47/B$9*100),B47/B$9*100,0)</f>
        <v>43.908267507148665</v>
      </c>
      <c r="D47" s="59">
        <f t="shared" si="0"/>
        <v>380346.12249557057</v>
      </c>
      <c r="E47" s="60">
        <f>IF(ISNUMBER(D47/D$9*100),D47/D$9*100,0)</f>
        <v>30.019538474514913</v>
      </c>
      <c r="F47" s="59">
        <f>[1]MercLab!K159</f>
        <v>0</v>
      </c>
      <c r="G47" s="60">
        <f>IF(ISNUMBER(F47/F$9*100),F47/F$9*100,0)</f>
        <v>0</v>
      </c>
      <c r="H47" s="59">
        <f>[1]MercLab!L159</f>
        <v>380346.12249557057</v>
      </c>
      <c r="I47" s="60">
        <f>IF(ISNUMBER(H47/H$9*100),H47/H$9*100,0)</f>
        <v>33.001495120736962</v>
      </c>
      <c r="J47" s="59">
        <f>[1]MercLab!M159</f>
        <v>0</v>
      </c>
      <c r="K47" s="60">
        <f>IF(ISNUMBER(J47/J$9*100),J47/J$9*100,0)</f>
        <v>0</v>
      </c>
      <c r="L47" s="59">
        <f>[1]MercLab!N159</f>
        <v>509582.49793468061</v>
      </c>
      <c r="M47" s="60">
        <f>IF(ISNUMBER(L47/L$9*100),L47/L$9*100,0)</f>
        <v>54.076726274479171</v>
      </c>
      <c r="N47" s="59">
        <f>[1]MercLab!O159</f>
        <v>210994.04486328829</v>
      </c>
      <c r="O47" s="60">
        <f>IF(ISNUMBER(N47/N$9*100),N47/N$9*100,0)</f>
        <v>70.804154720256463</v>
      </c>
    </row>
    <row r="48" spans="1:15" x14ac:dyDescent="0.2">
      <c r="A48" s="258" t="s">
        <v>39</v>
      </c>
      <c r="B48" s="59">
        <f>[1]MercLab!J160</f>
        <v>273267.5007643954</v>
      </c>
      <c r="C48" s="60">
        <f>IF(ISNUMBER(B48/B$9*100),B48/B$9*100,0)</f>
        <v>10.898769643710043</v>
      </c>
      <c r="D48" s="59">
        <f t="shared" si="0"/>
        <v>199631.41912992456</v>
      </c>
      <c r="E48" s="60">
        <f>IF(ISNUMBER(D48/D$9*100),D48/D$9*100,0)</f>
        <v>15.756288056709645</v>
      </c>
      <c r="F48" s="59">
        <f>[1]MercLab!K160</f>
        <v>0</v>
      </c>
      <c r="G48" s="60">
        <f>IF(ISNUMBER(F48/F$9*100),F48/F$9*100,0)</f>
        <v>0</v>
      </c>
      <c r="H48" s="59">
        <f>[1]MercLab!L160</f>
        <v>199631.41912992456</v>
      </c>
      <c r="I48" s="60">
        <f>IF(ISNUMBER(H48/H$9*100),H48/H$9*100,0)</f>
        <v>17.321420976070883</v>
      </c>
      <c r="J48" s="59">
        <f>[1]MercLab!M160</f>
        <v>0</v>
      </c>
      <c r="K48" s="60">
        <f>IF(ISNUMBER(J48/J$9*100),J48/J$9*100,0)</f>
        <v>0</v>
      </c>
      <c r="L48" s="59">
        <f>[1]MercLab!N160</f>
        <v>60212.468713437622</v>
      </c>
      <c r="M48" s="60">
        <f>IF(ISNUMBER(L48/L$9*100),L48/L$9*100,0)</f>
        <v>6.3897272809094403</v>
      </c>
      <c r="N48" s="59">
        <f>[1]MercLab!O160</f>
        <v>13423.612921032196</v>
      </c>
      <c r="O48" s="60">
        <f>IF(ISNUMBER(N48/N$9*100),N48/N$9*100,0)</f>
        <v>4.5046179705281801</v>
      </c>
    </row>
    <row r="49" spans="1:15" x14ac:dyDescent="0.2">
      <c r="A49" s="258" t="s">
        <v>50</v>
      </c>
      <c r="B49" s="59">
        <f>[1]MercLab!J161</f>
        <v>1132043.1049696624</v>
      </c>
      <c r="C49" s="60">
        <f>IF(ISNUMBER(B49/B$9*100),B49/B$9*100,0)</f>
        <v>45.1494487756597</v>
      </c>
      <c r="D49" s="93">
        <f t="shared" si="0"/>
        <v>685926.65594571689</v>
      </c>
      <c r="E49" s="60">
        <f>IF(ISNUMBER(D49/D$9*100),D49/D$9*100,0)</f>
        <v>54.138061152700722</v>
      </c>
      <c r="F49" s="59">
        <f>[1]MercLab!K161</f>
        <v>106040.24838582479</v>
      </c>
      <c r="G49" s="60">
        <f>IF(ISNUMBER(F49/F$9*100),F49/F$9*100,0)</f>
        <v>100</v>
      </c>
      <c r="H49" s="59">
        <f>[1]MercLab!L161</f>
        <v>571443.21050083579</v>
      </c>
      <c r="I49" s="60">
        <f>IF(ISNUMBER(H49/H$9*100),H49/H$9*100,0)</f>
        <v>49.582417718327648</v>
      </c>
      <c r="J49" s="59">
        <f>[1]MercLab!M161</f>
        <v>8443.197059056276</v>
      </c>
      <c r="K49" s="60">
        <f>IF(ISNUMBER(J49/J$9*100),J49/J$9*100,0)</f>
        <v>100</v>
      </c>
      <c r="L49" s="59">
        <f>[1]MercLab!N161</f>
        <v>372537.40633651335</v>
      </c>
      <c r="M49" s="60">
        <f>IF(ISNUMBER(L49/L$9*100),L49/L$9*100,0)</f>
        <v>39.533546444615844</v>
      </c>
      <c r="N49" s="59">
        <f>[1]MercLab!O161</f>
        <v>73579.042687442678</v>
      </c>
      <c r="O49" s="60">
        <f>IF(ISNUMBER(N49/N$9*100),N49/N$9*100,0)</f>
        <v>24.691227309214465</v>
      </c>
    </row>
    <row r="50" spans="1:15" x14ac:dyDescent="0.2">
      <c r="A50" s="258" t="s">
        <v>46</v>
      </c>
      <c r="B50" s="59">
        <f>[1]MercLab!J162</f>
        <v>1091.0389427587111</v>
      </c>
      <c r="C50" s="60">
        <f>IF(ISNUMBER(B50/B$9*100),B50/B$9*100,0)</f>
        <v>4.3514073485438932E-2</v>
      </c>
      <c r="D50" s="93">
        <f t="shared" si="0"/>
        <v>1091.0389427587111</v>
      </c>
      <c r="E50" s="60">
        <f>IF(ISNUMBER(D50/D$9*100),D50/D$9*100,0)</f>
        <v>8.6112316077891993E-2</v>
      </c>
      <c r="F50" s="59">
        <f>[1]MercLab!K162</f>
        <v>0</v>
      </c>
      <c r="G50" s="60">
        <f>IF(ISNUMBER(F50/F$9*100),F50/F$9*100,0)</f>
        <v>0</v>
      </c>
      <c r="H50" s="59">
        <f>[1]MercLab!L162</f>
        <v>1091.0389427587111</v>
      </c>
      <c r="I50" s="60">
        <f>IF(ISNUMBER(H50/H$9*100),H50/H$9*100,0)</f>
        <v>9.4666184867981493E-2</v>
      </c>
      <c r="J50" s="59">
        <f>[1]MercLab!M162</f>
        <v>0</v>
      </c>
      <c r="K50" s="60">
        <f>IF(ISNUMBER(J50/J$9*100),J50/J$9*100,0)</f>
        <v>0</v>
      </c>
      <c r="L50" s="59">
        <f>[1]MercLab!N162</f>
        <v>0</v>
      </c>
      <c r="M50" s="60">
        <f>IF(ISNUMBER(L50/L$9*100),L50/L$9*100,0)</f>
        <v>0</v>
      </c>
      <c r="N50" s="59">
        <f>[1]MercLab!O162</f>
        <v>0</v>
      </c>
      <c r="O50" s="60">
        <f>IF(ISNUMBER(N50/N$9*100),N50/N$9*100,0)</f>
        <v>0</v>
      </c>
    </row>
    <row r="51" spans="1:15" x14ac:dyDescent="0.2">
      <c r="A51" s="255"/>
      <c r="B51" s="256"/>
      <c r="C51" s="267"/>
      <c r="D51" s="256"/>
      <c r="E51" s="267"/>
      <c r="F51" s="256"/>
      <c r="G51" s="267"/>
      <c r="H51" s="256"/>
      <c r="I51" s="267"/>
      <c r="J51" s="256"/>
      <c r="K51" s="267"/>
      <c r="L51" s="256"/>
      <c r="M51" s="267"/>
      <c r="N51" s="256"/>
      <c r="O51" s="267"/>
    </row>
    <row r="52" spans="1:15" x14ac:dyDescent="0.2">
      <c r="A52" s="15" t="str">
        <f>'C01'!A42</f>
        <v>Fuente: Instituto Nacional de Estadística (INE). LXV Encuesta Permanente de Hogares de Propósitos Múltiples, 2019.</v>
      </c>
      <c r="B52" s="111"/>
      <c r="C52" s="110"/>
      <c r="D52" s="111"/>
      <c r="E52" s="110"/>
      <c r="F52" s="112"/>
      <c r="G52" s="110"/>
      <c r="H52" s="112"/>
      <c r="I52" s="110"/>
      <c r="J52" s="112"/>
      <c r="K52" s="110"/>
      <c r="L52" s="111"/>
      <c r="M52" s="110"/>
      <c r="N52" s="111"/>
      <c r="O52" s="110"/>
    </row>
    <row r="53" spans="1:15" x14ac:dyDescent="0.2">
      <c r="A53" s="15" t="str">
        <f>'C01'!A43</f>
        <v>(Promedio de salarios mínimos por rama)</v>
      </c>
      <c r="B53" s="113"/>
      <c r="C53" s="114"/>
      <c r="D53" s="113"/>
      <c r="E53" s="114"/>
      <c r="F53" s="115"/>
      <c r="G53" s="114"/>
      <c r="H53" s="113"/>
      <c r="I53" s="114"/>
      <c r="J53" s="115"/>
      <c r="K53" s="116"/>
      <c r="L53" s="113"/>
      <c r="M53" s="114"/>
      <c r="N53" s="115"/>
      <c r="O53" s="114"/>
    </row>
    <row r="54" spans="1:15" x14ac:dyDescent="0.2">
      <c r="A54" s="15" t="s">
        <v>69</v>
      </c>
      <c r="B54" s="113"/>
      <c r="C54" s="114"/>
      <c r="D54" s="113"/>
      <c r="E54" s="114"/>
      <c r="F54" s="115"/>
      <c r="G54" s="30"/>
      <c r="H54" s="109"/>
      <c r="I54" s="114"/>
      <c r="J54" s="115"/>
      <c r="K54" s="116"/>
      <c r="L54" s="113"/>
      <c r="M54" s="114"/>
      <c r="N54" s="115"/>
      <c r="O54" s="114"/>
    </row>
    <row r="55" spans="1:15" x14ac:dyDescent="0.2">
      <c r="A55" s="15" t="s">
        <v>70</v>
      </c>
      <c r="B55" s="113"/>
      <c r="C55" s="114"/>
      <c r="D55" s="113"/>
      <c r="E55" s="114"/>
      <c r="F55" s="115"/>
      <c r="G55" s="114"/>
      <c r="H55" s="72"/>
      <c r="I55" s="114"/>
      <c r="J55" s="115"/>
      <c r="K55" s="114"/>
      <c r="L55" s="113"/>
      <c r="M55" s="114"/>
      <c r="N55" s="115"/>
      <c r="O55" s="114"/>
    </row>
    <row r="56" spans="1:15" x14ac:dyDescent="0.2">
      <c r="A56" s="15" t="s">
        <v>74</v>
      </c>
      <c r="B56" s="113"/>
      <c r="C56" s="114"/>
      <c r="D56" s="113"/>
      <c r="E56" s="114"/>
      <c r="F56" s="115"/>
      <c r="G56" s="114"/>
      <c r="H56" s="72"/>
      <c r="I56" s="114"/>
      <c r="J56" s="115"/>
      <c r="K56" s="114"/>
      <c r="L56" s="113"/>
      <c r="M56" s="114"/>
      <c r="N56" s="115"/>
      <c r="O56" s="114"/>
    </row>
    <row r="57" spans="1:15" x14ac:dyDescent="0.2">
      <c r="A57" s="15"/>
      <c r="B57" s="113"/>
      <c r="C57" s="114"/>
      <c r="D57" s="113"/>
      <c r="E57" s="114"/>
      <c r="F57" s="115"/>
      <c r="G57" s="114"/>
      <c r="H57" s="72"/>
      <c r="I57" s="114"/>
      <c r="J57" s="115"/>
      <c r="K57" s="114"/>
      <c r="L57" s="113"/>
      <c r="M57" s="114"/>
      <c r="N57" s="115"/>
      <c r="O57" s="114"/>
    </row>
    <row r="58" spans="1:15" x14ac:dyDescent="0.2">
      <c r="A58" s="15"/>
      <c r="B58" s="113"/>
      <c r="C58" s="114"/>
      <c r="D58" s="113"/>
      <c r="E58" s="114"/>
      <c r="F58" s="115"/>
      <c r="G58" s="114"/>
      <c r="H58" s="72"/>
      <c r="I58" s="114"/>
      <c r="J58" s="115"/>
      <c r="K58" s="114"/>
      <c r="L58" s="113"/>
      <c r="M58" s="114"/>
      <c r="N58" s="115"/>
      <c r="O58" s="114"/>
    </row>
    <row r="59" spans="1:15" x14ac:dyDescent="0.2">
      <c r="A59" s="330" t="s">
        <v>96</v>
      </c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0"/>
    </row>
    <row r="60" spans="1:15" x14ac:dyDescent="0.2">
      <c r="A60" s="330" t="s">
        <v>64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</row>
    <row r="61" spans="1:15" x14ac:dyDescent="0.2">
      <c r="A61" s="330" t="s">
        <v>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</row>
    <row r="62" spans="1:15" ht="23.25" x14ac:dyDescent="0.35">
      <c r="A62" s="313" t="s">
        <v>89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</row>
    <row r="63" spans="1:15" x14ac:dyDescent="0.2">
      <c r="A63" s="25" t="s">
        <v>17</v>
      </c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74"/>
      <c r="M63" s="74"/>
      <c r="N63" s="74"/>
      <c r="O63" s="74"/>
    </row>
    <row r="64" spans="1:15" x14ac:dyDescent="0.2">
      <c r="A64" s="332" t="s">
        <v>31</v>
      </c>
      <c r="B64" s="335" t="s">
        <v>5</v>
      </c>
      <c r="C64" s="335"/>
      <c r="D64" s="331" t="s">
        <v>6</v>
      </c>
      <c r="E64" s="331"/>
      <c r="F64" s="331"/>
      <c r="G64" s="331"/>
      <c r="H64" s="331"/>
      <c r="I64" s="331"/>
      <c r="J64" s="331"/>
      <c r="K64" s="331"/>
      <c r="L64" s="335" t="s">
        <v>1</v>
      </c>
      <c r="M64" s="335"/>
      <c r="N64" s="337" t="s">
        <v>2</v>
      </c>
      <c r="O64" s="337"/>
    </row>
    <row r="65" spans="1:15" ht="13.5" x14ac:dyDescent="0.35">
      <c r="A65" s="333"/>
      <c r="B65" s="336"/>
      <c r="C65" s="336"/>
      <c r="D65" s="339" t="s">
        <v>3</v>
      </c>
      <c r="E65" s="339"/>
      <c r="F65" s="339" t="s">
        <v>87</v>
      </c>
      <c r="G65" s="339"/>
      <c r="H65" s="339" t="s">
        <v>9</v>
      </c>
      <c r="I65" s="339"/>
      <c r="J65" s="339" t="s">
        <v>88</v>
      </c>
      <c r="K65" s="339"/>
      <c r="L65" s="336"/>
      <c r="M65" s="336"/>
      <c r="N65" s="338"/>
      <c r="O65" s="338"/>
    </row>
    <row r="66" spans="1:15" customFormat="1" x14ac:dyDescent="0.2">
      <c r="A66" s="334"/>
      <c r="B66" s="62" t="s">
        <v>7</v>
      </c>
      <c r="C66" s="63" t="s">
        <v>66</v>
      </c>
      <c r="D66" s="62" t="s">
        <v>7</v>
      </c>
      <c r="E66" s="63" t="s">
        <v>66</v>
      </c>
      <c r="F66" s="62" t="s">
        <v>7</v>
      </c>
      <c r="G66" s="63" t="s">
        <v>66</v>
      </c>
      <c r="H66" s="62" t="s">
        <v>7</v>
      </c>
      <c r="I66" s="63" t="s">
        <v>66</v>
      </c>
      <c r="J66" s="62" t="s">
        <v>7</v>
      </c>
      <c r="K66" s="63" t="s">
        <v>66</v>
      </c>
      <c r="L66" s="62" t="s">
        <v>7</v>
      </c>
      <c r="M66" s="63" t="s">
        <v>66</v>
      </c>
      <c r="N66" s="62" t="s">
        <v>7</v>
      </c>
      <c r="O66" s="63" t="s">
        <v>66</v>
      </c>
    </row>
    <row r="67" spans="1:15" x14ac:dyDescent="0.2">
      <c r="A67" s="117"/>
      <c r="B67" s="117"/>
      <c r="C67" s="118"/>
      <c r="D67" s="104"/>
      <c r="E67" s="106"/>
      <c r="F67" s="104"/>
      <c r="G67" s="106"/>
      <c r="H67" s="104"/>
      <c r="I67" s="106"/>
      <c r="J67" s="104"/>
      <c r="K67" s="106"/>
      <c r="L67" s="104"/>
      <c r="M67" s="106"/>
      <c r="N67" s="104"/>
      <c r="O67" s="106"/>
    </row>
    <row r="68" spans="1:15" ht="11.25" customHeight="1" x14ac:dyDescent="0.2">
      <c r="A68" s="64" t="s">
        <v>81</v>
      </c>
      <c r="B68" s="24">
        <f t="shared" ref="B68:O68" si="16">B9</f>
        <v>2507324.3099702084</v>
      </c>
      <c r="C68" s="57">
        <f t="shared" si="16"/>
        <v>100.0000000000031</v>
      </c>
      <c r="D68" s="24">
        <f t="shared" si="16"/>
        <v>1266995.2365139306</v>
      </c>
      <c r="E68" s="57">
        <f t="shared" si="16"/>
        <v>50.531765335493631</v>
      </c>
      <c r="F68" s="24">
        <f t="shared" si="16"/>
        <v>106040.24838582479</v>
      </c>
      <c r="G68" s="57">
        <f t="shared" si="16"/>
        <v>4.2292194896433131</v>
      </c>
      <c r="H68" s="24">
        <f t="shared" si="16"/>
        <v>1152511.7910690496</v>
      </c>
      <c r="I68" s="57">
        <f t="shared" si="16"/>
        <v>45.965804522620516</v>
      </c>
      <c r="J68" s="24">
        <f t="shared" si="16"/>
        <v>8443.197059056276</v>
      </c>
      <c r="K68" s="57">
        <f t="shared" si="16"/>
        <v>0.33674132322980571</v>
      </c>
      <c r="L68" s="24">
        <f t="shared" si="16"/>
        <v>942332.37298458954</v>
      </c>
      <c r="M68" s="57">
        <f t="shared" si="16"/>
        <v>37.583186556181325</v>
      </c>
      <c r="N68" s="24">
        <f t="shared" si="16"/>
        <v>297996.70047176583</v>
      </c>
      <c r="O68" s="57">
        <f t="shared" si="16"/>
        <v>11.885048108328139</v>
      </c>
    </row>
    <row r="69" spans="1:15" x14ac:dyDescent="0.2">
      <c r="A69" s="29"/>
      <c r="B69" s="24"/>
      <c r="C69" s="57"/>
      <c r="D69" s="24">
        <f>F69+H69+J69</f>
        <v>0</v>
      </c>
      <c r="E69" s="57"/>
      <c r="F69" s="24"/>
      <c r="G69" s="57"/>
      <c r="H69" s="24"/>
      <c r="I69" s="57"/>
      <c r="J69" s="24"/>
      <c r="K69" s="57"/>
      <c r="L69" s="24"/>
      <c r="M69" s="57"/>
      <c r="N69" s="24"/>
      <c r="O69" s="57"/>
    </row>
    <row r="70" spans="1:15" x14ac:dyDescent="0.2">
      <c r="A70" s="65" t="s">
        <v>13</v>
      </c>
      <c r="B70" s="24"/>
      <c r="C70" s="57"/>
      <c r="D70" s="24"/>
      <c r="E70" s="57"/>
      <c r="F70" s="24"/>
      <c r="G70" s="57"/>
      <c r="H70" s="24"/>
      <c r="I70" s="57"/>
      <c r="J70" s="24"/>
      <c r="K70" s="57"/>
      <c r="L70" s="24"/>
      <c r="M70" s="57"/>
      <c r="N70" s="24"/>
      <c r="O70" s="57"/>
    </row>
    <row r="71" spans="1:15" x14ac:dyDescent="0.2">
      <c r="A71" s="309" t="s">
        <v>108</v>
      </c>
      <c r="B71" s="93">
        <f>[1]MercLab!J165</f>
        <v>1087055.926965805</v>
      </c>
      <c r="C71" s="60">
        <f>IF(ISNUMBER(B71/B$68*100),B71/B$68*100,0)</f>
        <v>43.355218255699882</v>
      </c>
      <c r="D71" s="93">
        <f t="shared" ref="D71:D80" si="17">F71+H71+J71</f>
        <v>370577.0321283149</v>
      </c>
      <c r="E71" s="60">
        <f>IF(ISNUMBER(D71/D$68*100),D71/D$68*100,0)</f>
        <v>29.248494504836319</v>
      </c>
      <c r="F71" s="93">
        <f>[1]MercLab!K165</f>
        <v>0</v>
      </c>
      <c r="G71" s="60">
        <f>IF(ISNUMBER(F71/F$68*100),F71/F$68*100,0)</f>
        <v>0</v>
      </c>
      <c r="H71" s="93">
        <f>[1]MercLab!L165</f>
        <v>370577.0321283149</v>
      </c>
      <c r="I71" s="60">
        <f>IF(ISNUMBER(H71/H$68*100),H71/H$68*100,0)</f>
        <v>32.153860376957546</v>
      </c>
      <c r="J71" s="93">
        <f>[1]MercLab!M165</f>
        <v>0</v>
      </c>
      <c r="K71" s="60">
        <f>IF(ISNUMBER(J71/J$68*100),J71/J$68*100,0)</f>
        <v>0</v>
      </c>
      <c r="L71" s="93">
        <f>[1]MercLab!N165</f>
        <v>506493.1030887891</v>
      </c>
      <c r="M71" s="60">
        <f>IF(ISNUMBER(L71/L$68*100),L71/L$68*100,0)</f>
        <v>53.748880714413495</v>
      </c>
      <c r="N71" s="93">
        <f>[1]MercLab!O165</f>
        <v>209985.79174875029</v>
      </c>
      <c r="O71" s="60">
        <f>IF(ISNUMBER(N71/N$68*100),N71/N$68*100,0)</f>
        <v>70.465811002711334</v>
      </c>
    </row>
    <row r="72" spans="1:15" x14ac:dyDescent="0.2">
      <c r="A72" s="309" t="s">
        <v>109</v>
      </c>
      <c r="B72" s="93">
        <f>[1]MercLab!J166</f>
        <v>13866.73832768469</v>
      </c>
      <c r="C72" s="60">
        <f t="shared" ref="C72:C93" si="18">IF(ISNUMBER(B72/B$68*100),B72/B$68*100,0)</f>
        <v>0.55304925144882644</v>
      </c>
      <c r="D72" s="93">
        <f t="shared" si="17"/>
        <v>9769.0903672553595</v>
      </c>
      <c r="E72" s="60">
        <f t="shared" ref="E72:E80" si="19">IF(ISNUMBER(D72/D$68*100),D72/D$68*100,0)</f>
        <v>0.77104396967856703</v>
      </c>
      <c r="F72" s="93">
        <f>[1]MercLab!K166</f>
        <v>0</v>
      </c>
      <c r="G72" s="60">
        <f t="shared" ref="G72:G93" si="20">IF(ISNUMBER(F72/F$68*100),F72/F$68*100,0)</f>
        <v>0</v>
      </c>
      <c r="H72" s="93">
        <f>[1]MercLab!L166</f>
        <v>9769.0903672553595</v>
      </c>
      <c r="I72" s="60">
        <f t="shared" ref="I72:I93" si="21">IF(ISNUMBER(H72/H$68*100),H72/H$68*100,0)</f>
        <v>0.84763474377938675</v>
      </c>
      <c r="J72" s="93">
        <f>[1]MercLab!M166</f>
        <v>0</v>
      </c>
      <c r="K72" s="60">
        <f t="shared" ref="K72:K93" si="22">IF(ISNUMBER(J72/J$68*100),J72/J$68*100,0)</f>
        <v>0</v>
      </c>
      <c r="L72" s="93">
        <f>[1]MercLab!N166</f>
        <v>3089.3948458913655</v>
      </c>
      <c r="M72" s="60">
        <f t="shared" ref="M72:M93" si="23">IF(ISNUMBER(L72/L$68*100),L72/L$68*100,0)</f>
        <v>0.32784556006566146</v>
      </c>
      <c r="N72" s="93">
        <f>[1]MercLab!O166</f>
        <v>1008.2531145379642</v>
      </c>
      <c r="O72" s="60">
        <f t="shared" ref="O72:O93" si="24">IF(ISNUMBER(N72/N$68*100),N72/N$68*100,0)</f>
        <v>0.33834371754511849</v>
      </c>
    </row>
    <row r="73" spans="1:15" x14ac:dyDescent="0.2">
      <c r="A73" s="309" t="s">
        <v>54</v>
      </c>
      <c r="B73" s="93">
        <f>[1]MercLab!J167</f>
        <v>273267.5007643954</v>
      </c>
      <c r="C73" s="60">
        <f t="shared" si="18"/>
        <v>10.898769643710043</v>
      </c>
      <c r="D73" s="93">
        <f t="shared" si="17"/>
        <v>199631.41912992456</v>
      </c>
      <c r="E73" s="60">
        <f t="shared" si="19"/>
        <v>15.756288056709645</v>
      </c>
      <c r="F73" s="93">
        <f>[1]MercLab!K167</f>
        <v>0</v>
      </c>
      <c r="G73" s="60">
        <f t="shared" si="20"/>
        <v>0</v>
      </c>
      <c r="H73" s="93">
        <f>[1]MercLab!L167</f>
        <v>199631.41912992456</v>
      </c>
      <c r="I73" s="60">
        <f t="shared" si="21"/>
        <v>17.321420976070883</v>
      </c>
      <c r="J73" s="93">
        <f>[1]MercLab!M167</f>
        <v>0</v>
      </c>
      <c r="K73" s="60">
        <f t="shared" si="22"/>
        <v>0</v>
      </c>
      <c r="L73" s="93">
        <f>[1]MercLab!N167</f>
        <v>60212.468713437622</v>
      </c>
      <c r="M73" s="60">
        <f t="shared" si="23"/>
        <v>6.3897272809094403</v>
      </c>
      <c r="N73" s="93">
        <f>[1]MercLab!O167</f>
        <v>13423.612921032196</v>
      </c>
      <c r="O73" s="60">
        <f t="shared" si="24"/>
        <v>4.5046179705281801</v>
      </c>
    </row>
    <row r="74" spans="1:15" x14ac:dyDescent="0.2">
      <c r="A74" s="309" t="s">
        <v>110</v>
      </c>
      <c r="B74" s="93">
        <f>[1]MercLab!J168</f>
        <v>8896.7440983525466</v>
      </c>
      <c r="C74" s="60">
        <f t="shared" si="18"/>
        <v>0.35483020935804893</v>
      </c>
      <c r="D74" s="93">
        <f t="shared" si="17"/>
        <v>7858.8238839865107</v>
      </c>
      <c r="E74" s="60">
        <f t="shared" si="19"/>
        <v>0.62027256752832338</v>
      </c>
      <c r="F74" s="93">
        <f>[1]MercLab!K168</f>
        <v>1759.9940961281118</v>
      </c>
      <c r="G74" s="60">
        <f t="shared" si="20"/>
        <v>1.6597415820117822</v>
      </c>
      <c r="H74" s="93">
        <f>[1]MercLab!L168</f>
        <v>6098.829787858399</v>
      </c>
      <c r="I74" s="60">
        <f t="shared" si="21"/>
        <v>0.5291772140744202</v>
      </c>
      <c r="J74" s="93">
        <f>[1]MercLab!M168</f>
        <v>0</v>
      </c>
      <c r="K74" s="60">
        <f t="shared" si="22"/>
        <v>0</v>
      </c>
      <c r="L74" s="93">
        <f>[1]MercLab!N168</f>
        <v>1037.9202143660352</v>
      </c>
      <c r="M74" s="60">
        <f t="shared" si="23"/>
        <v>0.11014375013761826</v>
      </c>
      <c r="N74" s="93">
        <f>[1]MercLab!O168</f>
        <v>0</v>
      </c>
      <c r="O74" s="60">
        <f t="shared" si="24"/>
        <v>0</v>
      </c>
    </row>
    <row r="75" spans="1:15" x14ac:dyDescent="0.2">
      <c r="A75" s="309" t="s">
        <v>111</v>
      </c>
      <c r="B75" s="93">
        <f>[1]MercLab!J169</f>
        <v>24264.059145305942</v>
      </c>
      <c r="C75" s="60">
        <f t="shared" si="18"/>
        <v>0.96772719224320225</v>
      </c>
      <c r="D75" s="93">
        <f t="shared" si="17"/>
        <v>13118.164440037232</v>
      </c>
      <c r="E75" s="60">
        <f t="shared" si="19"/>
        <v>1.0353759873739665</v>
      </c>
      <c r="F75" s="93">
        <f>[1]MercLab!K169</f>
        <v>458.99237366304089</v>
      </c>
      <c r="G75" s="60">
        <f t="shared" si="20"/>
        <v>0.43284732038066209</v>
      </c>
      <c r="H75" s="93">
        <f>[1]MercLab!L169</f>
        <v>12659.172066374191</v>
      </c>
      <c r="I75" s="60">
        <f t="shared" si="21"/>
        <v>1.0983984861995872</v>
      </c>
      <c r="J75" s="93">
        <f>[1]MercLab!M169</f>
        <v>0</v>
      </c>
      <c r="K75" s="60">
        <f t="shared" si="22"/>
        <v>0</v>
      </c>
      <c r="L75" s="93">
        <f>[1]MercLab!N169</f>
        <v>9963.2031673177589</v>
      </c>
      <c r="M75" s="60">
        <f t="shared" si="23"/>
        <v>1.0572918274856606</v>
      </c>
      <c r="N75" s="93">
        <f>[1]MercLab!O169</f>
        <v>1182.6915379509721</v>
      </c>
      <c r="O75" s="60">
        <f t="shared" si="24"/>
        <v>0.39688074937696438</v>
      </c>
    </row>
    <row r="76" spans="1:15" x14ac:dyDescent="0.2">
      <c r="A76" s="309" t="s">
        <v>112</v>
      </c>
      <c r="B76" s="93">
        <f>[1]MercLab!J170</f>
        <v>237155.19642330357</v>
      </c>
      <c r="C76" s="60">
        <f t="shared" si="18"/>
        <v>9.4584970711715144</v>
      </c>
      <c r="D76" s="93">
        <f t="shared" si="17"/>
        <v>180879.27370391763</v>
      </c>
      <c r="E76" s="60">
        <f t="shared" si="19"/>
        <v>14.276239443614426</v>
      </c>
      <c r="F76" s="93">
        <f>[1]MercLab!K170</f>
        <v>529.57035425389472</v>
      </c>
      <c r="G76" s="60">
        <f t="shared" si="20"/>
        <v>0.49940504885189091</v>
      </c>
      <c r="H76" s="93">
        <f>[1]MercLab!L170</f>
        <v>180349.70334966373</v>
      </c>
      <c r="I76" s="60">
        <f t="shared" si="21"/>
        <v>15.64840418529467</v>
      </c>
      <c r="J76" s="93">
        <f>[1]MercLab!M170</f>
        <v>0</v>
      </c>
      <c r="K76" s="60">
        <f t="shared" si="22"/>
        <v>0</v>
      </c>
      <c r="L76" s="93">
        <f>[1]MercLab!N170</f>
        <v>52227.532852950782</v>
      </c>
      <c r="M76" s="60">
        <f t="shared" si="23"/>
        <v>5.5423685262487403</v>
      </c>
      <c r="N76" s="93">
        <f>[1]MercLab!O170</f>
        <v>4048.3898664342228</v>
      </c>
      <c r="O76" s="60">
        <f t="shared" si="24"/>
        <v>1.358535131437737</v>
      </c>
    </row>
    <row r="77" spans="1:15" x14ac:dyDescent="0.2">
      <c r="A77" s="309" t="s">
        <v>113</v>
      </c>
      <c r="B77" s="93">
        <f>[1]MercLab!J171</f>
        <v>349275.18832317449</v>
      </c>
      <c r="C77" s="60">
        <f t="shared" si="18"/>
        <v>13.930195903828832</v>
      </c>
      <c r="D77" s="93">
        <f t="shared" si="17"/>
        <v>155638.37559868937</v>
      </c>
      <c r="E77" s="60">
        <f t="shared" si="19"/>
        <v>12.284053729114246</v>
      </c>
      <c r="F77" s="93">
        <f>[1]MercLab!K171</f>
        <v>1138.4360727609219</v>
      </c>
      <c r="G77" s="60">
        <f t="shared" si="20"/>
        <v>1.0735886515644049</v>
      </c>
      <c r="H77" s="93">
        <f>[1]MercLab!L171</f>
        <v>154499.93952592844</v>
      </c>
      <c r="I77" s="60">
        <f t="shared" si="21"/>
        <v>13.405497516222113</v>
      </c>
      <c r="J77" s="93">
        <f>[1]MercLab!M171</f>
        <v>0</v>
      </c>
      <c r="K77" s="60">
        <f t="shared" si="22"/>
        <v>0</v>
      </c>
      <c r="L77" s="93">
        <f>[1]MercLab!N171</f>
        <v>147595.72578633533</v>
      </c>
      <c r="M77" s="60">
        <f t="shared" si="23"/>
        <v>15.662809643147964</v>
      </c>
      <c r="N77" s="93">
        <f>[1]MercLab!O171</f>
        <v>46041.08693814835</v>
      </c>
      <c r="O77" s="60">
        <f t="shared" si="24"/>
        <v>15.450200242237441</v>
      </c>
    </row>
    <row r="78" spans="1:15" x14ac:dyDescent="0.2">
      <c r="A78" s="309" t="s">
        <v>114</v>
      </c>
      <c r="B78" s="93">
        <f>[1]MercLab!J172</f>
        <v>114000.86551724334</v>
      </c>
      <c r="C78" s="60">
        <f t="shared" si="18"/>
        <v>4.5467140036064135</v>
      </c>
      <c r="D78" s="93">
        <f t="shared" si="17"/>
        <v>42096.677035394292</v>
      </c>
      <c r="E78" s="60">
        <f t="shared" si="19"/>
        <v>3.3225600082934044</v>
      </c>
      <c r="F78" s="93">
        <f>[1]MercLab!K172</f>
        <v>458.99237366304089</v>
      </c>
      <c r="G78" s="60">
        <f t="shared" si="20"/>
        <v>0.43284732038066209</v>
      </c>
      <c r="H78" s="93">
        <f>[1]MercLab!L172</f>
        <v>41637.684661731248</v>
      </c>
      <c r="I78" s="60">
        <f t="shared" si="21"/>
        <v>3.612777325523834</v>
      </c>
      <c r="J78" s="93">
        <f>[1]MercLab!M172</f>
        <v>0</v>
      </c>
      <c r="K78" s="60">
        <f t="shared" si="22"/>
        <v>0</v>
      </c>
      <c r="L78" s="93">
        <f>[1]MercLab!N172</f>
        <v>70392.715062428309</v>
      </c>
      <c r="M78" s="60">
        <f t="shared" si="23"/>
        <v>7.4700516591060042</v>
      </c>
      <c r="N78" s="93">
        <f>[1]MercLab!O172</f>
        <v>1511.4734194209568</v>
      </c>
      <c r="O78" s="60">
        <f t="shared" si="24"/>
        <v>0.50721146141152118</v>
      </c>
    </row>
    <row r="79" spans="1:15" x14ac:dyDescent="0.2">
      <c r="A79" s="309" t="s">
        <v>115</v>
      </c>
      <c r="B79" s="93">
        <f>[1]MercLab!J173</f>
        <v>45192.700626233818</v>
      </c>
      <c r="C79" s="60">
        <f t="shared" si="18"/>
        <v>1.8024274102288265</v>
      </c>
      <c r="D79" s="93">
        <f t="shared" si="17"/>
        <v>25174.214513286974</v>
      </c>
      <c r="E79" s="60">
        <f t="shared" si="19"/>
        <v>1.9869225856406909</v>
      </c>
      <c r="F79" s="93">
        <f>[1]MercLab!K173</f>
        <v>0</v>
      </c>
      <c r="G79" s="60">
        <f t="shared" si="20"/>
        <v>0</v>
      </c>
      <c r="H79" s="93">
        <f>[1]MercLab!L173</f>
        <v>25174.214513286974</v>
      </c>
      <c r="I79" s="60">
        <f t="shared" si="21"/>
        <v>2.184291276528791</v>
      </c>
      <c r="J79" s="93">
        <f>[1]MercLab!M173</f>
        <v>0</v>
      </c>
      <c r="K79" s="60">
        <f t="shared" si="22"/>
        <v>0</v>
      </c>
      <c r="L79" s="93">
        <f>[1]MercLab!N173</f>
        <v>10807.393020683689</v>
      </c>
      <c r="M79" s="60">
        <f t="shared" si="23"/>
        <v>1.1468769757377768</v>
      </c>
      <c r="N79" s="93">
        <f>[1]MercLab!O173</f>
        <v>9211.0930922631505</v>
      </c>
      <c r="O79" s="60">
        <f t="shared" si="24"/>
        <v>3.091005060687197</v>
      </c>
    </row>
    <row r="80" spans="1:15" x14ac:dyDescent="0.2">
      <c r="A80" s="309" t="s">
        <v>116</v>
      </c>
      <c r="B80" s="93">
        <f>[1]MercLab!J174</f>
        <v>17338.975232889235</v>
      </c>
      <c r="C80" s="60">
        <f t="shared" si="18"/>
        <v>0.6915330084720972</v>
      </c>
      <c r="D80" s="93">
        <f t="shared" si="17"/>
        <v>13886.067703522349</v>
      </c>
      <c r="E80" s="60">
        <f t="shared" si="19"/>
        <v>1.0959842076225257</v>
      </c>
      <c r="F80" s="93">
        <f>[1]MercLab!K174</f>
        <v>703.25929186912856</v>
      </c>
      <c r="G80" s="60">
        <f t="shared" si="20"/>
        <v>0.66320034380751092</v>
      </c>
      <c r="H80" s="93">
        <f>[1]MercLab!L174</f>
        <v>13182.808411653221</v>
      </c>
      <c r="I80" s="60">
        <f t="shared" si="21"/>
        <v>1.1438328452522886</v>
      </c>
      <c r="J80" s="93">
        <f>[1]MercLab!M174</f>
        <v>0</v>
      </c>
      <c r="K80" s="60">
        <f t="shared" si="22"/>
        <v>0</v>
      </c>
      <c r="L80" s="93">
        <f>[1]MercLab!N174</f>
        <v>3452.9075293668898</v>
      </c>
      <c r="M80" s="60">
        <f t="shared" si="23"/>
        <v>0.36642140590275113</v>
      </c>
      <c r="N80" s="93">
        <f>[1]MercLab!O174</f>
        <v>0</v>
      </c>
      <c r="O80" s="60">
        <f t="shared" si="24"/>
        <v>0</v>
      </c>
    </row>
    <row r="81" spans="1:15" x14ac:dyDescent="0.2">
      <c r="A81" s="309" t="s">
        <v>117</v>
      </c>
      <c r="B81" s="93">
        <f>[1]MercLab!J175</f>
        <v>23408.252043742687</v>
      </c>
      <c r="C81" s="60">
        <f t="shared" si="18"/>
        <v>0.93359490635739983</v>
      </c>
      <c r="D81" s="93">
        <f t="shared" ref="D81:D93" si="25">F81+H81+J81</f>
        <v>22857.38020370109</v>
      </c>
      <c r="E81" s="60">
        <f t="shared" ref="E81:E93" si="26">IF(ISNUMBER(D81/D$68*100),D81/D$68*100,0)</f>
        <v>1.8040620473516493</v>
      </c>
      <c r="F81" s="93">
        <f>[1]MercLab!K175</f>
        <v>259.48005359150881</v>
      </c>
      <c r="G81" s="60">
        <f t="shared" si="20"/>
        <v>0.24469959052471957</v>
      </c>
      <c r="H81" s="93">
        <f>[1]MercLab!L175</f>
        <v>22597.900150109581</v>
      </c>
      <c r="I81" s="60">
        <f t="shared" si="21"/>
        <v>1.9607521871119571</v>
      </c>
      <c r="J81" s="93">
        <f>[1]MercLab!M175</f>
        <v>0</v>
      </c>
      <c r="K81" s="60">
        <f t="shared" si="22"/>
        <v>0</v>
      </c>
      <c r="L81" s="93">
        <f>[1]MercLab!N175</f>
        <v>550.87184004159735</v>
      </c>
      <c r="M81" s="60">
        <f t="shared" si="23"/>
        <v>5.8458337613601863E-2</v>
      </c>
      <c r="N81" s="93">
        <f>[1]MercLab!O175</f>
        <v>0</v>
      </c>
      <c r="O81" s="60">
        <f t="shared" si="24"/>
        <v>0</v>
      </c>
    </row>
    <row r="82" spans="1:15" x14ac:dyDescent="0.2">
      <c r="A82" s="309" t="s">
        <v>118</v>
      </c>
      <c r="B82" s="93">
        <f>[1]MercLab!J176</f>
        <v>3044.2044327010813</v>
      </c>
      <c r="C82" s="60">
        <f t="shared" si="18"/>
        <v>0.12141247227556502</v>
      </c>
      <c r="D82" s="93">
        <f t="shared" si="25"/>
        <v>1924.3572408922578</v>
      </c>
      <c r="E82" s="60">
        <f t="shared" si="26"/>
        <v>0.15188354189768097</v>
      </c>
      <c r="F82" s="93">
        <f>[1]MercLab!K176</f>
        <v>0</v>
      </c>
      <c r="G82" s="60">
        <f t="shared" si="20"/>
        <v>0</v>
      </c>
      <c r="H82" s="93">
        <f>[1]MercLab!L176</f>
        <v>1924.3572408922578</v>
      </c>
      <c r="I82" s="60">
        <f t="shared" si="21"/>
        <v>0.16697072045633979</v>
      </c>
      <c r="J82" s="93">
        <f>[1]MercLab!M176</f>
        <v>0</v>
      </c>
      <c r="K82" s="60">
        <f t="shared" si="22"/>
        <v>0</v>
      </c>
      <c r="L82" s="93">
        <f>[1]MercLab!N176</f>
        <v>1119.8471918088235</v>
      </c>
      <c r="M82" s="60">
        <f t="shared" si="23"/>
        <v>0.11883781390869579</v>
      </c>
      <c r="N82" s="93">
        <f>[1]MercLab!O176</f>
        <v>0</v>
      </c>
      <c r="O82" s="60">
        <f t="shared" si="24"/>
        <v>0</v>
      </c>
    </row>
    <row r="83" spans="1:15" x14ac:dyDescent="0.2">
      <c r="A83" s="309" t="s">
        <v>119</v>
      </c>
      <c r="B83" s="93">
        <f>[1]MercLab!J177</f>
        <v>22163.268827590036</v>
      </c>
      <c r="C83" s="60">
        <f t="shared" si="18"/>
        <v>0.88394104980593335</v>
      </c>
      <c r="D83" s="93">
        <f t="shared" si="25"/>
        <v>9783.1756929407966</v>
      </c>
      <c r="E83" s="60">
        <f t="shared" si="26"/>
        <v>0.7721556807000064</v>
      </c>
      <c r="F83" s="93">
        <f>[1]MercLab!K177</f>
        <v>0</v>
      </c>
      <c r="G83" s="60">
        <f t="shared" si="20"/>
        <v>0</v>
      </c>
      <c r="H83" s="93">
        <f>[1]MercLab!L177</f>
        <v>9783.1756929407966</v>
      </c>
      <c r="I83" s="60">
        <f t="shared" si="21"/>
        <v>0.84885688534831349</v>
      </c>
      <c r="J83" s="93">
        <f>[1]MercLab!M177</f>
        <v>0</v>
      </c>
      <c r="K83" s="60">
        <f t="shared" si="22"/>
        <v>0</v>
      </c>
      <c r="L83" s="93">
        <f>[1]MercLab!N177</f>
        <v>12380.093134649243</v>
      </c>
      <c r="M83" s="60">
        <f t="shared" si="23"/>
        <v>1.3137713920873333</v>
      </c>
      <c r="N83" s="93">
        <f>[1]MercLab!O177</f>
        <v>0</v>
      </c>
      <c r="O83" s="60">
        <f t="shared" si="24"/>
        <v>0</v>
      </c>
    </row>
    <row r="84" spans="1:15" x14ac:dyDescent="0.2">
      <c r="A84" s="309" t="s">
        <v>120</v>
      </c>
      <c r="B84" s="93">
        <f>[1]MercLab!J178</f>
        <v>45043.065073474812</v>
      </c>
      <c r="C84" s="60">
        <f t="shared" si="18"/>
        <v>1.7964594725287057</v>
      </c>
      <c r="D84" s="93">
        <f t="shared" si="25"/>
        <v>41323.454799163563</v>
      </c>
      <c r="E84" s="60">
        <f t="shared" si="26"/>
        <v>3.2615319780414356</v>
      </c>
      <c r="F84" s="93">
        <f>[1]MercLab!K178</f>
        <v>275.39542419782452</v>
      </c>
      <c r="G84" s="60">
        <f t="shared" si="20"/>
        <v>0.25970839222839726</v>
      </c>
      <c r="H84" s="93">
        <f>[1]MercLab!L178</f>
        <v>41048.059374965735</v>
      </c>
      <c r="I84" s="60">
        <f t="shared" si="21"/>
        <v>3.5616173034455709</v>
      </c>
      <c r="J84" s="93">
        <f>[1]MercLab!M178</f>
        <v>0</v>
      </c>
      <c r="K84" s="60">
        <f t="shared" si="22"/>
        <v>0</v>
      </c>
      <c r="L84" s="93">
        <f>[1]MercLab!N178</f>
        <v>2934.6011122824052</v>
      </c>
      <c r="M84" s="60">
        <f t="shared" si="23"/>
        <v>0.31141890021116742</v>
      </c>
      <c r="N84" s="93">
        <f>[1]MercLab!O178</f>
        <v>785.00916202883445</v>
      </c>
      <c r="O84" s="60">
        <f t="shared" si="24"/>
        <v>0.26342881004590568</v>
      </c>
    </row>
    <row r="85" spans="1:15" x14ac:dyDescent="0.2">
      <c r="A85" s="309" t="s">
        <v>121</v>
      </c>
      <c r="B85" s="93">
        <f>[1]MercLab!J179</f>
        <v>62490.183775716243</v>
      </c>
      <c r="C85" s="60">
        <f t="shared" si="18"/>
        <v>2.4923055835748165</v>
      </c>
      <c r="D85" s="93">
        <f t="shared" si="25"/>
        <v>61388.521087278983</v>
      </c>
      <c r="E85" s="60">
        <f t="shared" si="26"/>
        <v>4.8452053581658445</v>
      </c>
      <c r="F85" s="93">
        <f>[1]MercLab!K179</f>
        <v>58644.848391062318</v>
      </c>
      <c r="G85" s="60">
        <f t="shared" si="20"/>
        <v>55.304329519942755</v>
      </c>
      <c r="H85" s="93">
        <f>[1]MercLab!L179</f>
        <v>2743.6726962166645</v>
      </c>
      <c r="I85" s="60">
        <f t="shared" si="21"/>
        <v>0.2380602712681735</v>
      </c>
      <c r="J85" s="93">
        <f>[1]MercLab!M179</f>
        <v>0</v>
      </c>
      <c r="K85" s="60">
        <f t="shared" si="22"/>
        <v>0</v>
      </c>
      <c r="L85" s="93">
        <f>[1]MercLab!N179</f>
        <v>0</v>
      </c>
      <c r="M85" s="60">
        <f t="shared" si="23"/>
        <v>0</v>
      </c>
      <c r="N85" s="93">
        <f>[1]MercLab!O179</f>
        <v>1101.6626884372463</v>
      </c>
      <c r="O85" s="60">
        <f t="shared" si="24"/>
        <v>0.36968955921095009</v>
      </c>
    </row>
    <row r="86" spans="1:15" x14ac:dyDescent="0.2">
      <c r="A86" s="309" t="s">
        <v>122</v>
      </c>
      <c r="B86" s="93">
        <f>[1]MercLab!J180</f>
        <v>43885.335567466638</v>
      </c>
      <c r="C86" s="60">
        <f t="shared" si="18"/>
        <v>1.7502855690809331</v>
      </c>
      <c r="D86" s="93">
        <f t="shared" si="25"/>
        <v>42619.320648259003</v>
      </c>
      <c r="E86" s="60">
        <f t="shared" si="26"/>
        <v>3.3638106458492913</v>
      </c>
      <c r="F86" s="93">
        <f>[1]MercLab!K180</f>
        <v>28324.597600621822</v>
      </c>
      <c r="G86" s="60">
        <f t="shared" si="20"/>
        <v>26.711176210719049</v>
      </c>
      <c r="H86" s="93">
        <f>[1]MercLab!L180</f>
        <v>14294.723047637181</v>
      </c>
      <c r="I86" s="60">
        <f t="shared" si="21"/>
        <v>1.2403103515650498</v>
      </c>
      <c r="J86" s="93">
        <f>[1]MercLab!M180</f>
        <v>0</v>
      </c>
      <c r="K86" s="60">
        <f t="shared" si="22"/>
        <v>0</v>
      </c>
      <c r="L86" s="93">
        <f>[1]MercLab!N180</f>
        <v>1266.0149192076242</v>
      </c>
      <c r="M86" s="60">
        <f t="shared" si="23"/>
        <v>0.13434908483488214</v>
      </c>
      <c r="N86" s="93">
        <f>[1]MercLab!O180</f>
        <v>0</v>
      </c>
      <c r="O86" s="60">
        <f t="shared" si="24"/>
        <v>0</v>
      </c>
    </row>
    <row r="87" spans="1:15" x14ac:dyDescent="0.2">
      <c r="A87" s="309" t="s">
        <v>123</v>
      </c>
      <c r="B87" s="93">
        <f>[1]MercLab!J181</f>
        <v>36652.531402300527</v>
      </c>
      <c r="C87" s="60">
        <f t="shared" si="18"/>
        <v>1.4618185312747207</v>
      </c>
      <c r="D87" s="93">
        <f t="shared" si="25"/>
        <v>32086.741298953682</v>
      </c>
      <c r="E87" s="60">
        <f t="shared" si="26"/>
        <v>2.5325068614495057</v>
      </c>
      <c r="F87" s="93">
        <f>[1]MercLab!K181</f>
        <v>12568.697606687156</v>
      </c>
      <c r="G87" s="60">
        <f t="shared" si="20"/>
        <v>11.8527613788269</v>
      </c>
      <c r="H87" s="93">
        <f>[1]MercLab!L181</f>
        <v>19518.043692266529</v>
      </c>
      <c r="I87" s="60">
        <f t="shared" si="21"/>
        <v>1.693522256649707</v>
      </c>
      <c r="J87" s="93">
        <f>[1]MercLab!M181</f>
        <v>0</v>
      </c>
      <c r="K87" s="60">
        <f t="shared" si="22"/>
        <v>0</v>
      </c>
      <c r="L87" s="93">
        <f>[1]MercLab!N181</f>
        <v>2056.851997360427</v>
      </c>
      <c r="M87" s="60">
        <f t="shared" si="23"/>
        <v>0.21827245421335681</v>
      </c>
      <c r="N87" s="93">
        <f>[1]MercLab!O181</f>
        <v>2508.9381059864154</v>
      </c>
      <c r="O87" s="60">
        <f t="shared" si="24"/>
        <v>0.84193486102847936</v>
      </c>
    </row>
    <row r="88" spans="1:15" x14ac:dyDescent="0.2">
      <c r="A88" s="309" t="s">
        <v>124</v>
      </c>
      <c r="B88" s="93">
        <f>[1]MercLab!J182</f>
        <v>14522.651961678263</v>
      </c>
      <c r="C88" s="60">
        <f t="shared" si="18"/>
        <v>0.57920915551011498</v>
      </c>
      <c r="D88" s="93">
        <f t="shared" si="25"/>
        <v>6420.4988688413123</v>
      </c>
      <c r="E88" s="60">
        <f t="shared" si="26"/>
        <v>0.50675004007962732</v>
      </c>
      <c r="F88" s="93">
        <f>[1]MercLab!K182</f>
        <v>550.79084839564905</v>
      </c>
      <c r="G88" s="60">
        <f t="shared" si="20"/>
        <v>0.51941678445679451</v>
      </c>
      <c r="H88" s="93">
        <f>[1]MercLab!L182</f>
        <v>5869.7080204456634</v>
      </c>
      <c r="I88" s="60">
        <f t="shared" si="21"/>
        <v>0.50929700380774634</v>
      </c>
      <c r="J88" s="93">
        <f>[1]MercLab!M182</f>
        <v>0</v>
      </c>
      <c r="K88" s="60">
        <f t="shared" si="22"/>
        <v>0</v>
      </c>
      <c r="L88" s="93">
        <f>[1]MercLab!N182</f>
        <v>6947.3028545256921</v>
      </c>
      <c r="M88" s="60">
        <f t="shared" si="23"/>
        <v>0.73724548298409198</v>
      </c>
      <c r="N88" s="93">
        <f>[1]MercLab!O182</f>
        <v>1154.850238311255</v>
      </c>
      <c r="O88" s="60">
        <f t="shared" si="24"/>
        <v>0.38753792793107561</v>
      </c>
    </row>
    <row r="89" spans="1:15" x14ac:dyDescent="0.2">
      <c r="A89" s="309" t="s">
        <v>125</v>
      </c>
      <c r="B89" s="93">
        <f>[1]MercLab!J183</f>
        <v>71148.666124902316</v>
      </c>
      <c r="C89" s="60">
        <f t="shared" si="18"/>
        <v>2.8376331630489271</v>
      </c>
      <c r="D89" s="93">
        <f t="shared" si="25"/>
        <v>15949.719462225403</v>
      </c>
      <c r="E89" s="60">
        <f t="shared" si="26"/>
        <v>1.2588618333017731</v>
      </c>
      <c r="F89" s="93">
        <f>[1]MercLab!K183</f>
        <v>367.19389893043274</v>
      </c>
      <c r="G89" s="60">
        <f t="shared" si="20"/>
        <v>0.34627785630452973</v>
      </c>
      <c r="H89" s="93">
        <f>[1]MercLab!L183</f>
        <v>15582.52556329497</v>
      </c>
      <c r="I89" s="60">
        <f t="shared" si="21"/>
        <v>1.3520491229717393</v>
      </c>
      <c r="J89" s="93">
        <f>[1]MercLab!M183</f>
        <v>0</v>
      </c>
      <c r="K89" s="60">
        <f t="shared" si="22"/>
        <v>0</v>
      </c>
      <c r="L89" s="93">
        <f>[1]MercLab!N183</f>
        <v>49804.425653187544</v>
      </c>
      <c r="M89" s="60">
        <f t="shared" si="23"/>
        <v>5.2852291909960751</v>
      </c>
      <c r="N89" s="93">
        <f>[1]MercLab!O183</f>
        <v>5394.5210094893282</v>
      </c>
      <c r="O89" s="60">
        <f t="shared" si="24"/>
        <v>1.8102619931526527</v>
      </c>
    </row>
    <row r="90" spans="1:15" x14ac:dyDescent="0.2">
      <c r="A90" s="309" t="s">
        <v>126</v>
      </c>
      <c r="B90" s="93">
        <f>[1]MercLab!J184</f>
        <v>10262.030918324921</v>
      </c>
      <c r="C90" s="60">
        <f t="shared" si="18"/>
        <v>0.40928215299148324</v>
      </c>
      <c r="D90" s="93">
        <f t="shared" si="25"/>
        <v>9622.7042893529833</v>
      </c>
      <c r="E90" s="60">
        <f t="shared" si="26"/>
        <v>0.75949017107825423</v>
      </c>
      <c r="F90" s="93">
        <f>[1]MercLab!K184</f>
        <v>0</v>
      </c>
      <c r="G90" s="60">
        <f t="shared" si="20"/>
        <v>0</v>
      </c>
      <c r="H90" s="93">
        <f>[1]MercLab!L184</f>
        <v>1179.5072302967069</v>
      </c>
      <c r="I90" s="60">
        <f t="shared" si="21"/>
        <v>0.10234231349621307</v>
      </c>
      <c r="J90" s="93">
        <f>[1]MercLab!M184</f>
        <v>8443.197059056276</v>
      </c>
      <c r="K90" s="60">
        <f t="shared" si="22"/>
        <v>100</v>
      </c>
      <c r="L90" s="93">
        <f>[1]MercLab!N184</f>
        <v>0</v>
      </c>
      <c r="M90" s="60">
        <f t="shared" si="23"/>
        <v>0</v>
      </c>
      <c r="N90" s="93">
        <f>[1]MercLab!O184</f>
        <v>639.32662897193507</v>
      </c>
      <c r="O90" s="60">
        <f t="shared" si="24"/>
        <v>0.21454151269453708</v>
      </c>
    </row>
    <row r="91" spans="1:15" x14ac:dyDescent="0.2">
      <c r="A91" s="309" t="s">
        <v>127</v>
      </c>
      <c r="B91" s="93">
        <f>[1]MercLab!J185</f>
        <v>3299.1854752753256</v>
      </c>
      <c r="C91" s="60">
        <f t="shared" si="18"/>
        <v>0.1315819203027041</v>
      </c>
      <c r="D91" s="93">
        <f t="shared" si="25"/>
        <v>3299.1854752753256</v>
      </c>
      <c r="E91" s="60">
        <f t="shared" si="26"/>
        <v>0.26039446559821783</v>
      </c>
      <c r="F91" s="93">
        <f>[1]MercLab!K185</f>
        <v>0</v>
      </c>
      <c r="G91" s="60">
        <f t="shared" si="20"/>
        <v>0</v>
      </c>
      <c r="H91" s="93">
        <f>[1]MercLab!L185</f>
        <v>3299.1854752753256</v>
      </c>
      <c r="I91" s="60">
        <f t="shared" si="21"/>
        <v>0.28626045311129172</v>
      </c>
      <c r="J91" s="93">
        <f>[1]MercLab!M185</f>
        <v>0</v>
      </c>
      <c r="K91" s="60">
        <f t="shared" si="22"/>
        <v>0</v>
      </c>
      <c r="L91" s="93">
        <f>[1]MercLab!N185</f>
        <v>0</v>
      </c>
      <c r="M91" s="60">
        <f t="shared" si="23"/>
        <v>0</v>
      </c>
      <c r="N91" s="93">
        <f>[1]MercLab!O185</f>
        <v>0</v>
      </c>
      <c r="O91" s="60">
        <f t="shared" si="24"/>
        <v>0</v>
      </c>
    </row>
    <row r="92" spans="1:15" x14ac:dyDescent="0.2">
      <c r="A92" s="96" t="s">
        <v>141</v>
      </c>
      <c r="B92" s="93">
        <f>[1]MercLab!J186</f>
        <v>0</v>
      </c>
      <c r="C92" s="60">
        <f t="shared" si="18"/>
        <v>0</v>
      </c>
      <c r="D92" s="93">
        <f t="shared" si="25"/>
        <v>0</v>
      </c>
      <c r="E92" s="60">
        <f t="shared" si="26"/>
        <v>0</v>
      </c>
      <c r="F92" s="93">
        <f>[1]MercLab!K186</f>
        <v>0</v>
      </c>
      <c r="G92" s="60">
        <f t="shared" si="20"/>
        <v>0</v>
      </c>
      <c r="H92" s="93">
        <f>[1]MercLab!L186</f>
        <v>0</v>
      </c>
      <c r="I92" s="60">
        <f t="shared" si="21"/>
        <v>0</v>
      </c>
      <c r="J92" s="93">
        <f>[1]MercLab!M186</f>
        <v>0</v>
      </c>
      <c r="K92" s="60">
        <f t="shared" si="22"/>
        <v>0</v>
      </c>
      <c r="L92" s="93">
        <f>[1]MercLab!N186</f>
        <v>0</v>
      </c>
      <c r="M92" s="60">
        <f t="shared" si="23"/>
        <v>0</v>
      </c>
      <c r="N92" s="93">
        <f>[1]MercLab!O186</f>
        <v>0</v>
      </c>
      <c r="O92" s="60">
        <f t="shared" si="24"/>
        <v>0</v>
      </c>
    </row>
    <row r="93" spans="1:15" x14ac:dyDescent="0.2">
      <c r="A93" s="309" t="s">
        <v>129</v>
      </c>
      <c r="B93" s="93">
        <f>[1]MercLab!J188</f>
        <v>1091.0389427587111</v>
      </c>
      <c r="C93" s="60">
        <f t="shared" si="18"/>
        <v>4.3514073485438932E-2</v>
      </c>
      <c r="D93" s="93">
        <f t="shared" si="25"/>
        <v>1091.0389427587111</v>
      </c>
      <c r="E93" s="60">
        <f t="shared" si="26"/>
        <v>8.6112316077891993E-2</v>
      </c>
      <c r="F93" s="93">
        <f>[1]MercLab!K188</f>
        <v>0</v>
      </c>
      <c r="G93" s="60">
        <f t="shared" si="20"/>
        <v>0</v>
      </c>
      <c r="H93" s="93">
        <f>[1]MercLab!L188</f>
        <v>1091.0389427587111</v>
      </c>
      <c r="I93" s="60">
        <f t="shared" si="21"/>
        <v>9.4666184867981493E-2</v>
      </c>
      <c r="J93" s="93">
        <f>[1]MercLab!M188</f>
        <v>0</v>
      </c>
      <c r="K93" s="60">
        <f t="shared" si="22"/>
        <v>0</v>
      </c>
      <c r="L93" s="93">
        <f>[1]MercLab!N188</f>
        <v>0</v>
      </c>
      <c r="M93" s="60">
        <f t="shared" si="23"/>
        <v>0</v>
      </c>
      <c r="N93" s="93">
        <f>[1]MercLab!O188</f>
        <v>0</v>
      </c>
      <c r="O93" s="60">
        <f t="shared" si="24"/>
        <v>0</v>
      </c>
    </row>
    <row r="94" spans="1:15" x14ac:dyDescent="0.2">
      <c r="A94" s="109"/>
      <c r="B94" s="94"/>
      <c r="C94" s="60"/>
      <c r="D94" s="94"/>
      <c r="E94" s="95"/>
      <c r="F94" s="94"/>
      <c r="G94" s="60"/>
      <c r="H94" s="93"/>
      <c r="I94" s="95"/>
      <c r="J94" s="94"/>
      <c r="K94" s="95"/>
      <c r="L94" s="94"/>
      <c r="M94" s="95"/>
      <c r="N94" s="94"/>
      <c r="O94" s="95"/>
    </row>
    <row r="95" spans="1:15" x14ac:dyDescent="0.2">
      <c r="A95" s="65" t="s">
        <v>15</v>
      </c>
      <c r="B95" s="92"/>
      <c r="C95" s="60"/>
      <c r="D95" s="92"/>
      <c r="E95" s="57"/>
      <c r="F95" s="92"/>
      <c r="G95" s="60"/>
      <c r="H95" s="93"/>
      <c r="I95" s="57"/>
      <c r="J95" s="92"/>
      <c r="K95" s="57"/>
      <c r="L95" s="92"/>
      <c r="M95" s="57"/>
      <c r="N95" s="92"/>
      <c r="O95" s="57"/>
    </row>
    <row r="96" spans="1:15" x14ac:dyDescent="0.2">
      <c r="A96" s="96" t="s">
        <v>131</v>
      </c>
      <c r="B96" s="94">
        <f>[1]MercLab!J190</f>
        <v>49494.870577702248</v>
      </c>
      <c r="C96" s="60">
        <f>IF(ISNUMBER(B96/B$68*100),B96/B$68*100,0)</f>
        <v>1.9740115142221206</v>
      </c>
      <c r="D96" s="94">
        <f>F96+H96+J96</f>
        <v>27228.349025853193</v>
      </c>
      <c r="E96" s="60">
        <f>IF(ISNUMBER(D96/D$68*100),D96/D$68*100,0)</f>
        <v>2.1490490446333905</v>
      </c>
      <c r="F96" s="94">
        <f>[1]MercLab!K190</f>
        <v>6469.3712459361168</v>
      </c>
      <c r="G96" s="60">
        <f>IF(ISNUMBER(F96/F$68*100),F96/F$68*100,0)</f>
        <v>6.1008639119718691</v>
      </c>
      <c r="H96" s="94">
        <f>[1]MercLab!L190</f>
        <v>20758.977779917077</v>
      </c>
      <c r="I96" s="60">
        <f>IF(ISNUMBER(H96/H$68*100),H96/H$68*100,0)</f>
        <v>1.8011943947802405</v>
      </c>
      <c r="J96" s="94">
        <f>[1]MercLab!M190</f>
        <v>0</v>
      </c>
      <c r="K96" s="60">
        <f>IF(ISNUMBER(J96/J$68*100),J96/J$68*100,0)</f>
        <v>0</v>
      </c>
      <c r="L96" s="94">
        <f>[1]MercLab!N190</f>
        <v>21342.945920621616</v>
      </c>
      <c r="M96" s="60">
        <f>IF(ISNUMBER(L96/L$68*100),L96/L$68*100,0)</f>
        <v>2.2649063676994836</v>
      </c>
      <c r="N96" s="94">
        <f>[1]MercLab!O190</f>
        <v>923.57563122738816</v>
      </c>
      <c r="O96" s="60">
        <f>IF(ISNUMBER(N96/N$68*100),N96/N$68*100,0)</f>
        <v>0.30992814006505881</v>
      </c>
    </row>
    <row r="97" spans="1:15" x14ac:dyDescent="0.2">
      <c r="A97" s="96" t="s">
        <v>132</v>
      </c>
      <c r="B97" s="94">
        <f>[1]MercLab!J191</f>
        <v>77765.764417775223</v>
      </c>
      <c r="C97" s="60">
        <f t="shared" ref="C97:C106" si="27">IF(ISNUMBER(B97/B$68*100),B97/B$68*100,0)</f>
        <v>3.1015439091203652</v>
      </c>
      <c r="D97" s="94">
        <f t="shared" ref="D97:D106" si="28">F97+H97+J97</f>
        <v>62280.368966257432</v>
      </c>
      <c r="E97" s="60">
        <f t="shared" ref="E97:E106" si="29">IF(ISNUMBER(D97/D$68*100),D97/D$68*100,0)</f>
        <v>4.9155961420674732</v>
      </c>
      <c r="F97" s="94">
        <f>[1]MercLab!K191</f>
        <v>25729.920913180831</v>
      </c>
      <c r="G97" s="60">
        <f t="shared" ref="G97:G106" si="30">IF(ISNUMBER(F97/F$68*100),F97/F$68*100,0)</f>
        <v>24.264297099308141</v>
      </c>
      <c r="H97" s="94">
        <f>[1]MercLab!L191</f>
        <v>36550.448053076601</v>
      </c>
      <c r="I97" s="60">
        <f t="shared" ref="I97:I106" si="31">IF(ISNUMBER(H97/H$68*100),H97/H$68*100,0)</f>
        <v>3.1713730251013788</v>
      </c>
      <c r="J97" s="94">
        <f>[1]MercLab!M191</f>
        <v>0</v>
      </c>
      <c r="K97" s="60">
        <f t="shared" ref="K97:K106" si="32">IF(ISNUMBER(J97/J$68*100),J97/J$68*100,0)</f>
        <v>0</v>
      </c>
      <c r="L97" s="94">
        <f>[1]MercLab!N191</f>
        <v>15005.900479788919</v>
      </c>
      <c r="M97" s="60">
        <f t="shared" ref="M97:M106" si="33">IF(ISNUMBER(L97/L$68*100),L97/L$68*100,0)</f>
        <v>1.5924211997791908</v>
      </c>
      <c r="N97" s="94">
        <f>[1]MercLab!O191</f>
        <v>479.49497172895133</v>
      </c>
      <c r="O97" s="60">
        <f t="shared" ref="O97:O106" si="34">IF(ISNUMBER(N97/N$68*100),N97/N$68*100,0)</f>
        <v>0.1609061345209028</v>
      </c>
    </row>
    <row r="98" spans="1:15" x14ac:dyDescent="0.2">
      <c r="A98" s="96" t="s">
        <v>133</v>
      </c>
      <c r="B98" s="94">
        <f>[1]MercLab!J192</f>
        <v>138667.46430982437</v>
      </c>
      <c r="C98" s="60">
        <f t="shared" si="27"/>
        <v>5.5304957463389322</v>
      </c>
      <c r="D98" s="94">
        <f t="shared" si="28"/>
        <v>108901.13730002573</v>
      </c>
      <c r="E98" s="60">
        <f t="shared" si="29"/>
        <v>8.5952286292457867</v>
      </c>
      <c r="F98" s="94">
        <f>[1]MercLab!K192</f>
        <v>30222.926308157501</v>
      </c>
      <c r="G98" s="60">
        <f t="shared" si="30"/>
        <v>28.501372609192821</v>
      </c>
      <c r="H98" s="94">
        <f>[1]MercLab!L192</f>
        <v>78678.210991868225</v>
      </c>
      <c r="I98" s="60">
        <f t="shared" si="31"/>
        <v>6.8266729764983758</v>
      </c>
      <c r="J98" s="94">
        <f>[1]MercLab!M192</f>
        <v>0</v>
      </c>
      <c r="K98" s="60">
        <f t="shared" si="32"/>
        <v>0</v>
      </c>
      <c r="L98" s="94">
        <f>[1]MercLab!N192</f>
        <v>26676.320899943217</v>
      </c>
      <c r="M98" s="60">
        <f t="shared" si="33"/>
        <v>2.8308823579362978</v>
      </c>
      <c r="N98" s="94">
        <f>[1]MercLab!O192</f>
        <v>3090.006109855703</v>
      </c>
      <c r="O98" s="60">
        <f t="shared" si="34"/>
        <v>1.0369262830641544</v>
      </c>
    </row>
    <row r="99" spans="1:15" x14ac:dyDescent="0.2">
      <c r="A99" s="96" t="s">
        <v>134</v>
      </c>
      <c r="B99" s="94">
        <f>[1]MercLab!J193</f>
        <v>62199.781498869685</v>
      </c>
      <c r="C99" s="60">
        <f t="shared" si="27"/>
        <v>2.4807234250286805</v>
      </c>
      <c r="D99" s="94">
        <f t="shared" si="28"/>
        <v>59047.176399924581</v>
      </c>
      <c r="E99" s="60">
        <f t="shared" si="29"/>
        <v>4.6604102918642161</v>
      </c>
      <c r="F99" s="94">
        <f>[1]MercLab!K193</f>
        <v>6666.8343183565612</v>
      </c>
      <c r="G99" s="60">
        <f t="shared" si="30"/>
        <v>6.2870791231075307</v>
      </c>
      <c r="H99" s="94">
        <f>[1]MercLab!L193</f>
        <v>52380.342081568022</v>
      </c>
      <c r="I99" s="60">
        <f t="shared" si="31"/>
        <v>4.5448855697155981</v>
      </c>
      <c r="J99" s="94">
        <f>[1]MercLab!M193</f>
        <v>0</v>
      </c>
      <c r="K99" s="60">
        <f t="shared" si="32"/>
        <v>0</v>
      </c>
      <c r="L99" s="94">
        <f>[1]MercLab!N193</f>
        <v>1668.0064270148166</v>
      </c>
      <c r="M99" s="60">
        <f t="shared" si="33"/>
        <v>0.17700829079360245</v>
      </c>
      <c r="N99" s="94">
        <f>[1]MercLab!O193</f>
        <v>1484.5986719302873</v>
      </c>
      <c r="O99" s="60">
        <f t="shared" si="34"/>
        <v>0.49819298991565447</v>
      </c>
    </row>
    <row r="100" spans="1:15" x14ac:dyDescent="0.2">
      <c r="A100" s="96" t="s">
        <v>135</v>
      </c>
      <c r="B100" s="94">
        <f>[1]MercLab!J194</f>
        <v>342678.9619281817</v>
      </c>
      <c r="C100" s="60">
        <f t="shared" si="27"/>
        <v>13.667117594861644</v>
      </c>
      <c r="D100" s="94">
        <f t="shared" si="28"/>
        <v>168086.06819380616</v>
      </c>
      <c r="E100" s="60">
        <f t="shared" si="29"/>
        <v>13.266511455582577</v>
      </c>
      <c r="F100" s="94">
        <f>[1]MercLab!K194</f>
        <v>19095.856893250799</v>
      </c>
      <c r="G100" s="60">
        <f t="shared" si="30"/>
        <v>18.008121617907761</v>
      </c>
      <c r="H100" s="94">
        <f>[1]MercLab!L194</f>
        <v>144038.22714913049</v>
      </c>
      <c r="I100" s="60">
        <f t="shared" si="31"/>
        <v>12.49776603287704</v>
      </c>
      <c r="J100" s="94">
        <f>[1]MercLab!M194</f>
        <v>4951.9841514248619</v>
      </c>
      <c r="K100" s="60">
        <f t="shared" si="32"/>
        <v>58.650581252433319</v>
      </c>
      <c r="L100" s="94">
        <f>[1]MercLab!N194</f>
        <v>127563.40801225902</v>
      </c>
      <c r="M100" s="60">
        <f t="shared" si="33"/>
        <v>13.536986701224698</v>
      </c>
      <c r="N100" s="94">
        <f>[1]MercLab!O194</f>
        <v>47029.485722114827</v>
      </c>
      <c r="O100" s="60">
        <f t="shared" si="34"/>
        <v>15.78188135897522</v>
      </c>
    </row>
    <row r="101" spans="1:15" x14ac:dyDescent="0.2">
      <c r="A101" s="96" t="s">
        <v>136</v>
      </c>
      <c r="B101" s="94">
        <f>[1]MercLab!J195</f>
        <v>508924.46979343402</v>
      </c>
      <c r="C101" s="60">
        <f t="shared" si="27"/>
        <v>20.29751268193467</v>
      </c>
      <c r="D101" s="94">
        <f t="shared" si="28"/>
        <v>26886.88357597389</v>
      </c>
      <c r="E101" s="60">
        <f t="shared" si="29"/>
        <v>2.1220982369240557</v>
      </c>
      <c r="F101" s="94">
        <f>[1]MercLab!K195</f>
        <v>0</v>
      </c>
      <c r="G101" s="60">
        <f t="shared" si="30"/>
        <v>0</v>
      </c>
      <c r="H101" s="94">
        <f>[1]MercLab!L195</f>
        <v>26886.88357597389</v>
      </c>
      <c r="I101" s="60">
        <f t="shared" si="31"/>
        <v>2.3328944470957724</v>
      </c>
      <c r="J101" s="94">
        <f>[1]MercLab!M195</f>
        <v>0</v>
      </c>
      <c r="K101" s="60">
        <f t="shared" si="32"/>
        <v>0</v>
      </c>
      <c r="L101" s="94">
        <f>[1]MercLab!N195</f>
        <v>477498.36715175852</v>
      </c>
      <c r="M101" s="60">
        <f t="shared" si="33"/>
        <v>50.671968918929132</v>
      </c>
      <c r="N101" s="94">
        <f>[1]MercLab!O195</f>
        <v>4539.2190657007395</v>
      </c>
      <c r="O101" s="60">
        <f t="shared" si="34"/>
        <v>1.5232447401312132</v>
      </c>
    </row>
    <row r="102" spans="1:15" x14ac:dyDescent="0.2">
      <c r="A102" s="96" t="s">
        <v>137</v>
      </c>
      <c r="B102" s="94">
        <f>[1]MercLab!J196</f>
        <v>372789.91882897931</v>
      </c>
      <c r="C102" s="60">
        <f t="shared" si="27"/>
        <v>14.868037507019135</v>
      </c>
      <c r="D102" s="94">
        <f t="shared" si="28"/>
        <v>208676.01733270116</v>
      </c>
      <c r="E102" s="60">
        <f t="shared" si="29"/>
        <v>16.470150109392836</v>
      </c>
      <c r="F102" s="94">
        <f>[1]MercLab!K196</f>
        <v>6316.1097717418324</v>
      </c>
      <c r="G102" s="60">
        <f t="shared" si="30"/>
        <v>5.9563324943947933</v>
      </c>
      <c r="H102" s="94">
        <f>[1]MercLab!L196</f>
        <v>202359.90756095931</v>
      </c>
      <c r="I102" s="60">
        <f t="shared" si="31"/>
        <v>17.558163754077849</v>
      </c>
      <c r="J102" s="94">
        <f>[1]MercLab!M196</f>
        <v>0</v>
      </c>
      <c r="K102" s="60">
        <f t="shared" si="32"/>
        <v>0</v>
      </c>
      <c r="L102" s="94">
        <f>[1]MercLab!N196</f>
        <v>144360.05983071573</v>
      </c>
      <c r="M102" s="60">
        <f t="shared" si="33"/>
        <v>15.319441841257483</v>
      </c>
      <c r="N102" s="94">
        <f>[1]MercLab!O196</f>
        <v>19753.841665561358</v>
      </c>
      <c r="O102" s="60">
        <f t="shared" si="34"/>
        <v>6.6288793245994242</v>
      </c>
    </row>
    <row r="103" spans="1:15" x14ac:dyDescent="0.2">
      <c r="A103" s="96" t="s">
        <v>138</v>
      </c>
      <c r="B103" s="94">
        <f>[1]MercLab!J197</f>
        <v>169625.62182895318</v>
      </c>
      <c r="C103" s="60">
        <f t="shared" si="27"/>
        <v>6.7652046906915144</v>
      </c>
      <c r="D103" s="94">
        <f t="shared" si="28"/>
        <v>101242.92481245188</v>
      </c>
      <c r="E103" s="60">
        <f t="shared" si="29"/>
        <v>7.990789696338271</v>
      </c>
      <c r="F103" s="94">
        <f>[1]MercLab!K197</f>
        <v>3275.7594875015466</v>
      </c>
      <c r="G103" s="60">
        <f t="shared" si="30"/>
        <v>3.0891661773393606</v>
      </c>
      <c r="H103" s="94">
        <f>[1]MercLab!L197</f>
        <v>97967.165324950329</v>
      </c>
      <c r="I103" s="60">
        <f t="shared" si="31"/>
        <v>8.5003178348464203</v>
      </c>
      <c r="J103" s="94">
        <f>[1]MercLab!M197</f>
        <v>0</v>
      </c>
      <c r="K103" s="60">
        <f t="shared" si="32"/>
        <v>0</v>
      </c>
      <c r="L103" s="94">
        <f>[1]MercLab!N197</f>
        <v>66558.923496363146</v>
      </c>
      <c r="M103" s="60">
        <f t="shared" si="33"/>
        <v>7.0632109651030337</v>
      </c>
      <c r="N103" s="94">
        <f>[1]MercLab!O197</f>
        <v>1823.7735201374198</v>
      </c>
      <c r="O103" s="60">
        <f t="shared" si="34"/>
        <v>0.61201131329647596</v>
      </c>
    </row>
    <row r="104" spans="1:15" x14ac:dyDescent="0.2">
      <c r="A104" s="96" t="s">
        <v>139</v>
      </c>
      <c r="B104" s="94">
        <f>[1]MercLab!J198</f>
        <v>782766.17302820005</v>
      </c>
      <c r="C104" s="60">
        <f t="shared" si="27"/>
        <v>31.219183330835282</v>
      </c>
      <c r="D104" s="94">
        <f t="shared" si="28"/>
        <v>502554.69046303851</v>
      </c>
      <c r="E104" s="60">
        <f t="shared" si="29"/>
        <v>39.665081286792429</v>
      </c>
      <c r="F104" s="94">
        <f>[1]MercLab!K198</f>
        <v>7156.2968670070632</v>
      </c>
      <c r="G104" s="60">
        <f t="shared" si="30"/>
        <v>6.7486609810352913</v>
      </c>
      <c r="H104" s="94">
        <f>[1]MercLab!L198</f>
        <v>491907.18068840005</v>
      </c>
      <c r="I104" s="60">
        <f t="shared" si="31"/>
        <v>42.68131436921054</v>
      </c>
      <c r="J104" s="94">
        <f>[1]MercLab!M198</f>
        <v>3491.2129076314136</v>
      </c>
      <c r="K104" s="60">
        <f t="shared" si="32"/>
        <v>41.349418747566666</v>
      </c>
      <c r="L104" s="94">
        <f>[1]MercLab!N198</f>
        <v>61338.777451677946</v>
      </c>
      <c r="M104" s="60">
        <f t="shared" si="33"/>
        <v>6.5092507919900413</v>
      </c>
      <c r="N104" s="94">
        <f>[1]MercLab!O198</f>
        <v>218872.70511350676</v>
      </c>
      <c r="O104" s="60">
        <f t="shared" si="34"/>
        <v>73.44802971543109</v>
      </c>
    </row>
    <row r="105" spans="1:15" x14ac:dyDescent="0.2">
      <c r="A105" s="96" t="s">
        <v>140</v>
      </c>
      <c r="B105" s="94">
        <f>[1]MercLab!J199</f>
        <v>2227.6868089608956</v>
      </c>
      <c r="C105" s="60">
        <f t="shared" si="27"/>
        <v>8.8847174659562267E-2</v>
      </c>
      <c r="D105" s="94">
        <f t="shared" si="28"/>
        <v>1908.0234944749282</v>
      </c>
      <c r="E105" s="60">
        <f t="shared" si="29"/>
        <v>0.15059437000921586</v>
      </c>
      <c r="F105" s="94">
        <f>[1]MercLab!K199</f>
        <v>1107.1725806926045</v>
      </c>
      <c r="G105" s="60">
        <f t="shared" si="30"/>
        <v>1.0441059857424935</v>
      </c>
      <c r="H105" s="94">
        <f>[1]MercLab!L199</f>
        <v>800.8509137823238</v>
      </c>
      <c r="I105" s="60">
        <f t="shared" si="31"/>
        <v>6.9487437784863659E-2</v>
      </c>
      <c r="J105" s="94">
        <f>[1]MercLab!M199</f>
        <v>0</v>
      </c>
      <c r="K105" s="60">
        <f t="shared" si="32"/>
        <v>0</v>
      </c>
      <c r="L105" s="94">
        <f>[1]MercLab!N199</f>
        <v>319.66331448596753</v>
      </c>
      <c r="M105" s="60">
        <f t="shared" si="33"/>
        <v>3.3922565291216539E-2</v>
      </c>
      <c r="N105" s="94">
        <f>[1]MercLab!O199</f>
        <v>0</v>
      </c>
      <c r="O105" s="60">
        <f t="shared" si="34"/>
        <v>0</v>
      </c>
    </row>
    <row r="106" spans="1:15" x14ac:dyDescent="0.2">
      <c r="A106" s="96" t="s">
        <v>128</v>
      </c>
      <c r="B106" s="94">
        <f>[1]MercLab!J200</f>
        <v>0</v>
      </c>
      <c r="C106" s="60">
        <f t="shared" si="27"/>
        <v>0</v>
      </c>
      <c r="D106" s="94">
        <f t="shared" si="28"/>
        <v>0</v>
      </c>
      <c r="E106" s="60">
        <f t="shared" si="29"/>
        <v>0</v>
      </c>
      <c r="F106" s="94">
        <f>[1]MercLab!K200</f>
        <v>0</v>
      </c>
      <c r="G106" s="60">
        <f t="shared" si="30"/>
        <v>0</v>
      </c>
      <c r="H106" s="94">
        <f>[1]MercLab!L200</f>
        <v>0</v>
      </c>
      <c r="I106" s="60">
        <f t="shared" si="31"/>
        <v>0</v>
      </c>
      <c r="J106" s="94">
        <f>[1]MercLab!M200</f>
        <v>0</v>
      </c>
      <c r="K106" s="60">
        <f t="shared" si="32"/>
        <v>0</v>
      </c>
      <c r="L106" s="94">
        <f>[1]MercLab!N200</f>
        <v>0</v>
      </c>
      <c r="M106" s="60">
        <f t="shared" si="33"/>
        <v>0</v>
      </c>
      <c r="N106" s="94">
        <f>[1]MercLab!O200</f>
        <v>0</v>
      </c>
      <c r="O106" s="60">
        <f t="shared" si="34"/>
        <v>0</v>
      </c>
    </row>
    <row r="107" spans="1:15" x14ac:dyDescent="0.2">
      <c r="A107" s="96" t="s">
        <v>129</v>
      </c>
      <c r="B107" s="94">
        <f>[1]MercLab!J202</f>
        <v>0</v>
      </c>
      <c r="C107" s="60">
        <f>IF(ISNUMBER(B107/B$68*100),B107/B$68*100,0)</f>
        <v>0</v>
      </c>
      <c r="D107" s="94">
        <f>F107+H107+J107</f>
        <v>0</v>
      </c>
      <c r="E107" s="60">
        <f>IF(ISNUMBER(D107/D$68*100),D107/D$68*100,0)</f>
        <v>0</v>
      </c>
      <c r="F107" s="94">
        <f>[1]MercLab!K202</f>
        <v>0</v>
      </c>
      <c r="G107" s="60">
        <f>IF(ISNUMBER(F107/F$68*100),F107/F$68*100,0)</f>
        <v>0</v>
      </c>
      <c r="H107" s="94">
        <f>[1]MercLab!L202</f>
        <v>0</v>
      </c>
      <c r="I107" s="60">
        <f>IF(ISNUMBER(H107/H$68*100),H107/H$68*100,0)</f>
        <v>0</v>
      </c>
      <c r="J107" s="94">
        <f>[1]MercLab!M202</f>
        <v>0</v>
      </c>
      <c r="K107" s="60">
        <f>IF(ISNUMBER(J107/J$68*100),J107/J$68*100,0)</f>
        <v>0</v>
      </c>
      <c r="L107" s="94">
        <f>[1]MercLab!N202</f>
        <v>0</v>
      </c>
      <c r="M107" s="60">
        <f>IF(ISNUMBER(L107/L$68*100),L107/L$68*100,0)</f>
        <v>0</v>
      </c>
      <c r="N107" s="94">
        <f>[1]MercLab!O202</f>
        <v>0</v>
      </c>
      <c r="O107" s="60">
        <f>IF(ISNUMBER(N107/N$68*100),N107/N$68*100,0)</f>
        <v>0</v>
      </c>
    </row>
    <row r="108" spans="1:15" x14ac:dyDescent="0.2">
      <c r="A108" s="108"/>
      <c r="B108" s="93"/>
      <c r="C108" s="60"/>
      <c r="D108" s="93"/>
      <c r="E108" s="60"/>
      <c r="F108" s="93"/>
      <c r="G108" s="60"/>
      <c r="H108" s="93"/>
      <c r="I108" s="60"/>
      <c r="J108" s="93"/>
      <c r="K108" s="60"/>
      <c r="L108" s="93"/>
      <c r="M108" s="60"/>
      <c r="N108" s="93"/>
      <c r="O108" s="60"/>
    </row>
    <row r="109" spans="1:15" x14ac:dyDescent="0.2">
      <c r="A109" s="108"/>
      <c r="B109" s="93"/>
      <c r="C109" s="60"/>
      <c r="D109" s="93"/>
      <c r="E109" s="60"/>
      <c r="F109" s="93"/>
      <c r="G109" s="60"/>
      <c r="H109" s="93"/>
      <c r="I109" s="60"/>
      <c r="J109" s="93"/>
      <c r="K109" s="60"/>
      <c r="L109" s="93"/>
      <c r="M109" s="60"/>
      <c r="N109" s="93"/>
      <c r="O109" s="60"/>
    </row>
    <row r="110" spans="1:15" x14ac:dyDescent="0.2">
      <c r="A110" s="254"/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  <c r="O110" s="268"/>
    </row>
    <row r="111" spans="1:15" x14ac:dyDescent="0.2">
      <c r="A111" s="15" t="str">
        <f>'C01'!A42</f>
        <v>Fuente: Instituto Nacional de Estadística (INE). LXV Encuesta Permanente de Hogares de Propósitos Múltiples, 2019.</v>
      </c>
      <c r="B111" s="113"/>
      <c r="C111" s="114"/>
      <c r="D111" s="54"/>
      <c r="E111" s="116"/>
      <c r="F111" s="109"/>
      <c r="G111" s="116"/>
      <c r="H111" s="109"/>
      <c r="I111" s="116"/>
      <c r="J111" s="109"/>
      <c r="K111" s="116"/>
      <c r="L111" s="109"/>
      <c r="M111" s="116"/>
      <c r="N111" s="109"/>
      <c r="O111" s="116"/>
    </row>
    <row r="112" spans="1:15" x14ac:dyDescent="0.2">
      <c r="A112" s="15" t="str">
        <f>'C01'!A43</f>
        <v>(Promedio de salarios mínimos por rama)</v>
      </c>
      <c r="B112" s="115"/>
      <c r="C112" s="114"/>
      <c r="D112" s="119"/>
      <c r="E112" s="116"/>
      <c r="F112" s="109"/>
      <c r="G112" s="116"/>
      <c r="H112" s="109"/>
      <c r="I112" s="116"/>
      <c r="J112" s="109"/>
      <c r="K112" s="116"/>
      <c r="L112" s="109"/>
      <c r="M112" s="116"/>
      <c r="N112" s="109"/>
      <c r="O112" s="116"/>
    </row>
    <row r="113" spans="1:15" x14ac:dyDescent="0.2">
      <c r="A113" s="30" t="s">
        <v>69</v>
      </c>
      <c r="B113" s="115"/>
      <c r="C113" s="114"/>
      <c r="D113" s="119"/>
      <c r="E113" s="116"/>
      <c r="F113" s="109"/>
      <c r="G113" s="116"/>
      <c r="H113" s="109"/>
      <c r="I113" s="116"/>
      <c r="J113" s="109"/>
      <c r="K113" s="116"/>
      <c r="L113" s="109"/>
      <c r="M113" s="116"/>
      <c r="N113" s="109"/>
      <c r="O113" s="116"/>
    </row>
    <row r="114" spans="1:15" x14ac:dyDescent="0.2">
      <c r="A114" s="30" t="s">
        <v>70</v>
      </c>
      <c r="B114" s="115"/>
      <c r="C114" s="114"/>
      <c r="D114" s="119"/>
      <c r="E114" s="116"/>
      <c r="F114" s="109"/>
      <c r="G114" s="116"/>
      <c r="H114" s="109"/>
      <c r="I114" s="116"/>
      <c r="J114" s="109"/>
      <c r="K114" s="116"/>
      <c r="L114" s="109"/>
      <c r="M114" s="116"/>
      <c r="N114" s="109"/>
      <c r="O114" s="116"/>
    </row>
    <row r="115" spans="1:15" x14ac:dyDescent="0.2">
      <c r="B115" s="71"/>
      <c r="C115" s="70"/>
      <c r="D115" s="73"/>
    </row>
    <row r="116" spans="1:15" x14ac:dyDescent="0.2">
      <c r="A116" s="69"/>
      <c r="B116" s="71"/>
      <c r="C116" s="70"/>
      <c r="D116" s="73"/>
    </row>
    <row r="117" spans="1:15" x14ac:dyDescent="0.2">
      <c r="A117" s="69"/>
      <c r="B117" s="71"/>
      <c r="C117" s="70"/>
      <c r="D117" s="73"/>
    </row>
  </sheetData>
  <mergeCells count="27">
    <mergeCell ref="A1:O1"/>
    <mergeCell ref="A2:O2"/>
    <mergeCell ref="A59:O59"/>
    <mergeCell ref="A60:O60"/>
    <mergeCell ref="A5:A7"/>
    <mergeCell ref="B5:C6"/>
    <mergeCell ref="H6:I6"/>
    <mergeCell ref="J6:K6"/>
    <mergeCell ref="N5:O6"/>
    <mergeCell ref="A3:O3"/>
    <mergeCell ref="D5:K5"/>
    <mergeCell ref="L5:M6"/>
    <mergeCell ref="D6:E6"/>
    <mergeCell ref="F6:G6"/>
    <mergeCell ref="A4:O4"/>
    <mergeCell ref="B63:K63"/>
    <mergeCell ref="A62:O62"/>
    <mergeCell ref="A61:O61"/>
    <mergeCell ref="D64:K64"/>
    <mergeCell ref="A64:A66"/>
    <mergeCell ref="L64:M65"/>
    <mergeCell ref="N64:O65"/>
    <mergeCell ref="H65:I65"/>
    <mergeCell ref="J65:K65"/>
    <mergeCell ref="B64:C65"/>
    <mergeCell ref="D65:E65"/>
    <mergeCell ref="F65:G65"/>
  </mergeCells>
  <phoneticPr fontId="1" type="noConversion"/>
  <printOptions horizontalCentered="1"/>
  <pageMargins left="1.1155511811023624" right="0.47244094488188981" top="0.35433070866141736" bottom="0.35433070866141736" header="0" footer="0"/>
  <pageSetup paperSize="9" scale="77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2 C17:C19 C13:E13 G13 I13 K13 M13 O13 C24:C26 C35:C50" formula="1"/>
    <ignoredError sqref="D17:O18 D24:O25 D19:E19 G19 I19 K19 M19 O19 D35:O35 D26:E26 G26 I26 K26 M26 O26 D37:O37 D36:E36 G36 D45:O46 D38:E44 G38:G44 I36 I38:I44 K36 K38:K44 M36 M38:M44 O36 O38:O44 D47:E50 G47:G50 I47:I50 K47:K50 M47:M50 O47:O50 D72:E80 D71:E71 G71 G72:G80 I71 K71 M71 O71 D96:E96 G96 I96 K96 M96 O96" formula="1" emptyCellReference="1"/>
    <ignoredError sqref="D51:O51 D69:O70 D110:O110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L106"/>
  <sheetViews>
    <sheetView topLeftCell="A70" workbookViewId="0">
      <selection activeCell="B89" sqref="B89"/>
    </sheetView>
  </sheetViews>
  <sheetFormatPr baseColWidth="10" defaultColWidth="12" defaultRowHeight="11.25" x14ac:dyDescent="0.2"/>
  <cols>
    <col min="1" max="1" width="45" style="120" bestFit="1" customWidth="1"/>
    <col min="2" max="2" width="14.1640625" style="120" customWidth="1"/>
    <col min="3" max="3" width="12.5" style="120" customWidth="1"/>
    <col min="4" max="4" width="13" style="120" customWidth="1"/>
    <col min="5" max="5" width="13.1640625" style="123" customWidth="1"/>
    <col min="6" max="6" width="16.6640625" style="123" bestFit="1" customWidth="1"/>
    <col min="7" max="7" width="12.1640625" style="123" bestFit="1" customWidth="1"/>
    <col min="8" max="8" width="12" style="123"/>
    <col min="9" max="9" width="12" style="120"/>
    <col min="10" max="10" width="45" style="120" bestFit="1" customWidth="1"/>
    <col min="11" max="11" width="11.1640625" style="120" customWidth="1"/>
    <col min="12" max="12" width="10.6640625" style="120" customWidth="1"/>
    <col min="13" max="13" width="11.6640625" style="120" customWidth="1"/>
    <col min="14" max="14" width="10.6640625" style="120" customWidth="1"/>
    <col min="15" max="15" width="11.5" style="120" bestFit="1" customWidth="1"/>
    <col min="16" max="16" width="11" style="120" customWidth="1"/>
    <col min="17" max="16384" width="12" style="120"/>
  </cols>
  <sheetData>
    <row r="1" spans="1:38" x14ac:dyDescent="0.2">
      <c r="A1" s="340" t="s">
        <v>98</v>
      </c>
      <c r="B1" s="340"/>
      <c r="C1" s="340"/>
      <c r="D1" s="340"/>
      <c r="E1" s="340"/>
      <c r="F1" s="340"/>
      <c r="G1" s="340"/>
      <c r="H1" s="13"/>
    </row>
    <row r="2" spans="1:38" x14ac:dyDescent="0.2">
      <c r="A2" s="340" t="s">
        <v>99</v>
      </c>
      <c r="B2" s="340"/>
      <c r="C2" s="340"/>
      <c r="D2" s="340"/>
      <c r="E2" s="340"/>
      <c r="F2" s="340"/>
      <c r="G2" s="340"/>
      <c r="H2" s="13"/>
    </row>
    <row r="3" spans="1:38" ht="12.75" x14ac:dyDescent="0.2">
      <c r="A3" s="340" t="s">
        <v>65</v>
      </c>
      <c r="B3" s="340"/>
      <c r="C3" s="340"/>
      <c r="D3" s="340"/>
      <c r="E3" s="340"/>
      <c r="F3" s="340"/>
      <c r="G3" s="340"/>
      <c r="H3" s="14"/>
    </row>
    <row r="4" spans="1:38" customFormat="1" ht="23.25" x14ac:dyDescent="0.35">
      <c r="A4" s="323" t="s">
        <v>89</v>
      </c>
      <c r="B4" s="323"/>
      <c r="C4" s="323"/>
      <c r="D4" s="323"/>
      <c r="E4" s="323"/>
      <c r="F4" s="323"/>
      <c r="G4" s="323"/>
      <c r="H4" s="244"/>
      <c r="I4" s="244"/>
      <c r="J4" s="244"/>
      <c r="K4" s="244"/>
      <c r="L4" s="244"/>
      <c r="M4" s="244"/>
      <c r="N4" s="244"/>
      <c r="O4" s="244"/>
    </row>
    <row r="5" spans="1:38" ht="11.25" customHeight="1" x14ac:dyDescent="0.2">
      <c r="A5" s="341" t="s">
        <v>31</v>
      </c>
      <c r="B5" s="343" t="s">
        <v>26</v>
      </c>
      <c r="C5" s="343"/>
      <c r="D5" s="343"/>
      <c r="E5" s="343"/>
      <c r="F5" s="343"/>
      <c r="G5" s="343"/>
      <c r="H5" s="6"/>
    </row>
    <row r="6" spans="1:38" ht="12" customHeight="1" x14ac:dyDescent="0.2">
      <c r="A6" s="342"/>
      <c r="B6" s="342" t="s">
        <v>26</v>
      </c>
      <c r="C6" s="343" t="s">
        <v>6</v>
      </c>
      <c r="D6" s="343"/>
      <c r="E6" s="343"/>
      <c r="F6" s="343"/>
      <c r="G6" s="342" t="s">
        <v>1</v>
      </c>
      <c r="H6" s="7"/>
    </row>
    <row r="7" spans="1:38" x14ac:dyDescent="0.2">
      <c r="A7" s="342"/>
      <c r="B7" s="344"/>
      <c r="C7" s="7" t="s">
        <v>8</v>
      </c>
      <c r="D7" s="7" t="s">
        <v>87</v>
      </c>
      <c r="E7" s="7" t="s">
        <v>9</v>
      </c>
      <c r="F7" s="7" t="s">
        <v>88</v>
      </c>
      <c r="G7" s="342"/>
      <c r="H7" s="7"/>
    </row>
    <row r="8" spans="1:38" x14ac:dyDescent="0.2">
      <c r="A8" s="121"/>
      <c r="B8" s="121"/>
      <c r="C8" s="121"/>
      <c r="D8" s="121"/>
      <c r="E8" s="121"/>
      <c r="F8" s="121"/>
      <c r="G8" s="121"/>
      <c r="H8" s="122"/>
    </row>
    <row r="9" spans="1:38" s="46" customFormat="1" ht="12" customHeight="1" x14ac:dyDescent="0.2">
      <c r="A9" s="45" t="s">
        <v>59</v>
      </c>
      <c r="B9" s="81">
        <f>[4]Sheet1!C88</f>
        <v>6407.4602570798133</v>
      </c>
      <c r="C9" s="81">
        <f>[4]Sheet1!E88</f>
        <v>7158.8114337668976</v>
      </c>
      <c r="D9" s="81">
        <f>[4]Sheet1!G88</f>
        <v>13867.262555251054</v>
      </c>
      <c r="E9" s="81">
        <f>[4]Sheet1!I88</f>
        <v>6567.9252030031475</v>
      </c>
      <c r="F9" s="81">
        <f>[4]Sheet1!K88</f>
        <v>5244.9354422208817</v>
      </c>
      <c r="G9" s="81">
        <f>[4]Sheet1!M88</f>
        <v>5257.8561116994115</v>
      </c>
      <c r="H9" s="24"/>
      <c r="I9" s="27"/>
      <c r="J9" s="24"/>
      <c r="K9" s="27"/>
      <c r="L9" s="24"/>
      <c r="M9" s="27"/>
      <c r="N9" s="24"/>
      <c r="O9" s="27"/>
      <c r="P9" s="24"/>
      <c r="Q9" s="27"/>
      <c r="R9" s="24"/>
      <c r="S9" s="27"/>
    </row>
    <row r="10" spans="1:38" s="25" customFormat="1" ht="11.25" customHeight="1" x14ac:dyDescent="0.2">
      <c r="A10" s="47"/>
      <c r="H10" s="24"/>
      <c r="I10" s="27"/>
      <c r="J10" s="24"/>
      <c r="K10" s="27"/>
      <c r="L10" s="24"/>
      <c r="M10" s="27"/>
      <c r="N10" s="24"/>
      <c r="O10" s="27"/>
      <c r="P10" s="24"/>
      <c r="Q10" s="27"/>
      <c r="R10" s="24"/>
      <c r="S10" s="27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5" customFormat="1" ht="12.75" customHeight="1" x14ac:dyDescent="0.2">
      <c r="A11" s="48" t="s">
        <v>35</v>
      </c>
      <c r="B11" s="92"/>
      <c r="C11" s="92"/>
      <c r="D11" s="92"/>
      <c r="E11" s="92"/>
      <c r="F11" s="92"/>
      <c r="G11" s="92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5" customFormat="1" x14ac:dyDescent="0.2">
      <c r="A12" s="49" t="s">
        <v>55</v>
      </c>
      <c r="B12" s="305">
        <f>[4]Sheet1!C89</f>
        <v>8951.7881870605252</v>
      </c>
      <c r="C12" s="305">
        <f>[4]Sheet1!E89</f>
        <v>9325.9347674554265</v>
      </c>
      <c r="D12" s="305">
        <f>[4]Sheet1!G89</f>
        <v>15818.006669943887</v>
      </c>
      <c r="E12" s="305">
        <f>[4]Sheet1!I89</f>
        <v>8637.0220523228509</v>
      </c>
      <c r="F12" s="305">
        <f>[4]Sheet1!K89</f>
        <v>7205.0239365381512</v>
      </c>
      <c r="G12" s="305">
        <f>[4]Sheet1!M89</f>
        <v>8262.0638176694702</v>
      </c>
      <c r="H12" s="50"/>
      <c r="I12" s="51"/>
      <c r="J12" s="50"/>
      <c r="K12" s="51"/>
      <c r="L12" s="50"/>
      <c r="M12" s="51"/>
      <c r="N12" s="50"/>
      <c r="O12" s="51"/>
      <c r="P12" s="50"/>
      <c r="Q12" s="51"/>
      <c r="R12" s="50"/>
      <c r="S12" s="51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5" customFormat="1" x14ac:dyDescent="0.2">
      <c r="A13" s="52" t="s">
        <v>51</v>
      </c>
      <c r="B13" s="305">
        <f>[4]Sheet1!C91</f>
        <v>10971.366550577812</v>
      </c>
      <c r="C13" s="305">
        <f>[4]Sheet1!E91</f>
        <v>12188.334894613592</v>
      </c>
      <c r="D13" s="305">
        <f>[4]Sheet1!G91</f>
        <v>17888.24915824916</v>
      </c>
      <c r="E13" s="305">
        <f>[4]Sheet1!I91</f>
        <v>11009.02136752136</v>
      </c>
      <c r="F13" s="305">
        <f>[4]Sheet1!K91</f>
        <v>6885.7142857142862</v>
      </c>
      <c r="G13" s="305">
        <f>[4]Sheet1!M91</f>
        <v>8432.7955544699525</v>
      </c>
      <c r="H13" s="26"/>
      <c r="I13" s="51"/>
      <c r="J13" s="26"/>
      <c r="K13" s="51"/>
      <c r="L13" s="26"/>
      <c r="M13" s="51"/>
      <c r="N13" s="26"/>
      <c r="O13" s="51"/>
      <c r="P13" s="50"/>
      <c r="Q13" s="51"/>
      <c r="R13" s="50"/>
      <c r="S13" s="51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5" customFormat="1" x14ac:dyDescent="0.2">
      <c r="A14" s="52" t="s">
        <v>52</v>
      </c>
      <c r="B14" s="305">
        <f>[4]Sheet1!C92</f>
        <v>11134.949644771268</v>
      </c>
      <c r="C14" s="305">
        <f>[4]Sheet1!E92</f>
        <v>11733.211665772058</v>
      </c>
      <c r="D14" s="305">
        <f>[4]Sheet1!G92</f>
        <v>29454.838709677424</v>
      </c>
      <c r="E14" s="305">
        <f>[4]Sheet1!I92</f>
        <v>11126.808829031053</v>
      </c>
      <c r="F14" s="305">
        <f>[4]Sheet1!K92</f>
        <v>10778.947368421053</v>
      </c>
      <c r="G14" s="305">
        <f>[4]Sheet1!M92</f>
        <v>9761.2082990961371</v>
      </c>
      <c r="H14" s="26"/>
      <c r="I14" s="51"/>
      <c r="J14" s="26"/>
      <c r="K14" s="51"/>
      <c r="L14" s="26"/>
      <c r="M14" s="51"/>
      <c r="N14" s="26"/>
      <c r="O14" s="51"/>
      <c r="P14" s="50"/>
      <c r="Q14" s="51"/>
      <c r="R14" s="50"/>
      <c r="S14" s="51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5" customFormat="1" x14ac:dyDescent="0.2">
      <c r="A15" s="52" t="s">
        <v>71</v>
      </c>
      <c r="B15" s="305">
        <f>[4]Sheet1!C93</f>
        <v>7894.4831501326253</v>
      </c>
      <c r="C15" s="305">
        <f>[4]Sheet1!E93</f>
        <v>7844.0649858215347</v>
      </c>
      <c r="D15" s="305">
        <f>[4]Sheet1!G93</f>
        <v>13219.652380302312</v>
      </c>
      <c r="E15" s="305">
        <f>[4]Sheet1!I93</f>
        <v>7359.9203389547702</v>
      </c>
      <c r="F15" s="305">
        <f>[4]Sheet1!K93</f>
        <v>5176.4705882352937</v>
      </c>
      <c r="G15" s="305">
        <f>[4]Sheet1!M93</f>
        <v>7980.4559896750752</v>
      </c>
      <c r="H15" s="26"/>
      <c r="I15" s="51"/>
      <c r="J15" s="26"/>
      <c r="K15" s="51"/>
      <c r="L15" s="26"/>
      <c r="M15" s="51"/>
      <c r="N15" s="26"/>
      <c r="O15" s="51"/>
      <c r="P15" s="50"/>
      <c r="Q15" s="51"/>
      <c r="R15" s="50"/>
      <c r="S15" s="51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5" customFormat="1" x14ac:dyDescent="0.2">
      <c r="A16" s="49" t="s">
        <v>53</v>
      </c>
      <c r="B16" s="305">
        <f>[4]Sheet1!C94</f>
        <v>3449.0512751224419</v>
      </c>
      <c r="C16" s="305">
        <f>[4]Sheet1!E94</f>
        <v>4210.5181663009062</v>
      </c>
      <c r="D16" s="305">
        <f>[4]Sheet1!G94</f>
        <v>9737.7081292850144</v>
      </c>
      <c r="E16" s="305">
        <f>[4]Sheet1!I94</f>
        <v>3841.9052624663391</v>
      </c>
      <c r="F16" s="305">
        <f>[4]Sheet1!K94</f>
        <v>4009.2592592592596</v>
      </c>
      <c r="G16" s="305">
        <f>[4]Sheet1!M94</f>
        <v>2502.8272858116802</v>
      </c>
      <c r="H16" s="26"/>
      <c r="I16" s="51"/>
      <c r="J16" s="26"/>
      <c r="K16" s="51"/>
      <c r="L16" s="26"/>
      <c r="M16" s="51"/>
      <c r="N16" s="26"/>
      <c r="O16" s="51"/>
      <c r="P16" s="50"/>
      <c r="Q16" s="51"/>
      <c r="R16" s="50"/>
      <c r="S16" s="51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5" customFormat="1" x14ac:dyDescent="0.2">
      <c r="A17" s="50"/>
      <c r="B17" s="94"/>
      <c r="C17" s="94"/>
      <c r="D17" s="94"/>
      <c r="E17" s="94"/>
      <c r="F17" s="94"/>
      <c r="G17" s="94"/>
      <c r="H17" s="26"/>
      <c r="I17" s="51"/>
      <c r="J17" s="26"/>
      <c r="K17" s="51"/>
      <c r="L17" s="26"/>
      <c r="M17" s="51"/>
      <c r="N17" s="26"/>
      <c r="O17" s="51"/>
      <c r="P17" s="26"/>
      <c r="Q17" s="51"/>
      <c r="R17" s="26"/>
      <c r="S17" s="51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5" customFormat="1" x14ac:dyDescent="0.2">
      <c r="A18" s="48" t="s">
        <v>34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5" customFormat="1" x14ac:dyDescent="0.2">
      <c r="A19" s="49" t="s">
        <v>37</v>
      </c>
      <c r="B19" s="305">
        <f>[4]Sheet1!C96</f>
        <v>2506.9718584537177</v>
      </c>
      <c r="C19" s="305">
        <f>[4]Sheet1!E96</f>
        <v>3221.5128191306521</v>
      </c>
      <c r="D19" s="305">
        <f>[4]Sheet1!G96</f>
        <v>6126.7493559828299</v>
      </c>
      <c r="E19" s="305">
        <f>[4]Sheet1!I96</f>
        <v>3073.0145190783414</v>
      </c>
      <c r="F19" s="305">
        <f>[4]Sheet1!K96</f>
        <v>4724.4658844355654</v>
      </c>
      <c r="G19" s="305">
        <f>[4]Sheet1!M96</f>
        <v>1959.242752676555</v>
      </c>
      <c r="H19" s="50"/>
      <c r="I19" s="51"/>
      <c r="J19" s="50"/>
      <c r="K19" s="51"/>
      <c r="L19" s="50"/>
      <c r="M19" s="51"/>
      <c r="N19" s="50"/>
      <c r="O19" s="51"/>
      <c r="P19" s="50"/>
      <c r="Q19" s="51"/>
      <c r="R19" s="50"/>
      <c r="S19" s="51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5" customFormat="1" x14ac:dyDescent="0.2">
      <c r="A20" s="49" t="s">
        <v>38</v>
      </c>
      <c r="B20" s="305">
        <f>[4]Sheet1!C97</f>
        <v>4473.5250502064628</v>
      </c>
      <c r="C20" s="305">
        <f>[4]Sheet1!E97</f>
        <v>5023.6326063624201</v>
      </c>
      <c r="D20" s="305">
        <f>[4]Sheet1!G97</f>
        <v>9433.3785738591614</v>
      </c>
      <c r="E20" s="305">
        <f>[4]Sheet1!I97</f>
        <v>4857.1374152219478</v>
      </c>
      <c r="F20" s="305">
        <f>[4]Sheet1!K97</f>
        <v>5045.9948085397209</v>
      </c>
      <c r="G20" s="305">
        <f>[4]Sheet1!M97</f>
        <v>3711.1531101210926</v>
      </c>
      <c r="H20" s="50"/>
      <c r="I20" s="51"/>
      <c r="J20" s="50"/>
      <c r="K20" s="51"/>
      <c r="L20" s="50"/>
      <c r="M20" s="51"/>
      <c r="N20" s="50"/>
      <c r="O20" s="51"/>
      <c r="P20" s="50"/>
      <c r="Q20" s="51"/>
      <c r="R20" s="50"/>
      <c r="S20" s="51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5" customFormat="1" x14ac:dyDescent="0.2">
      <c r="A21" s="49" t="s">
        <v>39</v>
      </c>
      <c r="B21" s="305">
        <f>[4]Sheet1!C98</f>
        <v>7776.7715181414342</v>
      </c>
      <c r="C21" s="305">
        <f>[4]Sheet1!E98</f>
        <v>8343.417675862429</v>
      </c>
      <c r="D21" s="305">
        <f>[4]Sheet1!G98</f>
        <v>11434.690189235695</v>
      </c>
      <c r="E21" s="305">
        <f>[4]Sheet1!I98</f>
        <v>7948.9343683950829</v>
      </c>
      <c r="F21" s="305">
        <f>[4]Sheet1!K98</f>
        <v>7775.9625706866373</v>
      </c>
      <c r="G21" s="305">
        <f>[4]Sheet1!M98</f>
        <v>6607.8687054965603</v>
      </c>
      <c r="H21" s="50"/>
      <c r="I21" s="51"/>
      <c r="J21" s="50"/>
      <c r="K21" s="51"/>
      <c r="L21" s="50"/>
      <c r="M21" s="51"/>
      <c r="N21" s="50"/>
      <c r="O21" s="51"/>
      <c r="P21" s="50"/>
      <c r="Q21" s="51"/>
      <c r="R21" s="50"/>
      <c r="S21" s="51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5" customFormat="1" x14ac:dyDescent="0.2">
      <c r="A22" s="49" t="s">
        <v>40</v>
      </c>
      <c r="B22" s="305">
        <f>[4]Sheet1!C99</f>
        <v>19075.885626098603</v>
      </c>
      <c r="C22" s="305">
        <f>[4]Sheet1!E99</f>
        <v>17347.944396660088</v>
      </c>
      <c r="D22" s="305">
        <f>[4]Sheet1!G99</f>
        <v>20493.930265018636</v>
      </c>
      <c r="E22" s="305">
        <f>[4]Sheet1!I99</f>
        <v>16203.124642977811</v>
      </c>
      <c r="F22" s="305">
        <f>[4]Sheet1!K99</f>
        <v>0</v>
      </c>
      <c r="G22" s="305">
        <f>[4]Sheet1!M99</f>
        <v>23930.638075024275</v>
      </c>
      <c r="H22" s="50"/>
      <c r="I22" s="51"/>
      <c r="J22" s="50"/>
      <c r="K22" s="51"/>
      <c r="L22" s="50"/>
      <c r="M22" s="51"/>
      <c r="N22" s="50"/>
      <c r="O22" s="51"/>
      <c r="P22" s="50"/>
      <c r="Q22" s="51"/>
      <c r="R22" s="50"/>
      <c r="S22" s="51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5" customFormat="1" x14ac:dyDescent="0.2">
      <c r="A23" s="49" t="s">
        <v>46</v>
      </c>
      <c r="B23" s="305">
        <f>[4]Sheet1!C100</f>
        <v>7082.6894851587813</v>
      </c>
      <c r="C23" s="305">
        <f>[4]Sheet1!E100</f>
        <v>6933.2611683841533</v>
      </c>
      <c r="D23" s="305">
        <f>[4]Sheet1!G100</f>
        <v>9704.0042970043232</v>
      </c>
      <c r="E23" s="305">
        <f>[4]Sheet1!I100</f>
        <v>6752.1204893507811</v>
      </c>
      <c r="F23" s="305">
        <f>[4]Sheet1!K100</f>
        <v>0</v>
      </c>
      <c r="G23" s="305">
        <f>[4]Sheet1!M100</f>
        <v>7341.9799580013441</v>
      </c>
      <c r="H23" s="50"/>
      <c r="I23" s="51"/>
      <c r="J23" s="50"/>
      <c r="K23" s="51"/>
      <c r="L23" s="50"/>
      <c r="M23" s="51"/>
      <c r="N23" s="50"/>
      <c r="O23" s="51"/>
      <c r="P23" s="50"/>
      <c r="Q23" s="51"/>
      <c r="R23" s="50"/>
      <c r="S23" s="51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5" customFormat="1" x14ac:dyDescent="0.2">
      <c r="I24" s="44"/>
      <c r="K24" s="44"/>
      <c r="M24" s="44"/>
      <c r="O24" s="44"/>
      <c r="Q24" s="44"/>
      <c r="S24" s="44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5" customFormat="1" ht="11.25" customHeight="1" x14ac:dyDescent="0.2">
      <c r="A25" s="48" t="s">
        <v>16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5" customFormat="1" x14ac:dyDescent="0.2">
      <c r="A26" s="49" t="s">
        <v>41</v>
      </c>
      <c r="B26" s="305">
        <f>[4]Sheet1!C101</f>
        <v>595.58911284486305</v>
      </c>
      <c r="C26" s="305">
        <f>[4]Sheet1!E101</f>
        <v>559.03807836821591</v>
      </c>
      <c r="D26" s="305">
        <f>[4]Sheet1!G101</f>
        <v>0</v>
      </c>
      <c r="E26" s="305">
        <f>[4]Sheet1!I101</f>
        <v>559.03807836821591</v>
      </c>
      <c r="F26" s="305">
        <f>[4]Sheet1!K101</f>
        <v>0</v>
      </c>
      <c r="G26" s="305">
        <f>[4]Sheet1!M101</f>
        <v>665.98276815520364</v>
      </c>
      <c r="H26" s="50"/>
      <c r="I26" s="51"/>
      <c r="J26" s="50"/>
      <c r="K26" s="51"/>
      <c r="L26" s="50"/>
      <c r="M26" s="51"/>
      <c r="N26" s="50"/>
      <c r="O26" s="51"/>
      <c r="P26" s="50"/>
      <c r="Q26" s="51"/>
      <c r="R26" s="50"/>
      <c r="S26" s="51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5" customFormat="1" x14ac:dyDescent="0.2">
      <c r="A27" s="49" t="s">
        <v>42</v>
      </c>
      <c r="B27" s="305">
        <f>[4]Sheet1!C102</f>
        <v>2341.0561225683173</v>
      </c>
      <c r="C27" s="305">
        <f>[4]Sheet1!E102</f>
        <v>2653.0041251922712</v>
      </c>
      <c r="D27" s="305">
        <f>[4]Sheet1!G102</f>
        <v>0</v>
      </c>
      <c r="E27" s="305">
        <f>[4]Sheet1!I102</f>
        <v>2653.0041251922712</v>
      </c>
      <c r="F27" s="305">
        <f>[4]Sheet1!K102</f>
        <v>0</v>
      </c>
      <c r="G27" s="305">
        <f>[4]Sheet1!M102</f>
        <v>284.40162100079812</v>
      </c>
      <c r="H27" s="50"/>
      <c r="I27" s="51"/>
      <c r="J27" s="50"/>
      <c r="K27" s="51"/>
      <c r="L27" s="50"/>
      <c r="M27" s="51"/>
      <c r="N27" s="50"/>
      <c r="O27" s="51"/>
      <c r="P27" s="50"/>
      <c r="Q27" s="51"/>
      <c r="R27" s="50"/>
      <c r="S27" s="51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5" customFormat="1" x14ac:dyDescent="0.2">
      <c r="A28" s="49" t="s">
        <v>43</v>
      </c>
      <c r="B28" s="305">
        <f>[4]Sheet1!C103</f>
        <v>2846.2986981536783</v>
      </c>
      <c r="C28" s="305">
        <f>[4]Sheet1!E103</f>
        <v>2991.3433989406344</v>
      </c>
      <c r="D28" s="305">
        <f>[4]Sheet1!G103</f>
        <v>600</v>
      </c>
      <c r="E28" s="305">
        <f>[4]Sheet1!I103</f>
        <v>2998.2874084039577</v>
      </c>
      <c r="F28" s="305">
        <f>[4]Sheet1!K103</f>
        <v>0</v>
      </c>
      <c r="G28" s="305">
        <f>[4]Sheet1!M103</f>
        <v>1981.9691358005764</v>
      </c>
      <c r="H28" s="50"/>
      <c r="I28" s="51"/>
      <c r="J28" s="50"/>
      <c r="K28" s="51"/>
      <c r="L28" s="50"/>
      <c r="M28" s="51"/>
      <c r="N28" s="50"/>
      <c r="O28" s="51"/>
      <c r="P28" s="50"/>
      <c r="Q28" s="51"/>
      <c r="R28" s="50"/>
      <c r="S28" s="51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5" customFormat="1" x14ac:dyDescent="0.2">
      <c r="A29" s="49" t="s">
        <v>44</v>
      </c>
      <c r="B29" s="305">
        <f>[4]Sheet1!C104</f>
        <v>5193.4072252255028</v>
      </c>
      <c r="C29" s="305">
        <f>[4]Sheet1!E104</f>
        <v>5601.4163530734268</v>
      </c>
      <c r="D29" s="305">
        <f>[4]Sheet1!G104</f>
        <v>8007.8222648937617</v>
      </c>
      <c r="E29" s="305">
        <f>[4]Sheet1!I104</f>
        <v>5484.7355078064711</v>
      </c>
      <c r="F29" s="305">
        <f>[4]Sheet1!K104</f>
        <v>6150.3348693702128</v>
      </c>
      <c r="G29" s="305">
        <f>[4]Sheet1!M104</f>
        <v>3288.2059638339324</v>
      </c>
      <c r="H29" s="50"/>
      <c r="I29" s="51"/>
      <c r="J29" s="50"/>
      <c r="K29" s="51"/>
      <c r="L29" s="50"/>
      <c r="M29" s="51"/>
      <c r="N29" s="50"/>
      <c r="O29" s="51"/>
      <c r="P29" s="50"/>
      <c r="Q29" s="51"/>
      <c r="R29" s="50"/>
      <c r="S29" s="51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5" customFormat="1" x14ac:dyDescent="0.2">
      <c r="A30" s="49" t="s">
        <v>45</v>
      </c>
      <c r="B30" s="305">
        <f>[4]Sheet1!C105</f>
        <v>6432.5723866887638</v>
      </c>
      <c r="C30" s="305">
        <f>[4]Sheet1!E105</f>
        <v>6759.1241291669739</v>
      </c>
      <c r="D30" s="305">
        <f>[4]Sheet1!G105</f>
        <v>8916.9723981625939</v>
      </c>
      <c r="E30" s="305">
        <f>[4]Sheet1!I105</f>
        <v>6639.4166856651082</v>
      </c>
      <c r="F30" s="305">
        <f>[4]Sheet1!K105</f>
        <v>2935.2611992235597</v>
      </c>
      <c r="G30" s="305">
        <f>[4]Sheet1!M105</f>
        <v>5515.6817872923593</v>
      </c>
      <c r="H30" s="50"/>
      <c r="I30" s="51"/>
      <c r="J30" s="50"/>
      <c r="K30" s="51"/>
      <c r="L30" s="50"/>
      <c r="M30" s="51"/>
      <c r="N30" s="50"/>
      <c r="O30" s="51"/>
      <c r="P30" s="50"/>
      <c r="Q30" s="51"/>
      <c r="R30" s="50"/>
      <c r="S30" s="51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5" customFormat="1" x14ac:dyDescent="0.2">
      <c r="A31" s="49" t="s">
        <v>47</v>
      </c>
      <c r="B31" s="305">
        <f>[4]Sheet1!C106</f>
        <v>8470.0191834406687</v>
      </c>
      <c r="C31" s="305">
        <f>[4]Sheet1!E106</f>
        <v>8149.0861274196468</v>
      </c>
      <c r="D31" s="305">
        <f>[4]Sheet1!G106</f>
        <v>11967.323274895372</v>
      </c>
      <c r="E31" s="305">
        <f>[4]Sheet1!I106</f>
        <v>7891.9265906196615</v>
      </c>
      <c r="F31" s="305">
        <f>[4]Sheet1!K106</f>
        <v>4600</v>
      </c>
      <c r="G31" s="305">
        <f>[4]Sheet1!M106</f>
        <v>9058.4741628346201</v>
      </c>
      <c r="H31" s="50"/>
      <c r="I31" s="51"/>
      <c r="J31" s="50"/>
      <c r="K31" s="51"/>
      <c r="L31" s="50"/>
      <c r="M31" s="51"/>
      <c r="N31" s="50"/>
      <c r="O31" s="51"/>
      <c r="P31" s="50"/>
      <c r="Q31" s="51"/>
      <c r="R31" s="50"/>
      <c r="S31" s="51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5" customFormat="1" x14ac:dyDescent="0.2">
      <c r="A32" s="49" t="s">
        <v>48</v>
      </c>
      <c r="B32" s="305">
        <f>[4]Sheet1!C107</f>
        <v>7366.7889652182703</v>
      </c>
      <c r="C32" s="305">
        <f>[4]Sheet1!E107</f>
        <v>8676.9702037789557</v>
      </c>
      <c r="D32" s="305">
        <f>[4]Sheet1!G107</f>
        <v>13605.355905393963</v>
      </c>
      <c r="E32" s="305">
        <f>[4]Sheet1!I107</f>
        <v>7995.7593178207817</v>
      </c>
      <c r="F32" s="305">
        <f>[4]Sheet1!K107</f>
        <v>5552.5602413705237</v>
      </c>
      <c r="G32" s="305">
        <f>[4]Sheet1!M107</f>
        <v>5607.1756664591039</v>
      </c>
      <c r="H32" s="50"/>
      <c r="I32" s="51"/>
      <c r="J32" s="50"/>
      <c r="K32" s="51"/>
      <c r="L32" s="50"/>
      <c r="M32" s="51"/>
      <c r="N32" s="50"/>
      <c r="O32" s="51"/>
      <c r="P32" s="50"/>
      <c r="Q32" s="51"/>
      <c r="R32" s="50"/>
      <c r="S32" s="51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5" customFormat="1" x14ac:dyDescent="0.2">
      <c r="A33" s="49" t="s">
        <v>49</v>
      </c>
      <c r="B33" s="305">
        <f>[4]Sheet1!C108</f>
        <v>7189.5806600306923</v>
      </c>
      <c r="C33" s="305">
        <f>[4]Sheet1!E108</f>
        <v>9414.0294046859926</v>
      </c>
      <c r="D33" s="305">
        <f>[4]Sheet1!G108</f>
        <v>16195.295699225542</v>
      </c>
      <c r="E33" s="305">
        <f>[4]Sheet1!I108</f>
        <v>8329.4995267938702</v>
      </c>
      <c r="F33" s="305">
        <f>[4]Sheet1!K108</f>
        <v>5651.7903311831496</v>
      </c>
      <c r="G33" s="305">
        <f>[4]Sheet1!M108</f>
        <v>5238.0480643971068</v>
      </c>
      <c r="H33" s="50"/>
      <c r="I33" s="51"/>
      <c r="J33" s="50"/>
      <c r="K33" s="51"/>
      <c r="L33" s="50"/>
      <c r="M33" s="51"/>
      <c r="N33" s="50"/>
      <c r="O33" s="51"/>
      <c r="P33" s="50"/>
      <c r="Q33" s="51"/>
      <c r="R33" s="50"/>
      <c r="S33" s="51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5" customFormat="1" x14ac:dyDescent="0.2">
      <c r="A34" s="49" t="s">
        <v>72</v>
      </c>
      <c r="B34" s="305">
        <f>[4]Sheet1!C109</f>
        <v>5474.2092865820723</v>
      </c>
      <c r="C34" s="305">
        <f>[4]Sheet1!E109</f>
        <v>8818.3684454020895</v>
      </c>
      <c r="D34" s="305">
        <f>[4]Sheet1!G109</f>
        <v>20518.803653244919</v>
      </c>
      <c r="E34" s="305">
        <f>[4]Sheet1!I109</f>
        <v>6411.2688688384205</v>
      </c>
      <c r="F34" s="305">
        <f>[4]Sheet1!K109</f>
        <v>5128.4643523597842</v>
      </c>
      <c r="G34" s="305">
        <f>[4]Sheet1!M109</f>
        <v>4105.9820533429902</v>
      </c>
      <c r="H34" s="50"/>
      <c r="I34" s="51"/>
      <c r="J34" s="50"/>
      <c r="K34" s="51"/>
      <c r="L34" s="50"/>
      <c r="M34" s="51"/>
      <c r="N34" s="50"/>
      <c r="O34" s="51"/>
      <c r="P34" s="50"/>
      <c r="Q34" s="51"/>
      <c r="R34" s="50"/>
      <c r="S34" s="51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5" customFormat="1" x14ac:dyDescent="0.2">
      <c r="A35" s="50"/>
      <c r="B35" s="305"/>
      <c r="C35" s="305"/>
      <c r="D35" s="305"/>
      <c r="E35" s="305"/>
      <c r="F35" s="305"/>
      <c r="G35" s="305"/>
      <c r="H35" s="26"/>
      <c r="I35" s="51"/>
      <c r="J35" s="26"/>
      <c r="K35" s="51"/>
      <c r="L35" s="26"/>
      <c r="M35" s="51"/>
      <c r="N35" s="26"/>
      <c r="O35" s="51"/>
      <c r="P35" s="26"/>
      <c r="Q35" s="51"/>
      <c r="R35" s="26"/>
      <c r="S35" s="51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5" customFormat="1" x14ac:dyDescent="0.2">
      <c r="A36" s="48" t="s">
        <v>82</v>
      </c>
      <c r="B36" s="305"/>
      <c r="C36" s="305"/>
      <c r="D36" s="305"/>
      <c r="E36" s="305"/>
      <c r="F36" s="305"/>
      <c r="G36" s="305"/>
      <c r="H36" s="68"/>
      <c r="I36" s="27"/>
      <c r="J36" s="68"/>
      <c r="K36" s="27"/>
      <c r="L36" s="68"/>
      <c r="M36" s="27"/>
      <c r="N36" s="68"/>
      <c r="O36" s="27"/>
      <c r="P36" s="68"/>
      <c r="Q36" s="27"/>
      <c r="R36" s="68"/>
      <c r="S36" s="27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5" customFormat="1" x14ac:dyDescent="0.2">
      <c r="A37" s="54" t="s">
        <v>75</v>
      </c>
      <c r="B37" s="305">
        <f>[4]Sheet1!C113</f>
        <v>3688.8220679968936</v>
      </c>
      <c r="C37" s="305">
        <f>[4]Sheet1!E113</f>
        <v>4636.4731817439051</v>
      </c>
      <c r="D37" s="305">
        <f>[4]Sheet1!G113</f>
        <v>7455.3520681742548</v>
      </c>
      <c r="E37" s="305">
        <f>[4]Sheet1!I113</f>
        <v>4496.322566780038</v>
      </c>
      <c r="F37" s="305">
        <f>[4]Sheet1!K113</f>
        <v>4354.5119843303692</v>
      </c>
      <c r="G37" s="305">
        <f>[4]Sheet1!M113</f>
        <v>2309.1548338925913</v>
      </c>
      <c r="H37" s="50"/>
      <c r="I37" s="51"/>
      <c r="J37" s="50"/>
      <c r="K37" s="51"/>
      <c r="L37" s="50"/>
      <c r="M37" s="51"/>
      <c r="N37" s="50"/>
      <c r="O37" s="51"/>
      <c r="P37" s="50"/>
      <c r="Q37" s="51"/>
      <c r="R37" s="50"/>
      <c r="S37" s="51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5" customFormat="1" x14ac:dyDescent="0.2">
      <c r="A38" s="55" t="s">
        <v>84</v>
      </c>
      <c r="B38" s="305">
        <f>[4]Sheet1!C114</f>
        <v>2308.7471825663533</v>
      </c>
      <c r="C38" s="305">
        <f>[4]Sheet1!E114</f>
        <v>2793.8506127505984</v>
      </c>
      <c r="D38" s="305">
        <f>[4]Sheet1!G114</f>
        <v>5737.329087095346</v>
      </c>
      <c r="E38" s="305">
        <f>[4]Sheet1!I114</f>
        <v>2595.1156524830958</v>
      </c>
      <c r="F38" s="305">
        <f>[4]Sheet1!K114</f>
        <v>2925</v>
      </c>
      <c r="G38" s="305">
        <f>[4]Sheet1!M114</f>
        <v>1907.5612188265118</v>
      </c>
      <c r="H38" s="50"/>
      <c r="I38" s="51"/>
      <c r="J38" s="50"/>
      <c r="K38" s="51"/>
      <c r="L38" s="50"/>
      <c r="M38" s="51"/>
      <c r="N38" s="50"/>
      <c r="O38" s="51"/>
      <c r="P38" s="50"/>
      <c r="Q38" s="51"/>
      <c r="R38" s="50"/>
      <c r="S38" s="51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5" customFormat="1" x14ac:dyDescent="0.2">
      <c r="A39" s="55" t="s">
        <v>85</v>
      </c>
      <c r="B39" s="305">
        <f>[4]Sheet1!C115</f>
        <v>4000.9655971020361</v>
      </c>
      <c r="C39" s="305">
        <f>[4]Sheet1!E115</f>
        <v>4946.24833420292</v>
      </c>
      <c r="D39" s="305">
        <f>[4]Sheet1!G115</f>
        <v>7831.4468688576235</v>
      </c>
      <c r="E39" s="305">
        <f>[4]Sheet1!I115</f>
        <v>4809.6115063033812</v>
      </c>
      <c r="F39" s="305">
        <f>[4]Sheet1!K115</f>
        <v>4659.4116908584929</v>
      </c>
      <c r="G39" s="305">
        <f>[4]Sheet1!M115</f>
        <v>2438.9612799005608</v>
      </c>
      <c r="H39" s="50"/>
      <c r="I39" s="51"/>
      <c r="J39" s="50"/>
      <c r="K39" s="51"/>
      <c r="L39" s="50"/>
      <c r="M39" s="51"/>
      <c r="N39" s="50"/>
      <c r="O39" s="51"/>
      <c r="P39" s="50"/>
      <c r="Q39" s="51"/>
      <c r="R39" s="50"/>
      <c r="S39" s="51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5" customFormat="1" x14ac:dyDescent="0.2">
      <c r="A40" s="55" t="s">
        <v>86</v>
      </c>
      <c r="B40" s="305">
        <f>[4]Sheet1!C116</f>
        <v>769.62629418000472</v>
      </c>
      <c r="C40" s="305">
        <f>[4]Sheet1!E116</f>
        <v>754.12633244190442</v>
      </c>
      <c r="D40" s="305">
        <f>[4]Sheet1!G116</f>
        <v>0</v>
      </c>
      <c r="E40" s="305">
        <f>[4]Sheet1!I116</f>
        <v>754.12633244190442</v>
      </c>
      <c r="F40" s="305">
        <f>[4]Sheet1!K116</f>
        <v>0</v>
      </c>
      <c r="G40" s="305">
        <f>[4]Sheet1!M116</f>
        <v>886.36363636363637</v>
      </c>
      <c r="H40" s="50"/>
      <c r="I40" s="51"/>
      <c r="J40" s="50"/>
      <c r="K40" s="51"/>
      <c r="L40" s="50"/>
      <c r="M40" s="51"/>
      <c r="N40" s="50"/>
      <c r="O40" s="51"/>
      <c r="P40" s="50"/>
      <c r="Q40" s="51"/>
      <c r="R40" s="50"/>
      <c r="S40" s="51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5" customFormat="1" x14ac:dyDescent="0.2">
      <c r="A41" s="54" t="s">
        <v>76</v>
      </c>
      <c r="B41" s="305">
        <f>[4]Sheet1!C117</f>
        <v>12248.346306621444</v>
      </c>
      <c r="C41" s="305">
        <f>[4]Sheet1!E117</f>
        <v>12570.354352803928</v>
      </c>
      <c r="D41" s="305">
        <f>[4]Sheet1!G117</f>
        <v>14303.302617873798</v>
      </c>
      <c r="E41" s="305">
        <f>[4]Sheet1!I117</f>
        <v>12176.919335825731</v>
      </c>
      <c r="F41" s="305">
        <f>[4]Sheet1!K117</f>
        <v>10782.252027306387</v>
      </c>
      <c r="G41" s="305">
        <f>[4]Sheet1!M117</f>
        <v>11548.850705864294</v>
      </c>
      <c r="H41" s="50"/>
      <c r="I41" s="51"/>
      <c r="J41" s="50"/>
      <c r="K41" s="51"/>
      <c r="L41" s="50"/>
      <c r="M41" s="51"/>
      <c r="N41" s="50"/>
      <c r="O41" s="51"/>
      <c r="P41" s="50"/>
      <c r="Q41" s="51"/>
      <c r="R41" s="50"/>
      <c r="S41" s="51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5" customFormat="1" x14ac:dyDescent="0.2">
      <c r="A42" s="54" t="s">
        <v>77</v>
      </c>
      <c r="B42" s="305">
        <f>[4]Sheet1!C118</f>
        <v>21970.800906828776</v>
      </c>
      <c r="C42" s="305">
        <f>[4]Sheet1!E118</f>
        <v>23188.914053883396</v>
      </c>
      <c r="D42" s="305">
        <f>[4]Sheet1!G118</f>
        <v>26830.679379337816</v>
      </c>
      <c r="E42" s="305">
        <f>[4]Sheet1!I118</f>
        <v>21424.797908346765</v>
      </c>
      <c r="F42" s="305">
        <f>[4]Sheet1!K118</f>
        <v>0</v>
      </c>
      <c r="G42" s="305">
        <f>[4]Sheet1!M118</f>
        <v>20341.505601160265</v>
      </c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0"/>
      <c r="S42" s="51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5" customFormat="1" x14ac:dyDescent="0.2">
      <c r="A43" s="54" t="s">
        <v>78</v>
      </c>
      <c r="B43" s="305">
        <f>[4]Sheet1!C119</f>
        <v>29997.178268960412</v>
      </c>
      <c r="C43" s="305">
        <f>[4]Sheet1!E119</f>
        <v>33328.463442163898</v>
      </c>
      <c r="D43" s="305">
        <f>[4]Sheet1!G119</f>
        <v>37923.72555881671</v>
      </c>
      <c r="E43" s="305">
        <f>[4]Sheet1!I119</f>
        <v>32925.279733779091</v>
      </c>
      <c r="F43" s="305">
        <f>[4]Sheet1!K119</f>
        <v>0</v>
      </c>
      <c r="G43" s="305">
        <f>[4]Sheet1!M119</f>
        <v>27567.901780764907</v>
      </c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50"/>
      <c r="S43" s="51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5" customFormat="1" x14ac:dyDescent="0.2">
      <c r="A44" s="54" t="s">
        <v>79</v>
      </c>
      <c r="B44" s="305">
        <f>[4]Sheet1!C120</f>
        <v>69557.601781207457</v>
      </c>
      <c r="C44" s="305">
        <f>[4]Sheet1!E120</f>
        <v>67028.142387264044</v>
      </c>
      <c r="D44" s="305">
        <f>[4]Sheet1!G120</f>
        <v>71550.032774865758</v>
      </c>
      <c r="E44" s="305">
        <f>[4]Sheet1!I120</f>
        <v>64988.310891225607</v>
      </c>
      <c r="F44" s="305">
        <f>[4]Sheet1!K120</f>
        <v>0</v>
      </c>
      <c r="G44" s="305">
        <f>[4]Sheet1!M120</f>
        <v>71539.195804027302</v>
      </c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50"/>
      <c r="S44" s="51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5" customFormat="1" x14ac:dyDescent="0.2">
      <c r="A45" s="50"/>
      <c r="I45" s="44"/>
      <c r="K45" s="44"/>
      <c r="M45" s="44"/>
      <c r="O45" s="44"/>
      <c r="Q45" s="44"/>
      <c r="S45" s="44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5" customFormat="1" x14ac:dyDescent="0.2">
      <c r="A46" s="48" t="s">
        <v>12</v>
      </c>
      <c r="B46" s="92"/>
      <c r="C46" s="92"/>
      <c r="D46" s="92"/>
      <c r="E46" s="92"/>
      <c r="F46" s="92"/>
      <c r="G46" s="92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5" customFormat="1" x14ac:dyDescent="0.2">
      <c r="A47" s="54" t="s">
        <v>38</v>
      </c>
      <c r="B47" s="305">
        <f>[4]Sheet1!C121</f>
        <v>3001.0514314126826</v>
      </c>
      <c r="C47" s="305">
        <f>[4]Sheet1!E121</f>
        <v>3284.6085964867762</v>
      </c>
      <c r="D47" s="305">
        <f>[4]Sheet1!G121</f>
        <v>0</v>
      </c>
      <c r="E47" s="305">
        <f>[4]Sheet1!I121</f>
        <v>3284.6085964867762</v>
      </c>
      <c r="F47" s="305">
        <f>[4]Sheet1!K121</f>
        <v>0</v>
      </c>
      <c r="G47" s="305">
        <f>[4]Sheet1!M121</f>
        <v>2724.7521756754295</v>
      </c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50"/>
      <c r="S47" s="51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5" customFormat="1" x14ac:dyDescent="0.2">
      <c r="A48" s="54" t="s">
        <v>39</v>
      </c>
      <c r="B48" s="305">
        <f>[4]Sheet1!C122</f>
        <v>8496.8528533242279</v>
      </c>
      <c r="C48" s="305">
        <f>[4]Sheet1!E122</f>
        <v>9309.1159650316531</v>
      </c>
      <c r="D48" s="305">
        <f>[4]Sheet1!G122</f>
        <v>0</v>
      </c>
      <c r="E48" s="305">
        <f>[4]Sheet1!I122</f>
        <v>9309.1159650316531</v>
      </c>
      <c r="F48" s="305">
        <f>[4]Sheet1!K122</f>
        <v>0</v>
      </c>
      <c r="G48" s="305">
        <f>[4]Sheet1!M122</f>
        <v>5704.8229427707838</v>
      </c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50"/>
      <c r="S48" s="51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5" customFormat="1" x14ac:dyDescent="0.2">
      <c r="A49" s="54" t="s">
        <v>50</v>
      </c>
      <c r="B49" s="305">
        <f>[4]Sheet1!C123</f>
        <v>8438.1732781970386</v>
      </c>
      <c r="C49" s="305">
        <f>[4]Sheet1!E123</f>
        <v>8735.3081837717164</v>
      </c>
      <c r="D49" s="305">
        <f>[4]Sheet1!G123</f>
        <v>13867.262555251054</v>
      </c>
      <c r="E49" s="305">
        <f>[4]Sheet1!I123</f>
        <v>7844.3885086032042</v>
      </c>
      <c r="F49" s="305">
        <f>[4]Sheet1!K123</f>
        <v>5244.9354422208817</v>
      </c>
      <c r="G49" s="305">
        <f>[4]Sheet1!M123</f>
        <v>7896.2806854832697</v>
      </c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50"/>
      <c r="S49" s="51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5" customFormat="1" x14ac:dyDescent="0.2">
      <c r="A50" s="54" t="s">
        <v>46</v>
      </c>
      <c r="B50" s="305">
        <f>[4]Sheet1!C124</f>
        <v>9960.6673622088747</v>
      </c>
      <c r="C50" s="305">
        <f>[4]Sheet1!E124</f>
        <v>9960.6673622088747</v>
      </c>
      <c r="D50" s="305">
        <f>[4]Sheet1!G124</f>
        <v>0</v>
      </c>
      <c r="E50" s="305">
        <f>[4]Sheet1!I124</f>
        <v>9960.6673622088747</v>
      </c>
      <c r="F50" s="305">
        <f>[4]Sheet1!K124</f>
        <v>0</v>
      </c>
      <c r="G50" s="305">
        <f>[4]Sheet1!M124</f>
        <v>0</v>
      </c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50"/>
      <c r="S50" s="51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x14ac:dyDescent="0.2">
      <c r="A51" s="269"/>
      <c r="B51" s="269"/>
      <c r="C51" s="269"/>
      <c r="D51" s="269"/>
      <c r="E51" s="310"/>
      <c r="F51" s="310"/>
      <c r="G51" s="310"/>
    </row>
    <row r="52" spans="1:38" x14ac:dyDescent="0.2">
      <c r="A52" s="15" t="str">
        <f>'C01'!A42</f>
        <v>Fuente: Instituto Nacional de Estadística (INE). LXV Encuesta Permanente de Hogares de Propósitos Múltiples, 2019.</v>
      </c>
    </row>
    <row r="53" spans="1:38" x14ac:dyDescent="0.2">
      <c r="A53" s="15" t="str">
        <f>'C01'!$A$43</f>
        <v>(Promedio de salarios mínimos por rama)</v>
      </c>
    </row>
    <row r="54" spans="1:38" x14ac:dyDescent="0.2">
      <c r="A54" s="15" t="s">
        <v>83</v>
      </c>
      <c r="M54" s="13"/>
    </row>
    <row r="55" spans="1:38" x14ac:dyDescent="0.2">
      <c r="A55" s="15"/>
      <c r="M55" s="13"/>
    </row>
    <row r="56" spans="1:38" x14ac:dyDescent="0.2">
      <c r="A56" s="340" t="s">
        <v>98</v>
      </c>
      <c r="B56" s="340"/>
      <c r="C56" s="340"/>
      <c r="D56" s="340"/>
      <c r="E56" s="340"/>
      <c r="F56" s="340"/>
      <c r="G56" s="340"/>
    </row>
    <row r="57" spans="1:38" x14ac:dyDescent="0.2">
      <c r="A57" s="340" t="s">
        <v>99</v>
      </c>
      <c r="B57" s="340"/>
      <c r="C57" s="340"/>
      <c r="D57" s="340"/>
      <c r="E57" s="340"/>
      <c r="F57" s="340"/>
      <c r="G57" s="340"/>
    </row>
    <row r="58" spans="1:38" x14ac:dyDescent="0.2">
      <c r="A58" s="340" t="s">
        <v>65</v>
      </c>
      <c r="B58" s="340"/>
      <c r="C58" s="340"/>
      <c r="D58" s="340"/>
      <c r="E58" s="340"/>
      <c r="F58" s="340"/>
      <c r="G58" s="340"/>
    </row>
    <row r="59" spans="1:38" customFormat="1" ht="23.25" x14ac:dyDescent="0.35">
      <c r="A59" s="323" t="s">
        <v>89</v>
      </c>
      <c r="B59" s="323"/>
      <c r="C59" s="323"/>
      <c r="D59" s="323"/>
      <c r="E59" s="323"/>
      <c r="F59" s="323"/>
      <c r="G59" s="323"/>
      <c r="H59" s="244"/>
      <c r="I59" s="244"/>
      <c r="J59" s="244"/>
      <c r="K59" s="244"/>
      <c r="L59" s="244"/>
      <c r="M59" s="244"/>
      <c r="N59" s="244"/>
      <c r="O59" s="244"/>
    </row>
    <row r="60" spans="1:38" x14ac:dyDescent="0.2">
      <c r="A60" s="341" t="s">
        <v>31</v>
      </c>
      <c r="B60" s="343" t="s">
        <v>26</v>
      </c>
      <c r="C60" s="343"/>
      <c r="D60" s="343"/>
      <c r="E60" s="343"/>
      <c r="F60" s="343"/>
      <c r="G60" s="343"/>
    </row>
    <row r="61" spans="1:38" x14ac:dyDescent="0.2">
      <c r="A61" s="342"/>
      <c r="B61" s="342" t="s">
        <v>26</v>
      </c>
      <c r="C61" s="343" t="s">
        <v>6</v>
      </c>
      <c r="D61" s="343"/>
      <c r="E61" s="343"/>
      <c r="F61" s="343"/>
      <c r="G61" s="342" t="s">
        <v>1</v>
      </c>
    </row>
    <row r="62" spans="1:38" x14ac:dyDescent="0.2">
      <c r="A62" s="345"/>
      <c r="B62" s="345"/>
      <c r="C62" s="28" t="s">
        <v>8</v>
      </c>
      <c r="D62" s="28" t="s">
        <v>87</v>
      </c>
      <c r="E62" s="28" t="s">
        <v>9</v>
      </c>
      <c r="F62" s="28" t="s">
        <v>88</v>
      </c>
      <c r="G62" s="345"/>
    </row>
    <row r="63" spans="1:38" x14ac:dyDescent="0.2">
      <c r="A63" s="124"/>
      <c r="B63" s="124"/>
      <c r="C63" s="124"/>
      <c r="D63" s="124"/>
      <c r="E63" s="122"/>
      <c r="F63" s="122"/>
      <c r="G63" s="122"/>
    </row>
    <row r="64" spans="1:38" x14ac:dyDescent="0.2">
      <c r="A64" s="31" t="s">
        <v>58</v>
      </c>
      <c r="B64" s="85">
        <f t="shared" ref="B64:G64" si="0">B9</f>
        <v>6407.4602570798133</v>
      </c>
      <c r="C64" s="85">
        <f t="shared" si="0"/>
        <v>7158.8114337668976</v>
      </c>
      <c r="D64" s="85">
        <f t="shared" si="0"/>
        <v>13867.262555251054</v>
      </c>
      <c r="E64" s="85">
        <f t="shared" si="0"/>
        <v>6567.9252030031475</v>
      </c>
      <c r="F64" s="85">
        <f t="shared" si="0"/>
        <v>5244.9354422208817</v>
      </c>
      <c r="G64" s="85">
        <f t="shared" si="0"/>
        <v>5257.8561116994115</v>
      </c>
    </row>
    <row r="65" spans="1:8" x14ac:dyDescent="0.2">
      <c r="A65" s="4"/>
      <c r="B65" s="85"/>
      <c r="C65" s="85"/>
      <c r="D65" s="85"/>
      <c r="E65" s="86"/>
      <c r="F65" s="86"/>
      <c r="G65" s="86"/>
    </row>
    <row r="66" spans="1:8" x14ac:dyDescent="0.2">
      <c r="A66" s="18" t="s">
        <v>18</v>
      </c>
      <c r="B66" s="292"/>
      <c r="C66" s="292"/>
      <c r="D66" s="292"/>
      <c r="E66" s="292"/>
      <c r="F66" s="292"/>
      <c r="G66" s="292"/>
      <c r="H66" s="107"/>
    </row>
    <row r="67" spans="1:8" x14ac:dyDescent="0.2">
      <c r="A67" s="96" t="s">
        <v>108</v>
      </c>
      <c r="B67" s="305">
        <f>[4]Sheet1!C125</f>
        <v>2950.0209285182582</v>
      </c>
      <c r="C67" s="305">
        <f>[4]Sheet1!E125</f>
        <v>3191.7791388031587</v>
      </c>
      <c r="D67" s="305">
        <f>[4]Sheet1!G125</f>
        <v>0</v>
      </c>
      <c r="E67" s="305">
        <f>[4]Sheet1!I125</f>
        <v>3191.7791388031587</v>
      </c>
      <c r="F67" s="305">
        <f>[4]Sheet1!K125</f>
        <v>0</v>
      </c>
      <c r="G67" s="305">
        <f>[4]Sheet1!M125</f>
        <v>2718.8797114875192</v>
      </c>
      <c r="H67" s="107"/>
    </row>
    <row r="68" spans="1:8" x14ac:dyDescent="0.2">
      <c r="A68" s="96" t="s">
        <v>109</v>
      </c>
      <c r="B68" s="305">
        <f>[4]Sheet1!C126</f>
        <v>6073.4276182369449</v>
      </c>
      <c r="C68" s="305">
        <f>[4]Sheet1!E126</f>
        <v>6790.8480290412881</v>
      </c>
      <c r="D68" s="305">
        <f>[4]Sheet1!G126</f>
        <v>0</v>
      </c>
      <c r="E68" s="305">
        <f>[4]Sheet1!I126</f>
        <v>6790.8480290412881</v>
      </c>
      <c r="F68" s="305">
        <f>[4]Sheet1!K126</f>
        <v>0</v>
      </c>
      <c r="G68" s="305">
        <f>[4]Sheet1!M126</f>
        <v>3543.0217846777405</v>
      </c>
      <c r="H68" s="107"/>
    </row>
    <row r="69" spans="1:8" x14ac:dyDescent="0.2">
      <c r="A69" s="96" t="s">
        <v>54</v>
      </c>
      <c r="B69" s="305">
        <f>[4]Sheet1!C127</f>
        <v>8496.8528533242279</v>
      </c>
      <c r="C69" s="305">
        <f>[4]Sheet1!E127</f>
        <v>9309.1159650316531</v>
      </c>
      <c r="D69" s="305">
        <f>[4]Sheet1!G127</f>
        <v>0</v>
      </c>
      <c r="E69" s="305">
        <f>[4]Sheet1!I127</f>
        <v>9309.1159650316531</v>
      </c>
      <c r="F69" s="305">
        <f>[4]Sheet1!K127</f>
        <v>0</v>
      </c>
      <c r="G69" s="305">
        <f>[4]Sheet1!M127</f>
        <v>5704.8229427707838</v>
      </c>
      <c r="H69" s="107"/>
    </row>
    <row r="70" spans="1:8" x14ac:dyDescent="0.2">
      <c r="A70" s="96" t="s">
        <v>110</v>
      </c>
      <c r="B70" s="305">
        <f>[4]Sheet1!C128</f>
        <v>16636.803479861788</v>
      </c>
      <c r="C70" s="305">
        <f>[4]Sheet1!E128</f>
        <v>13143.046446806598</v>
      </c>
      <c r="D70" s="305">
        <f>[4]Sheet1!G128</f>
        <v>17901.378540682155</v>
      </c>
      <c r="E70" s="305">
        <f>[4]Sheet1!I128</f>
        <v>11526.542858570621</v>
      </c>
      <c r="F70" s="305">
        <f>[4]Sheet1!K128</f>
        <v>0</v>
      </c>
      <c r="G70" s="305">
        <f>[4]Sheet1!M128</f>
        <v>40000</v>
      </c>
      <c r="H70" s="107"/>
    </row>
    <row r="71" spans="1:8" x14ac:dyDescent="0.2">
      <c r="A71" s="96" t="s">
        <v>111</v>
      </c>
      <c r="B71" s="305">
        <f>[4]Sheet1!C129</f>
        <v>6061.577907467723</v>
      </c>
      <c r="C71" s="305">
        <f>[4]Sheet1!E129</f>
        <v>6173.0936888200122</v>
      </c>
      <c r="D71" s="305">
        <f>[4]Sheet1!G129</f>
        <v>11800</v>
      </c>
      <c r="E71" s="305">
        <f>[4]Sheet1!I129</f>
        <v>5969.0750475845143</v>
      </c>
      <c r="F71" s="305">
        <f>[4]Sheet1!K129</f>
        <v>0</v>
      </c>
      <c r="G71" s="305">
        <f>[4]Sheet1!M129</f>
        <v>5910.8231569154059</v>
      </c>
      <c r="H71" s="107"/>
    </row>
    <row r="72" spans="1:8" x14ac:dyDescent="0.2">
      <c r="A72" s="96" t="s">
        <v>112</v>
      </c>
      <c r="B72" s="305">
        <f>[4]Sheet1!C130</f>
        <v>6116.0219610188233</v>
      </c>
      <c r="C72" s="305">
        <f>[4]Sheet1!E130</f>
        <v>5663.9554829800572</v>
      </c>
      <c r="D72" s="305">
        <f>[4]Sheet1!G130</f>
        <v>15266.548080057426</v>
      </c>
      <c r="E72" s="305">
        <f>[4]Sheet1!I130</f>
        <v>5635.2740673593453</v>
      </c>
      <c r="F72" s="305">
        <f>[4]Sheet1!K130</f>
        <v>0</v>
      </c>
      <c r="G72" s="305">
        <f>[4]Sheet1!M130</f>
        <v>7687.4282208338573</v>
      </c>
      <c r="H72" s="107"/>
    </row>
    <row r="73" spans="1:8" x14ac:dyDescent="0.2">
      <c r="A73" s="96" t="s">
        <v>113</v>
      </c>
      <c r="B73" s="305">
        <f>[4]Sheet1!C131</f>
        <v>7763.296811707236</v>
      </c>
      <c r="C73" s="305">
        <f>[4]Sheet1!E131</f>
        <v>8248.7319456614987</v>
      </c>
      <c r="D73" s="305">
        <f>[4]Sheet1!G131</f>
        <v>9806.4745622264491</v>
      </c>
      <c r="E73" s="305">
        <f>[4]Sheet1!I131</f>
        <v>8236.980059571426</v>
      </c>
      <c r="F73" s="305">
        <f>[4]Sheet1!K131</f>
        <v>0</v>
      </c>
      <c r="G73" s="305">
        <f>[4]Sheet1!M131</f>
        <v>7243.5376930452967</v>
      </c>
      <c r="H73" s="107"/>
    </row>
    <row r="74" spans="1:8" x14ac:dyDescent="0.2">
      <c r="A74" s="96" t="s">
        <v>114</v>
      </c>
      <c r="B74" s="305">
        <f>[4]Sheet1!C132</f>
        <v>8471.8328183629183</v>
      </c>
      <c r="C74" s="305">
        <f>[4]Sheet1!E132</f>
        <v>8620.9514188820594</v>
      </c>
      <c r="D74" s="305">
        <f>[4]Sheet1!G132</f>
        <v>17000</v>
      </c>
      <c r="E74" s="305">
        <f>[4]Sheet1!I132</f>
        <v>8527.1614042358542</v>
      </c>
      <c r="F74" s="305">
        <f>[4]Sheet1!K132</f>
        <v>0</v>
      </c>
      <c r="G74" s="305">
        <f>[4]Sheet1!M132</f>
        <v>8383.246066431062</v>
      </c>
      <c r="H74" s="107"/>
    </row>
    <row r="75" spans="1:8" x14ac:dyDescent="0.2">
      <c r="A75" s="96" t="s">
        <v>115</v>
      </c>
      <c r="B75" s="305">
        <f>[4]Sheet1!C133</f>
        <v>7499.3928674338731</v>
      </c>
      <c r="C75" s="305">
        <f>[4]Sheet1!E133</f>
        <v>7764.8488665399846</v>
      </c>
      <c r="D75" s="305">
        <f>[4]Sheet1!G133</f>
        <v>0</v>
      </c>
      <c r="E75" s="305">
        <f>[4]Sheet1!I133</f>
        <v>7764.8488665399846</v>
      </c>
      <c r="F75" s="305">
        <f>[4]Sheet1!K133</f>
        <v>0</v>
      </c>
      <c r="G75" s="305">
        <f>[4]Sheet1!M133</f>
        <v>6838.9742270445886</v>
      </c>
      <c r="H75" s="107"/>
    </row>
    <row r="76" spans="1:8" x14ac:dyDescent="0.2">
      <c r="A76" s="96" t="s">
        <v>116</v>
      </c>
      <c r="B76" s="305">
        <f>[4]Sheet1!C134</f>
        <v>12428.939417248113</v>
      </c>
      <c r="C76" s="305">
        <f>[4]Sheet1!E134</f>
        <v>10929.958247195073</v>
      </c>
      <c r="D76" s="305">
        <f>[4]Sheet1!G134</f>
        <v>14363.636363636364</v>
      </c>
      <c r="E76" s="305">
        <f>[4]Sheet1!I134</f>
        <v>10732.585665846183</v>
      </c>
      <c r="F76" s="305">
        <f>[4]Sheet1!K134</f>
        <v>0</v>
      </c>
      <c r="G76" s="305">
        <f>[4]Sheet1!M134</f>
        <v>18045.52266261552</v>
      </c>
      <c r="H76" s="107"/>
    </row>
    <row r="77" spans="1:8" x14ac:dyDescent="0.2">
      <c r="A77" s="96" t="s">
        <v>117</v>
      </c>
      <c r="B77" s="305">
        <f>[4]Sheet1!C135</f>
        <v>13709.959050827423</v>
      </c>
      <c r="C77" s="305">
        <f>[4]Sheet1!E135</f>
        <v>13966.879868070506</v>
      </c>
      <c r="D77" s="305">
        <f>[4]Sheet1!G135</f>
        <v>45200</v>
      </c>
      <c r="E77" s="305">
        <f>[4]Sheet1!I135</f>
        <v>13572.697259864512</v>
      </c>
      <c r="F77" s="305">
        <f>[4]Sheet1!K135</f>
        <v>0</v>
      </c>
      <c r="G77" s="305">
        <f>[4]Sheet1!M135</f>
        <v>4000</v>
      </c>
      <c r="H77" s="107"/>
    </row>
    <row r="78" spans="1:8" x14ac:dyDescent="0.2">
      <c r="A78" s="96" t="s">
        <v>118</v>
      </c>
      <c r="B78" s="305">
        <f>[4]Sheet1!C136</f>
        <v>16580.412562040998</v>
      </c>
      <c r="C78" s="305">
        <f>[4]Sheet1!E136</f>
        <v>13069.841180480675</v>
      </c>
      <c r="D78" s="305">
        <f>[4]Sheet1!G136</f>
        <v>0</v>
      </c>
      <c r="E78" s="305">
        <f>[4]Sheet1!I136</f>
        <v>13069.841180480675</v>
      </c>
      <c r="F78" s="305">
        <f>[4]Sheet1!K136</f>
        <v>0</v>
      </c>
      <c r="G78" s="305">
        <f>[4]Sheet1!M136</f>
        <v>21799.580186250605</v>
      </c>
      <c r="H78" s="107"/>
    </row>
    <row r="79" spans="1:8" x14ac:dyDescent="0.2">
      <c r="A79" s="96" t="s">
        <v>119</v>
      </c>
      <c r="B79" s="305">
        <f>[4]Sheet1!C137</f>
        <v>14444.37871009375</v>
      </c>
      <c r="C79" s="305">
        <f>[4]Sheet1!E137</f>
        <v>9020.0542405769393</v>
      </c>
      <c r="D79" s="305">
        <f>[4]Sheet1!G137</f>
        <v>0</v>
      </c>
      <c r="E79" s="305">
        <f>[4]Sheet1!I137</f>
        <v>9020.0542405769393</v>
      </c>
      <c r="F79" s="305">
        <f>[4]Sheet1!K137</f>
        <v>0</v>
      </c>
      <c r="G79" s="305">
        <f>[4]Sheet1!M137</f>
        <v>17942.344385566976</v>
      </c>
      <c r="H79" s="107"/>
    </row>
    <row r="80" spans="1:8" x14ac:dyDescent="0.2">
      <c r="A80" s="96" t="s">
        <v>120</v>
      </c>
      <c r="B80" s="305">
        <f>[4]Sheet1!C138</f>
        <v>9519.4783706128346</v>
      </c>
      <c r="C80" s="305">
        <f>[4]Sheet1!E138</f>
        <v>9654.537942321369</v>
      </c>
      <c r="D80" s="305">
        <f>[4]Sheet1!G138</f>
        <v>12000</v>
      </c>
      <c r="E80" s="305">
        <f>[4]Sheet1!I138</f>
        <v>9638.7220265402229</v>
      </c>
      <c r="F80" s="305">
        <f>[4]Sheet1!K138</f>
        <v>0</v>
      </c>
      <c r="G80" s="305">
        <f>[4]Sheet1!M138</f>
        <v>7627.1967001922112</v>
      </c>
      <c r="H80" s="107"/>
    </row>
    <row r="81" spans="1:8" x14ac:dyDescent="0.2">
      <c r="A81" s="96" t="s">
        <v>121</v>
      </c>
      <c r="B81" s="305">
        <f>[4]Sheet1!C139</f>
        <v>11490.815040884463</v>
      </c>
      <c r="C81" s="305">
        <f>[4]Sheet1!E139</f>
        <v>11490.815040884463</v>
      </c>
      <c r="D81" s="305">
        <f>[4]Sheet1!G139</f>
        <v>11486.276683579517</v>
      </c>
      <c r="E81" s="305">
        <f>[4]Sheet1!I139</f>
        <v>11592.019478696298</v>
      </c>
      <c r="F81" s="305">
        <f>[4]Sheet1!K139</f>
        <v>0</v>
      </c>
      <c r="G81" s="305">
        <f>[4]Sheet1!M139</f>
        <v>0</v>
      </c>
      <c r="H81" s="107"/>
    </row>
    <row r="82" spans="1:8" x14ac:dyDescent="0.2">
      <c r="A82" s="96" t="s">
        <v>122</v>
      </c>
      <c r="B82" s="305">
        <f>[4]Sheet1!C140</f>
        <v>12708.21041915595</v>
      </c>
      <c r="C82" s="305">
        <f>[4]Sheet1!E140</f>
        <v>12826.520721195844</v>
      </c>
      <c r="D82" s="305">
        <f>[4]Sheet1!G140</f>
        <v>14659.796671785818</v>
      </c>
      <c r="E82" s="305">
        <f>[4]Sheet1!I140</f>
        <v>9246.5647191107782</v>
      </c>
      <c r="F82" s="305">
        <f>[4]Sheet1!K140</f>
        <v>0</v>
      </c>
      <c r="G82" s="305">
        <f>[4]Sheet1!M140</f>
        <v>8982.9372352994851</v>
      </c>
      <c r="H82" s="107"/>
    </row>
    <row r="83" spans="1:8" x14ac:dyDescent="0.2">
      <c r="A83" s="96" t="s">
        <v>123</v>
      </c>
      <c r="B83" s="305">
        <f>[4]Sheet1!C141</f>
        <v>14486.742209178008</v>
      </c>
      <c r="C83" s="305">
        <f>[4]Sheet1!E141</f>
        <v>14032.175541762041</v>
      </c>
      <c r="D83" s="305">
        <f>[4]Sheet1!G141</f>
        <v>21554.457113035478</v>
      </c>
      <c r="E83" s="305">
        <f>[4]Sheet1!I141</f>
        <v>8277.793925892076</v>
      </c>
      <c r="F83" s="305">
        <f>[4]Sheet1!K141</f>
        <v>0</v>
      </c>
      <c r="G83" s="305">
        <f>[4]Sheet1!M141</f>
        <v>20763.209491045807</v>
      </c>
      <c r="H83" s="107"/>
    </row>
    <row r="84" spans="1:8" x14ac:dyDescent="0.2">
      <c r="A84" s="96" t="s">
        <v>124</v>
      </c>
      <c r="B84" s="305">
        <f>[4]Sheet1!C142</f>
        <v>7690.467303203719</v>
      </c>
      <c r="C84" s="305">
        <f>[4]Sheet1!E142</f>
        <v>6626.2640287600989</v>
      </c>
      <c r="D84" s="305">
        <f>[4]Sheet1!G142</f>
        <v>30000</v>
      </c>
      <c r="E84" s="305">
        <f>[4]Sheet1!I142</f>
        <v>4432.9624503968107</v>
      </c>
      <c r="F84" s="305">
        <f>[4]Sheet1!K142</f>
        <v>0</v>
      </c>
      <c r="G84" s="305">
        <f>[4]Sheet1!M142</f>
        <v>8673.9735736020866</v>
      </c>
      <c r="H84" s="107"/>
    </row>
    <row r="85" spans="1:8" x14ac:dyDescent="0.2">
      <c r="A85" s="96" t="s">
        <v>125</v>
      </c>
      <c r="B85" s="305">
        <f>[4]Sheet1!C143</f>
        <v>5433.4443858779468</v>
      </c>
      <c r="C85" s="305">
        <f>[4]Sheet1!E143</f>
        <v>6402.6412445176593</v>
      </c>
      <c r="D85" s="305">
        <f>[4]Sheet1!G143</f>
        <v>10000</v>
      </c>
      <c r="E85" s="305">
        <f>[4]Sheet1!I143</f>
        <v>6315.1801101930869</v>
      </c>
      <c r="F85" s="305">
        <f>[4]Sheet1!K143</f>
        <v>0</v>
      </c>
      <c r="G85" s="305">
        <f>[4]Sheet1!M143</f>
        <v>5129.5269383360937</v>
      </c>
      <c r="H85" s="107"/>
    </row>
    <row r="86" spans="1:8" x14ac:dyDescent="0.2">
      <c r="A86" s="96" t="s">
        <v>126</v>
      </c>
      <c r="B86" s="305">
        <f>[4]Sheet1!C144</f>
        <v>5369.4750567547853</v>
      </c>
      <c r="C86" s="305">
        <f>[4]Sheet1!E144</f>
        <v>5369.4750567547853</v>
      </c>
      <c r="D86" s="305">
        <f>[4]Sheet1!G144</f>
        <v>0</v>
      </c>
      <c r="E86" s="305">
        <f>[4]Sheet1!I144</f>
        <v>6260.9596362127168</v>
      </c>
      <c r="F86" s="305">
        <f>[4]Sheet1!K144</f>
        <v>5244.9354422208817</v>
      </c>
      <c r="G86" s="305">
        <f>[4]Sheet1!M144</f>
        <v>0</v>
      </c>
      <c r="H86" s="107"/>
    </row>
    <row r="87" spans="1:8" x14ac:dyDescent="0.2">
      <c r="A87" s="96" t="s">
        <v>127</v>
      </c>
      <c r="B87" s="305">
        <f>[4]Sheet1!C145</f>
        <v>31006.316246461116</v>
      </c>
      <c r="C87" s="305">
        <f>[4]Sheet1!E145</f>
        <v>31006.316246461116</v>
      </c>
      <c r="D87" s="305">
        <f>[4]Sheet1!G145</f>
        <v>0</v>
      </c>
      <c r="E87" s="305">
        <f>[4]Sheet1!I145</f>
        <v>31006.316246461116</v>
      </c>
      <c r="F87" s="305">
        <f>[4]Sheet1!K145</f>
        <v>0</v>
      </c>
      <c r="G87" s="305">
        <f>[4]Sheet1!M145</f>
        <v>0</v>
      </c>
      <c r="H87" s="107"/>
    </row>
    <row r="88" spans="1:8" x14ac:dyDescent="0.2">
      <c r="A88" s="96" t="s">
        <v>141</v>
      </c>
      <c r="B88" s="305">
        <f>[4]Sheet1!C146</f>
        <v>0</v>
      </c>
      <c r="C88" s="305">
        <f>[4]Sheet1!E146</f>
        <v>0</v>
      </c>
      <c r="D88" s="305">
        <f>[4]Sheet1!G146</f>
        <v>0</v>
      </c>
      <c r="E88" s="305">
        <f>[4]Sheet1!I146</f>
        <v>0</v>
      </c>
      <c r="F88" s="305">
        <f>[4]Sheet1!K146</f>
        <v>0</v>
      </c>
      <c r="G88" s="305">
        <f>[4]Sheet1!M146</f>
        <v>0</v>
      </c>
      <c r="H88" s="107"/>
    </row>
    <row r="89" spans="1:8" x14ac:dyDescent="0.2">
      <c r="A89" s="96" t="s">
        <v>129</v>
      </c>
      <c r="B89" s="305">
        <f>[4]Sheet1!C148</f>
        <v>9960.6673622088747</v>
      </c>
      <c r="C89" s="305">
        <f>[4]Sheet1!E148</f>
        <v>9960.6673622088747</v>
      </c>
      <c r="D89" s="305">
        <f>[4]Sheet1!G148</f>
        <v>0</v>
      </c>
      <c r="E89" s="305">
        <f>[4]Sheet1!I148</f>
        <v>9960.6673622088747</v>
      </c>
      <c r="F89" s="305">
        <f>[4]Sheet1!K148</f>
        <v>0</v>
      </c>
      <c r="G89" s="305">
        <f>[4]Sheet1!M148</f>
        <v>0</v>
      </c>
      <c r="H89" s="107"/>
    </row>
    <row r="90" spans="1:8" x14ac:dyDescent="0.2">
      <c r="A90" s="10"/>
      <c r="H90" s="107"/>
    </row>
    <row r="91" spans="1:8" x14ac:dyDescent="0.2">
      <c r="A91" s="19" t="s">
        <v>15</v>
      </c>
      <c r="H91" s="107"/>
    </row>
    <row r="92" spans="1:8" x14ac:dyDescent="0.2">
      <c r="A92" s="96" t="s">
        <v>131</v>
      </c>
      <c r="B92" s="305">
        <f>[4]Sheet1!C149</f>
        <v>19288.176243147485</v>
      </c>
      <c r="C92" s="305">
        <f>[4]Sheet1!E149</f>
        <v>19476.839526610031</v>
      </c>
      <c r="D92" s="305">
        <f>[4]Sheet1!G149</f>
        <v>21073.019704651004</v>
      </c>
      <c r="E92" s="305">
        <f>[4]Sheet1!I149</f>
        <v>19027.935576413242</v>
      </c>
      <c r="F92" s="305">
        <f>[4]Sheet1!K149</f>
        <v>0</v>
      </c>
      <c r="G92" s="305">
        <f>[4]Sheet1!M149</f>
        <v>19051.691204483883</v>
      </c>
      <c r="H92" s="107"/>
    </row>
    <row r="93" spans="1:8" x14ac:dyDescent="0.2">
      <c r="A93" s="96" t="s">
        <v>132</v>
      </c>
      <c r="B93" s="305">
        <f>[4]Sheet1!C150</f>
        <v>20158.831015714721</v>
      </c>
      <c r="C93" s="305">
        <f>[4]Sheet1!E150</f>
        <v>19718.116495799342</v>
      </c>
      <c r="D93" s="305">
        <f>[4]Sheet1!G150</f>
        <v>21288.481214485881</v>
      </c>
      <c r="E93" s="305">
        <f>[4]Sheet1!I150</f>
        <v>18446.714665306168</v>
      </c>
      <c r="F93" s="305">
        <f>[4]Sheet1!K150</f>
        <v>0</v>
      </c>
      <c r="G93" s="305">
        <f>[4]Sheet1!M150</f>
        <v>21822.203692647774</v>
      </c>
      <c r="H93" s="107"/>
    </row>
    <row r="94" spans="1:8" x14ac:dyDescent="0.2">
      <c r="A94" s="96" t="s">
        <v>133</v>
      </c>
      <c r="B94" s="305">
        <f>[4]Sheet1!C151</f>
        <v>10898.132366812706</v>
      </c>
      <c r="C94" s="305">
        <f>[4]Sheet1!E151</f>
        <v>11421.390722118513</v>
      </c>
      <c r="D94" s="305">
        <f>[4]Sheet1!G151</f>
        <v>11459.905836153486</v>
      </c>
      <c r="E94" s="305">
        <f>[4]Sheet1!I151</f>
        <v>11406.559252620216</v>
      </c>
      <c r="F94" s="305">
        <f>[4]Sheet1!K151</f>
        <v>0</v>
      </c>
      <c r="G94" s="305">
        <f>[4]Sheet1!M151</f>
        <v>8835.5259306396747</v>
      </c>
      <c r="H94" s="107"/>
    </row>
    <row r="95" spans="1:8" x14ac:dyDescent="0.2">
      <c r="A95" s="96" t="s">
        <v>134</v>
      </c>
      <c r="B95" s="305">
        <f>[4]Sheet1!C152</f>
        <v>11199.4665937297</v>
      </c>
      <c r="C95" s="305">
        <f>[4]Sheet1!E152</f>
        <v>11314.86393604297</v>
      </c>
      <c r="D95" s="305">
        <f>[4]Sheet1!G152</f>
        <v>12416.482973273411</v>
      </c>
      <c r="E95" s="305">
        <f>[4]Sheet1!I152</f>
        <v>11172.786089959178</v>
      </c>
      <c r="F95" s="305">
        <f>[4]Sheet1!K152</f>
        <v>0</v>
      </c>
      <c r="G95" s="305">
        <f>[4]Sheet1!M152</f>
        <v>7273.2144080185535</v>
      </c>
    </row>
    <row r="96" spans="1:8" x14ac:dyDescent="0.2">
      <c r="A96" s="96" t="s">
        <v>135</v>
      </c>
      <c r="B96" s="305">
        <f>[4]Sheet1!C153</f>
        <v>7485.4421760216201</v>
      </c>
      <c r="C96" s="305">
        <f>[4]Sheet1!E153</f>
        <v>8062.1534391942341</v>
      </c>
      <c r="D96" s="305">
        <f>[4]Sheet1!G153</f>
        <v>11048.10516567253</v>
      </c>
      <c r="E96" s="305">
        <f>[4]Sheet1!I153</f>
        <v>7756.3963948306791</v>
      </c>
      <c r="F96" s="305">
        <f>[4]Sheet1!K153</f>
        <v>5437.7809749335456</v>
      </c>
      <c r="G96" s="305">
        <f>[4]Sheet1!M153</f>
        <v>6715.0775494900199</v>
      </c>
    </row>
    <row r="97" spans="1:7" x14ac:dyDescent="0.2">
      <c r="A97" s="96" t="s">
        <v>136</v>
      </c>
      <c r="B97" s="305">
        <f>[4]Sheet1!C154</f>
        <v>2746.5910566086495</v>
      </c>
      <c r="C97" s="305">
        <f>[4]Sheet1!E154</f>
        <v>3733.3176693695964</v>
      </c>
      <c r="D97" s="305">
        <f>[4]Sheet1!G154</f>
        <v>0</v>
      </c>
      <c r="E97" s="305">
        <f>[4]Sheet1!I154</f>
        <v>3733.3176693695964</v>
      </c>
      <c r="F97" s="305">
        <f>[4]Sheet1!K154</f>
        <v>0</v>
      </c>
      <c r="G97" s="305">
        <f>[4]Sheet1!M154</f>
        <v>2672.7556628550351</v>
      </c>
    </row>
    <row r="98" spans="1:7" x14ac:dyDescent="0.2">
      <c r="A98" s="96" t="s">
        <v>137</v>
      </c>
      <c r="B98" s="305">
        <f>[4]Sheet1!C155</f>
        <v>6625.0645569984708</v>
      </c>
      <c r="C98" s="305">
        <f>[4]Sheet1!E155</f>
        <v>6928.2539710547435</v>
      </c>
      <c r="D98" s="305">
        <f>[4]Sheet1!G155</f>
        <v>8816.5991893938317</v>
      </c>
      <c r="E98" s="305">
        <f>[4]Sheet1!I155</f>
        <v>6868.7603208312485</v>
      </c>
      <c r="F98" s="305">
        <f>[4]Sheet1!K155</f>
        <v>0</v>
      </c>
      <c r="G98" s="305">
        <f>[4]Sheet1!M155</f>
        <v>6175.0268259304867</v>
      </c>
    </row>
    <row r="99" spans="1:7" x14ac:dyDescent="0.2">
      <c r="A99" s="96" t="s">
        <v>138</v>
      </c>
      <c r="B99" s="305">
        <f>[4]Sheet1!C156</f>
        <v>8305.2050501928461</v>
      </c>
      <c r="C99" s="305">
        <f>[4]Sheet1!E156</f>
        <v>8688.3810237461203</v>
      </c>
      <c r="D99" s="305">
        <f>[4]Sheet1!G156</f>
        <v>9726.8549181158432</v>
      </c>
      <c r="E99" s="305">
        <f>[4]Sheet1!I156</f>
        <v>8652.6900398484122</v>
      </c>
      <c r="F99" s="305">
        <f>[4]Sheet1!K156</f>
        <v>0</v>
      </c>
      <c r="G99" s="305">
        <f>[4]Sheet1!M156</f>
        <v>7727.4464386431982</v>
      </c>
    </row>
    <row r="100" spans="1:7" x14ac:dyDescent="0.2">
      <c r="A100" s="96" t="s">
        <v>139</v>
      </c>
      <c r="B100" s="305">
        <f>[4]Sheet1!C157</f>
        <v>3413.7232951656906</v>
      </c>
      <c r="C100" s="305">
        <f>[4]Sheet1!E157</f>
        <v>3493.7038335958373</v>
      </c>
      <c r="D100" s="305">
        <f>[4]Sheet1!G157</f>
        <v>8583.3652638627063</v>
      </c>
      <c r="E100" s="305">
        <f>[4]Sheet1!I157</f>
        <v>3408.50919107257</v>
      </c>
      <c r="F100" s="305">
        <f>[4]Sheet1!K157</f>
        <v>4971.4007003038987</v>
      </c>
      <c r="G100" s="305">
        <f>[4]Sheet1!M157</f>
        <v>2737.5524959951272</v>
      </c>
    </row>
    <row r="101" spans="1:7" x14ac:dyDescent="0.2">
      <c r="A101" s="96" t="s">
        <v>140</v>
      </c>
      <c r="B101" s="305">
        <f>[4]Sheet1!C158</f>
        <v>7171.2692547945644</v>
      </c>
      <c r="C101" s="305">
        <f>[4]Sheet1!E158</f>
        <v>8308.3836522739311</v>
      </c>
      <c r="D101" s="305">
        <f>[4]Sheet1!G158</f>
        <v>11420.791070291349</v>
      </c>
      <c r="E101" s="305">
        <f>[4]Sheet1!I158</f>
        <v>4005.4951946729611</v>
      </c>
      <c r="F101" s="305">
        <f>[4]Sheet1!K158</f>
        <v>0</v>
      </c>
      <c r="G101" s="305">
        <f>[4]Sheet1!M158</f>
        <v>384</v>
      </c>
    </row>
    <row r="102" spans="1:7" x14ac:dyDescent="0.2">
      <c r="A102" s="96" t="s">
        <v>128</v>
      </c>
      <c r="B102" s="305">
        <f>[4]Sheet1!C159</f>
        <v>0</v>
      </c>
      <c r="C102" s="305">
        <f>[4]Sheet1!E159</f>
        <v>0</v>
      </c>
      <c r="D102" s="305">
        <f>[4]Sheet1!G159</f>
        <v>0</v>
      </c>
      <c r="E102" s="305">
        <f>[4]Sheet1!I159</f>
        <v>0</v>
      </c>
      <c r="F102" s="305">
        <f>[4]Sheet1!K159</f>
        <v>0</v>
      </c>
      <c r="G102" s="305">
        <f>[4]Sheet1!M159</f>
        <v>0</v>
      </c>
    </row>
    <row r="103" spans="1:7" x14ac:dyDescent="0.2">
      <c r="A103" s="96" t="s">
        <v>129</v>
      </c>
      <c r="B103" s="305">
        <f>[4]Sheet1!C161</f>
        <v>9000</v>
      </c>
      <c r="C103" s="305">
        <f>[4]Sheet1!E161</f>
        <v>9000</v>
      </c>
      <c r="D103" s="305">
        <f>[4]Sheet1!G161</f>
        <v>0</v>
      </c>
      <c r="E103" s="305">
        <f>[4]Sheet1!I161</f>
        <v>9000</v>
      </c>
      <c r="F103" s="305">
        <f>[4]Sheet1!K161</f>
        <v>0</v>
      </c>
      <c r="G103" s="305">
        <f>[4]Sheet1!M161</f>
        <v>0</v>
      </c>
    </row>
    <row r="104" spans="1:7" x14ac:dyDescent="0.2">
      <c r="A104" s="254"/>
      <c r="B104" s="269"/>
      <c r="C104" s="269"/>
      <c r="D104" s="269"/>
      <c r="E104" s="310"/>
      <c r="F104" s="310"/>
      <c r="G104" s="310"/>
    </row>
    <row r="105" spans="1:7" x14ac:dyDescent="0.2">
      <c r="A105" s="15" t="str">
        <f>A52</f>
        <v>Fuente: Instituto Nacional de Estadística (INE). LXV Encuesta Permanente de Hogares de Propósitos Múltiples, 2019.</v>
      </c>
      <c r="E105" s="120"/>
      <c r="F105" s="120"/>
      <c r="G105" s="120"/>
    </row>
    <row r="106" spans="1:7" x14ac:dyDescent="0.2">
      <c r="A106" s="15" t="str">
        <f>'C01'!$A$43</f>
        <v>(Promedio de salarios mínimos por rama)</v>
      </c>
      <c r="E106" s="120"/>
      <c r="F106" s="120"/>
      <c r="G106" s="120"/>
    </row>
  </sheetData>
  <mergeCells count="18">
    <mergeCell ref="A56:G56"/>
    <mergeCell ref="A57:G57"/>
    <mergeCell ref="B61:B62"/>
    <mergeCell ref="C61:F61"/>
    <mergeCell ref="A60:A62"/>
    <mergeCell ref="G61:G62"/>
    <mergeCell ref="A58:G58"/>
    <mergeCell ref="A59:G59"/>
    <mergeCell ref="B60:G60"/>
    <mergeCell ref="A1:G1"/>
    <mergeCell ref="A2:G2"/>
    <mergeCell ref="A3:G3"/>
    <mergeCell ref="A5:A7"/>
    <mergeCell ref="B5:G5"/>
    <mergeCell ref="A4:G4"/>
    <mergeCell ref="G6:G7"/>
    <mergeCell ref="B6:B7"/>
    <mergeCell ref="C6:F6"/>
  </mergeCells>
  <phoneticPr fontId="1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135"/>
  <sheetViews>
    <sheetView topLeftCell="A22" workbookViewId="0">
      <selection activeCell="B114" sqref="B114"/>
    </sheetView>
  </sheetViews>
  <sheetFormatPr baseColWidth="10" defaultColWidth="11.6640625" defaultRowHeight="11.25" x14ac:dyDescent="0.2"/>
  <cols>
    <col min="1" max="1" width="45.6640625" style="120" customWidth="1"/>
    <col min="2" max="7" width="10.33203125" style="120" customWidth="1"/>
    <col min="8" max="8" width="10.33203125" style="120" hidden="1" customWidth="1"/>
    <col min="9" max="9" width="13.6640625" style="120" hidden="1" customWidth="1"/>
    <col min="10" max="16384" width="11.6640625" style="120"/>
  </cols>
  <sheetData>
    <row r="1" spans="1:15" x14ac:dyDescent="0.2">
      <c r="A1" s="288" t="s">
        <v>100</v>
      </c>
      <c r="B1" s="288"/>
      <c r="C1" s="288"/>
      <c r="D1" s="288"/>
      <c r="E1" s="288"/>
      <c r="F1" s="288"/>
      <c r="G1" s="288"/>
      <c r="H1" s="288"/>
      <c r="I1" s="288"/>
    </row>
    <row r="2" spans="1:15" x14ac:dyDescent="0.2">
      <c r="A2" s="340" t="s">
        <v>101</v>
      </c>
      <c r="B2" s="340"/>
      <c r="C2" s="340"/>
      <c r="D2" s="340"/>
      <c r="E2" s="340"/>
      <c r="F2" s="340"/>
      <c r="G2" s="340"/>
      <c r="H2" s="340"/>
      <c r="I2" s="340"/>
    </row>
    <row r="3" spans="1:15" x14ac:dyDescent="0.2">
      <c r="A3" s="346" t="s">
        <v>33</v>
      </c>
      <c r="B3" s="346"/>
      <c r="C3" s="346"/>
      <c r="D3" s="346"/>
      <c r="E3" s="346"/>
      <c r="F3" s="346"/>
      <c r="G3" s="346"/>
      <c r="H3" s="346"/>
      <c r="I3" s="346"/>
    </row>
    <row r="4" spans="1:15" customFormat="1" ht="23.25" x14ac:dyDescent="0.35">
      <c r="A4" s="323" t="s">
        <v>89</v>
      </c>
      <c r="B4" s="323"/>
      <c r="C4" s="323"/>
      <c r="D4" s="323"/>
      <c r="E4" s="323"/>
      <c r="F4" s="323"/>
      <c r="G4" s="323"/>
      <c r="H4" s="323"/>
      <c r="I4" s="323"/>
      <c r="J4" s="244"/>
      <c r="K4" s="244"/>
      <c r="L4" s="244"/>
      <c r="M4" s="244"/>
      <c r="N4" s="244"/>
      <c r="O4" s="244"/>
    </row>
    <row r="5" spans="1:15" ht="12" customHeight="1" x14ac:dyDescent="0.2">
      <c r="A5" s="347" t="s">
        <v>31</v>
      </c>
      <c r="B5" s="347" t="s">
        <v>27</v>
      </c>
      <c r="C5" s="349" t="s">
        <v>6</v>
      </c>
      <c r="D5" s="349"/>
      <c r="E5" s="349"/>
      <c r="F5" s="349"/>
      <c r="G5" s="347" t="s">
        <v>28</v>
      </c>
      <c r="H5" s="347" t="s">
        <v>36</v>
      </c>
      <c r="I5" s="347" t="s">
        <v>29</v>
      </c>
    </row>
    <row r="6" spans="1:15" ht="20.25" customHeight="1" x14ac:dyDescent="0.2">
      <c r="A6" s="348"/>
      <c r="B6" s="348"/>
      <c r="C6" s="40" t="s">
        <v>0</v>
      </c>
      <c r="D6" s="40" t="s">
        <v>87</v>
      </c>
      <c r="E6" s="40" t="s">
        <v>9</v>
      </c>
      <c r="F6" s="40" t="s">
        <v>88</v>
      </c>
      <c r="G6" s="348"/>
      <c r="H6" s="348"/>
      <c r="I6" s="348"/>
    </row>
    <row r="7" spans="1:15" x14ac:dyDescent="0.2">
      <c r="A7" s="125"/>
      <c r="B7" s="16"/>
      <c r="C7" s="16"/>
      <c r="D7" s="16"/>
      <c r="E7" s="16"/>
      <c r="F7" s="16"/>
      <c r="G7" s="16"/>
      <c r="H7" s="16"/>
      <c r="I7" s="16"/>
    </row>
    <row r="8" spans="1:15" x14ac:dyDescent="0.2">
      <c r="A8" s="33" t="s">
        <v>58</v>
      </c>
      <c r="B8" s="88">
        <f>[4]Sheet1!D88</f>
        <v>7.5940008212949053</v>
      </c>
      <c r="C8" s="88">
        <f>[4]Sheet1!F88</f>
        <v>8.0311090904994185</v>
      </c>
      <c r="D8" s="88">
        <f>[4]Sheet1!H88</f>
        <v>11.713889058790199</v>
      </c>
      <c r="E8" s="88">
        <f>[4]Sheet1!J88</f>
        <v>7.6970704422854697</v>
      </c>
      <c r="F8" s="88">
        <f>[4]Sheet1!L88</f>
        <v>4.7257207840041833</v>
      </c>
      <c r="G8" s="88">
        <f>[4]Sheet1!N88</f>
        <v>6.8718584181154281</v>
      </c>
      <c r="H8" s="88">
        <f>[1]MercLab!O335</f>
        <v>0</v>
      </c>
      <c r="I8" s="88">
        <f>[1]MercLab!P335</f>
        <v>0</v>
      </c>
      <c r="J8" s="17"/>
      <c r="K8" s="17"/>
    </row>
    <row r="9" spans="1:15" ht="12.75" customHeight="1" x14ac:dyDescent="0.2">
      <c r="A9" s="126"/>
      <c r="H9" s="127"/>
      <c r="I9" s="127"/>
    </row>
    <row r="10" spans="1:15" ht="12.75" customHeight="1" x14ac:dyDescent="0.2">
      <c r="A10" s="97" t="s">
        <v>10</v>
      </c>
      <c r="B10" s="295"/>
      <c r="C10" s="295"/>
      <c r="D10" s="295"/>
      <c r="E10" s="295"/>
      <c r="F10" s="295"/>
      <c r="G10" s="295"/>
      <c r="H10" s="103">
        <f>[1]MercLab!O336</f>
        <v>0</v>
      </c>
      <c r="I10" s="103">
        <f>[1]MercLab!P336</f>
        <v>0</v>
      </c>
    </row>
    <row r="11" spans="1:15" x14ac:dyDescent="0.2">
      <c r="A11" s="128" t="s">
        <v>55</v>
      </c>
      <c r="B11" s="302">
        <f>[4]Sheet1!D89</f>
        <v>8.9023878268644321</v>
      </c>
      <c r="C11" s="302">
        <f>[4]Sheet1!F89</f>
        <v>9.1669296061796395</v>
      </c>
      <c r="D11" s="302">
        <f>[4]Sheet1!H89</f>
        <v>12.320777542740867</v>
      </c>
      <c r="E11" s="302">
        <f>[4]Sheet1!J89</f>
        <v>8.8365997337412807</v>
      </c>
      <c r="F11" s="302">
        <f>[4]Sheet1!L89</f>
        <v>4.4651778679944307</v>
      </c>
      <c r="G11" s="302">
        <f>[4]Sheet1!N89</f>
        <v>8.3940359207763784</v>
      </c>
      <c r="H11" s="89">
        <f>AVERAGE(H12:H14)</f>
        <v>0</v>
      </c>
      <c r="I11" s="89">
        <f>AVERAGE(I12:I14)</f>
        <v>0</v>
      </c>
    </row>
    <row r="12" spans="1:15" x14ac:dyDescent="0.2">
      <c r="A12" s="129" t="s">
        <v>51</v>
      </c>
      <c r="B12" s="302">
        <f>[4]Sheet1!D91</f>
        <v>10.273884827076314</v>
      </c>
      <c r="C12" s="302">
        <f>[4]Sheet1!F91</f>
        <v>10.796322827125108</v>
      </c>
      <c r="D12" s="302">
        <f>[4]Sheet1!H91</f>
        <v>13.542720437457284</v>
      </c>
      <c r="E12" s="302">
        <f>[4]Sheet1!J91</f>
        <v>10.222979834614842</v>
      </c>
      <c r="F12" s="302">
        <f>[4]Sheet1!L91</f>
        <v>7.5</v>
      </c>
      <c r="G12" s="302">
        <f>[4]Sheet1!N91</f>
        <v>9.1214116407690291</v>
      </c>
      <c r="H12" s="89">
        <f>[1]MercLab!O337</f>
        <v>0</v>
      </c>
      <c r="I12" s="89">
        <f>[1]MercLab!P337</f>
        <v>0</v>
      </c>
    </row>
    <row r="13" spans="1:15" x14ac:dyDescent="0.2">
      <c r="A13" s="129" t="s">
        <v>52</v>
      </c>
      <c r="B13" s="302">
        <f>[4]Sheet1!D92</f>
        <v>9.4900181488203188</v>
      </c>
      <c r="C13" s="302">
        <f>[4]Sheet1!F92</f>
        <v>9.7108478341355049</v>
      </c>
      <c r="D13" s="302">
        <f>[4]Sheet1!H92</f>
        <v>13.774193548387098</v>
      </c>
      <c r="E13" s="302">
        <f>[4]Sheet1!J92</f>
        <v>9.5758334939294674</v>
      </c>
      <c r="F13" s="302">
        <f>[4]Sheet1!L92</f>
        <v>7.666666666666667</v>
      </c>
      <c r="G13" s="302">
        <f>[4]Sheet1!N92</f>
        <v>8.9740484429065788</v>
      </c>
      <c r="H13" s="89">
        <f>[1]MercLab!O338</f>
        <v>0</v>
      </c>
      <c r="I13" s="89">
        <f>[1]MercLab!P338</f>
        <v>0</v>
      </c>
    </row>
    <row r="14" spans="1:15" x14ac:dyDescent="0.2">
      <c r="A14" s="129" t="s">
        <v>71</v>
      </c>
      <c r="B14" s="302">
        <f>[4]Sheet1!D93</f>
        <v>8.3399407910251639</v>
      </c>
      <c r="C14" s="302">
        <f>[4]Sheet1!F93</f>
        <v>8.4783026466265401</v>
      </c>
      <c r="D14" s="302">
        <f>[4]Sheet1!H93</f>
        <v>11.313633135637224</v>
      </c>
      <c r="E14" s="302">
        <f>[4]Sheet1!J93</f>
        <v>8.2311559903352371</v>
      </c>
      <c r="F14" s="302">
        <f>[4]Sheet1!L93</f>
        <v>2</v>
      </c>
      <c r="G14" s="302">
        <f>[4]Sheet1!N93</f>
        <v>8.0944814943838086</v>
      </c>
      <c r="H14" s="89">
        <f>[1]MercLab!O339</f>
        <v>0</v>
      </c>
      <c r="I14" s="89">
        <f>[1]MercLab!P339</f>
        <v>0</v>
      </c>
    </row>
    <row r="15" spans="1:15" x14ac:dyDescent="0.2">
      <c r="A15" s="128" t="s">
        <v>53</v>
      </c>
      <c r="B15" s="302">
        <f>[4]Sheet1!D94</f>
        <v>5.8775321171116683</v>
      </c>
      <c r="C15" s="302">
        <f>[4]Sheet1!F94</f>
        <v>6.3334495988838508</v>
      </c>
      <c r="D15" s="302">
        <f>[4]Sheet1!H94</f>
        <v>10.417849898580121</v>
      </c>
      <c r="E15" s="302">
        <f>[4]Sheet1!J94</f>
        <v>6.0404558834629061</v>
      </c>
      <c r="F15" s="302">
        <f>[4]Sheet1!L94</f>
        <v>4.88</v>
      </c>
      <c r="G15" s="302">
        <f>[4]Sheet1!N94</f>
        <v>5.2548589939024382</v>
      </c>
      <c r="H15" s="89">
        <f>[1]MercLab!O340</f>
        <v>0</v>
      </c>
      <c r="I15" s="89">
        <f>[1]MercLab!P340</f>
        <v>0</v>
      </c>
    </row>
    <row r="16" spans="1:15" x14ac:dyDescent="0.2">
      <c r="A16" s="130"/>
      <c r="H16" s="99"/>
      <c r="I16" s="99"/>
    </row>
    <row r="17" spans="1:9" x14ac:dyDescent="0.2">
      <c r="A17" s="97" t="s">
        <v>11</v>
      </c>
      <c r="H17" s="103"/>
      <c r="I17" s="103"/>
    </row>
    <row r="18" spans="1:9" x14ac:dyDescent="0.2">
      <c r="A18" s="128" t="s">
        <v>37</v>
      </c>
      <c r="B18" s="302">
        <f>[4]Sheet1!D96</f>
        <v>0</v>
      </c>
      <c r="C18" s="302">
        <f>[4]Sheet1!F96</f>
        <v>0</v>
      </c>
      <c r="D18" s="302">
        <f>[4]Sheet1!H96</f>
        <v>0</v>
      </c>
      <c r="E18" s="302">
        <f>[4]Sheet1!J96</f>
        <v>0</v>
      </c>
      <c r="F18" s="302">
        <f>[4]Sheet1!L96</f>
        <v>0</v>
      </c>
      <c r="G18" s="302">
        <f>[4]Sheet1!N96</f>
        <v>0</v>
      </c>
      <c r="H18" s="89">
        <f>[1]MercLab!O342</f>
        <v>0</v>
      </c>
      <c r="I18" s="89">
        <f>[1]MercLab!P342</f>
        <v>0</v>
      </c>
    </row>
    <row r="19" spans="1:9" ht="12.75" customHeight="1" x14ac:dyDescent="0.2">
      <c r="A19" s="128" t="s">
        <v>38</v>
      </c>
      <c r="B19" s="302">
        <f>[4]Sheet1!D97</f>
        <v>4.9760419716449178</v>
      </c>
      <c r="C19" s="302">
        <f>[4]Sheet1!F97</f>
        <v>5.188678626068933</v>
      </c>
      <c r="D19" s="302">
        <f>[4]Sheet1!H97</f>
        <v>5.5354232957968206</v>
      </c>
      <c r="E19" s="302">
        <f>[4]Sheet1!J97</f>
        <v>5.1846688743516349</v>
      </c>
      <c r="F19" s="302">
        <f>[4]Sheet1!L97</f>
        <v>3.8021687197444192</v>
      </c>
      <c r="G19" s="302">
        <f>[4]Sheet1!N97</f>
        <v>4.6813573832359081</v>
      </c>
      <c r="H19" s="89">
        <f>[1]MercLab!O343</f>
        <v>0</v>
      </c>
      <c r="I19" s="89">
        <f>[1]MercLab!P343</f>
        <v>0</v>
      </c>
    </row>
    <row r="20" spans="1:9" x14ac:dyDescent="0.2">
      <c r="A20" s="128" t="s">
        <v>39</v>
      </c>
      <c r="B20" s="302">
        <f>[4]Sheet1!D98</f>
        <v>10.483718150387526</v>
      </c>
      <c r="C20" s="302">
        <f>[4]Sheet1!F98</f>
        <v>10.533594154999243</v>
      </c>
      <c r="D20" s="302">
        <f>[4]Sheet1!H98</f>
        <v>11.364032318790892</v>
      </c>
      <c r="E20" s="302">
        <f>[4]Sheet1!J98</f>
        <v>10.433659522562273</v>
      </c>
      <c r="F20" s="302">
        <f>[4]Sheet1!L98</f>
        <v>8.4548082328379444</v>
      </c>
      <c r="G20" s="302">
        <f>[4]Sheet1!N98</f>
        <v>10.380831717152731</v>
      </c>
      <c r="H20" s="89">
        <f>[1]MercLab!O344</f>
        <v>0</v>
      </c>
      <c r="I20" s="89">
        <f>[1]MercLab!P344</f>
        <v>0</v>
      </c>
    </row>
    <row r="21" spans="1:9" ht="12.75" customHeight="1" x14ac:dyDescent="0.2">
      <c r="A21" s="128" t="s">
        <v>40</v>
      </c>
      <c r="B21" s="302">
        <f>[4]Sheet1!D99</f>
        <v>15.526251129568815</v>
      </c>
      <c r="C21" s="302">
        <f>[4]Sheet1!F99</f>
        <v>15.396341027130948</v>
      </c>
      <c r="D21" s="302">
        <f>[4]Sheet1!H99</f>
        <v>16.413621999970914</v>
      </c>
      <c r="E21" s="302">
        <f>[4]Sheet1!J99</f>
        <v>15.026153937460391</v>
      </c>
      <c r="F21" s="302">
        <f>[4]Sheet1!L99</f>
        <v>0</v>
      </c>
      <c r="G21" s="302">
        <f>[4]Sheet1!N99</f>
        <v>15.891241198215624</v>
      </c>
      <c r="H21" s="89">
        <f>[1]MercLab!O345</f>
        <v>0</v>
      </c>
      <c r="I21" s="89">
        <f>[1]MercLab!P345</f>
        <v>0</v>
      </c>
    </row>
    <row r="22" spans="1:9" x14ac:dyDescent="0.2">
      <c r="A22" s="128" t="s">
        <v>46</v>
      </c>
      <c r="B22" s="302">
        <f>[4]Sheet1!D100</f>
        <v>0</v>
      </c>
      <c r="C22" s="302">
        <f>[4]Sheet1!F100</f>
        <v>0</v>
      </c>
      <c r="D22" s="302">
        <f>[4]Sheet1!H100</f>
        <v>0</v>
      </c>
      <c r="E22" s="302">
        <f>[4]Sheet1!J100</f>
        <v>0</v>
      </c>
      <c r="F22" s="302">
        <f>[4]Sheet1!L100</f>
        <v>0</v>
      </c>
      <c r="G22" s="302">
        <f>[4]Sheet1!N100</f>
        <v>0</v>
      </c>
      <c r="H22" s="89">
        <f>[1]MercLab!O346</f>
        <v>0</v>
      </c>
      <c r="I22" s="89">
        <f>[1]MercLab!P346</f>
        <v>0</v>
      </c>
    </row>
    <row r="23" spans="1:9" ht="12.75" customHeight="1" x14ac:dyDescent="0.2">
      <c r="A23" s="128"/>
      <c r="H23" s="99"/>
      <c r="I23" s="99"/>
    </row>
    <row r="24" spans="1:9" x14ac:dyDescent="0.2">
      <c r="A24" s="97" t="s">
        <v>16</v>
      </c>
      <c r="B24" s="295"/>
      <c r="C24" s="295"/>
      <c r="D24" s="295"/>
      <c r="E24" s="295"/>
      <c r="F24" s="295"/>
      <c r="G24" s="295"/>
      <c r="H24" s="103"/>
      <c r="I24" s="103"/>
    </row>
    <row r="25" spans="1:9" x14ac:dyDescent="0.2">
      <c r="A25" s="128" t="s">
        <v>41</v>
      </c>
      <c r="B25" s="302">
        <f>[4]Sheet1!D101</f>
        <v>3.6562905629231754</v>
      </c>
      <c r="C25" s="302">
        <f>[4]Sheet1!F101</f>
        <v>4.1873759797674417</v>
      </c>
      <c r="D25" s="302">
        <f>[4]Sheet1!H101</f>
        <v>0</v>
      </c>
      <c r="E25" s="302">
        <f>[4]Sheet1!J101</f>
        <v>4.1873759797674417</v>
      </c>
      <c r="F25" s="302">
        <f>[4]Sheet1!L101</f>
        <v>0</v>
      </c>
      <c r="G25" s="302">
        <f>[4]Sheet1!N101</f>
        <v>2.0559687942130149</v>
      </c>
      <c r="H25" s="89">
        <f>[1]MercLab!O348</f>
        <v>0</v>
      </c>
      <c r="I25" s="89">
        <f>[1]MercLab!P348</f>
        <v>0</v>
      </c>
    </row>
    <row r="26" spans="1:9" x14ac:dyDescent="0.2">
      <c r="A26" s="128" t="s">
        <v>42</v>
      </c>
      <c r="B26" s="302">
        <f>[4]Sheet1!D102</f>
        <v>5.6664346930383287</v>
      </c>
      <c r="C26" s="302">
        <f>[4]Sheet1!F102</f>
        <v>5.9150027790555963</v>
      </c>
      <c r="D26" s="302">
        <f>[4]Sheet1!H102</f>
        <v>0</v>
      </c>
      <c r="E26" s="302">
        <f>[4]Sheet1!J102</f>
        <v>5.9150027790555963</v>
      </c>
      <c r="F26" s="302">
        <f>[4]Sheet1!L102</f>
        <v>0</v>
      </c>
      <c r="G26" s="302">
        <f>[4]Sheet1!N102</f>
        <v>4.11025831736751</v>
      </c>
      <c r="H26" s="89">
        <f>[1]MercLab!O349</f>
        <v>0</v>
      </c>
      <c r="I26" s="89">
        <f>[1]MercLab!P349</f>
        <v>0</v>
      </c>
    </row>
    <row r="27" spans="1:9" x14ac:dyDescent="0.2">
      <c r="A27" s="128" t="s">
        <v>43</v>
      </c>
      <c r="B27" s="302">
        <f>[4]Sheet1!D103</f>
        <v>6.8828604784464629</v>
      </c>
      <c r="C27" s="302">
        <f>[4]Sheet1!F103</f>
        <v>6.9086214497703828</v>
      </c>
      <c r="D27" s="302">
        <f>[4]Sheet1!H103</f>
        <v>4</v>
      </c>
      <c r="E27" s="302">
        <f>[4]Sheet1!J103</f>
        <v>6.917788876969051</v>
      </c>
      <c r="F27" s="302">
        <f>[4]Sheet1!L103</f>
        <v>0</v>
      </c>
      <c r="G27" s="302">
        <f>[4]Sheet1!N103</f>
        <v>6.7326305229994352</v>
      </c>
      <c r="H27" s="89">
        <f>[1]MercLab!O350</f>
        <v>0</v>
      </c>
      <c r="I27" s="89">
        <f>[1]MercLab!P350</f>
        <v>0</v>
      </c>
    </row>
    <row r="28" spans="1:9" x14ac:dyDescent="0.2">
      <c r="A28" s="128" t="s">
        <v>44</v>
      </c>
      <c r="B28" s="302">
        <f>[4]Sheet1!D104</f>
        <v>8.3219340443070102</v>
      </c>
      <c r="C28" s="302">
        <f>[4]Sheet1!F104</f>
        <v>8.3958541379372242</v>
      </c>
      <c r="D28" s="302">
        <f>[4]Sheet1!H104</f>
        <v>11.190956705834404</v>
      </c>
      <c r="E28" s="302">
        <f>[4]Sheet1!J104</f>
        <v>8.2616866976658709</v>
      </c>
      <c r="F28" s="302">
        <f>[4]Sheet1!L104</f>
        <v>7.9465947642317794</v>
      </c>
      <c r="G28" s="302">
        <f>[4]Sheet1!N104</f>
        <v>7.9730962886334611</v>
      </c>
      <c r="H28" s="89">
        <f>[1]MercLab!O351</f>
        <v>0</v>
      </c>
      <c r="I28" s="89">
        <f>[1]MercLab!P351</f>
        <v>0</v>
      </c>
    </row>
    <row r="29" spans="1:9" x14ac:dyDescent="0.2">
      <c r="A29" s="128" t="s">
        <v>45</v>
      </c>
      <c r="B29" s="302">
        <f>[4]Sheet1!D105</f>
        <v>8.6333717302263882</v>
      </c>
      <c r="C29" s="302">
        <f>[4]Sheet1!F105</f>
        <v>8.7495608019000954</v>
      </c>
      <c r="D29" s="302">
        <f>[4]Sheet1!H105</f>
        <v>11.189358038257179</v>
      </c>
      <c r="E29" s="302">
        <f>[4]Sheet1!J105</f>
        <v>8.6028600157926522</v>
      </c>
      <c r="F29" s="302">
        <f>[4]Sheet1!L105</f>
        <v>6.3236940038822027</v>
      </c>
      <c r="G29" s="302">
        <f>[4]Sheet1!N105</f>
        <v>8.3031536162848703</v>
      </c>
      <c r="H29" s="89">
        <f>[1]MercLab!O352</f>
        <v>0</v>
      </c>
      <c r="I29" s="89">
        <f>[1]MercLab!P352</f>
        <v>0</v>
      </c>
    </row>
    <row r="30" spans="1:9" x14ac:dyDescent="0.2">
      <c r="A30" s="128" t="s">
        <v>47</v>
      </c>
      <c r="B30" s="302">
        <f>[4]Sheet1!D106</f>
        <v>8.1694958971052216</v>
      </c>
      <c r="C30" s="302">
        <f>[4]Sheet1!F106</f>
        <v>8.4710857133655697</v>
      </c>
      <c r="D30" s="302">
        <f>[4]Sheet1!H106</f>
        <v>11.882823313222316</v>
      </c>
      <c r="E30" s="302">
        <f>[4]Sheet1!J106</f>
        <v>8.2194208161811844</v>
      </c>
      <c r="F30" s="302">
        <f>[4]Sheet1!L106</f>
        <v>6</v>
      </c>
      <c r="G30" s="302">
        <f>[4]Sheet1!N106</f>
        <v>7.6010418114765672</v>
      </c>
      <c r="H30" s="89">
        <f>[1]MercLab!O353</f>
        <v>0</v>
      </c>
      <c r="I30" s="89">
        <f>[1]MercLab!P353</f>
        <v>0</v>
      </c>
    </row>
    <row r="31" spans="1:9" ht="12.75" customHeight="1" x14ac:dyDescent="0.2">
      <c r="A31" s="128" t="s">
        <v>48</v>
      </c>
      <c r="B31" s="302">
        <f>[4]Sheet1!D107</f>
        <v>7.6924506650739941</v>
      </c>
      <c r="C31" s="302">
        <f>[4]Sheet1!F107</f>
        <v>8.1378344841294883</v>
      </c>
      <c r="D31" s="302">
        <f>[4]Sheet1!H107</f>
        <v>12.330208349392764</v>
      </c>
      <c r="E31" s="302">
        <f>[4]Sheet1!J107</f>
        <v>7.5182887602370903</v>
      </c>
      <c r="F31" s="302">
        <f>[4]Sheet1!L107</f>
        <v>5.1362879647057849</v>
      </c>
      <c r="G31" s="302">
        <f>[4]Sheet1!N107</f>
        <v>7.0700715242382914</v>
      </c>
      <c r="H31" s="89">
        <f>[1]MercLab!O354</f>
        <v>0</v>
      </c>
      <c r="I31" s="89">
        <f>[1]MercLab!P354</f>
        <v>0</v>
      </c>
    </row>
    <row r="32" spans="1:9" x14ac:dyDescent="0.2">
      <c r="A32" s="128" t="s">
        <v>49</v>
      </c>
      <c r="B32" s="302">
        <f>[4]Sheet1!D108</f>
        <v>6.9156866611738188</v>
      </c>
      <c r="C32" s="302">
        <f>[4]Sheet1!F108</f>
        <v>7.5043893747592278</v>
      </c>
      <c r="D32" s="302">
        <f>[4]Sheet1!H108</f>
        <v>11.509359197869092</v>
      </c>
      <c r="E32" s="302">
        <f>[4]Sheet1!J108</f>
        <v>6.8147709576251616</v>
      </c>
      <c r="F32" s="302">
        <f>[4]Sheet1!L108</f>
        <v>2.3573131977714237</v>
      </c>
      <c r="G32" s="302">
        <f>[4]Sheet1!N108</f>
        <v>6.3824906289648915</v>
      </c>
      <c r="H32" s="89">
        <f>[1]MercLab!O355</f>
        <v>0</v>
      </c>
      <c r="I32" s="89">
        <f>[1]MercLab!P355</f>
        <v>0</v>
      </c>
    </row>
    <row r="33" spans="1:9" ht="12.75" customHeight="1" x14ac:dyDescent="0.2">
      <c r="A33" s="128" t="s">
        <v>72</v>
      </c>
      <c r="B33" s="302">
        <f>[4]Sheet1!D109</f>
        <v>6.3782719125012202</v>
      </c>
      <c r="C33" s="302">
        <f>[4]Sheet1!F109</f>
        <v>7.2222929179467785</v>
      </c>
      <c r="D33" s="302">
        <f>[4]Sheet1!H109</f>
        <v>11.967575175310266</v>
      </c>
      <c r="E33" s="302">
        <f>[4]Sheet1!J109</f>
        <v>6.0405733698030506</v>
      </c>
      <c r="F33" s="302">
        <f>[4]Sheet1!L109</f>
        <v>6</v>
      </c>
      <c r="G33" s="302">
        <f>[4]Sheet1!N109</f>
        <v>6.0005592156387086</v>
      </c>
      <c r="H33" s="89">
        <f>[1]MercLab!O356</f>
        <v>0</v>
      </c>
      <c r="I33" s="89">
        <f>[1]MercLab!P356</f>
        <v>0</v>
      </c>
    </row>
    <row r="34" spans="1:9" x14ac:dyDescent="0.2">
      <c r="A34" s="128"/>
      <c r="B34" s="302"/>
      <c r="C34" s="302"/>
      <c r="D34" s="302"/>
      <c r="E34" s="302"/>
      <c r="F34" s="302"/>
      <c r="G34" s="302"/>
      <c r="H34" s="99"/>
      <c r="I34" s="99"/>
    </row>
    <row r="35" spans="1:9" x14ac:dyDescent="0.2">
      <c r="A35" s="34" t="s">
        <v>82</v>
      </c>
      <c r="H35" s="102"/>
      <c r="I35" s="102"/>
    </row>
    <row r="36" spans="1:9" x14ac:dyDescent="0.2">
      <c r="A36" s="35" t="s">
        <v>75</v>
      </c>
      <c r="B36" s="302">
        <f>[4]Sheet1!D113</f>
        <v>6.7305633210499938</v>
      </c>
      <c r="C36" s="302">
        <f>[4]Sheet1!F113</f>
        <v>7.0227443295720144</v>
      </c>
      <c r="D36" s="302">
        <f>[4]Sheet1!H113</f>
        <v>9.7254924914254559</v>
      </c>
      <c r="E36" s="302">
        <f>[4]Sheet1!J113</f>
        <v>6.8964754886110224</v>
      </c>
      <c r="F36" s="302">
        <f>[4]Sheet1!L113</f>
        <v>4.2808395411930205</v>
      </c>
      <c r="G36" s="302">
        <f>[4]Sheet1!N113</f>
        <v>6.2680136953946919</v>
      </c>
      <c r="H36" s="89">
        <f>AVERAGE(H37:H39)</f>
        <v>0</v>
      </c>
      <c r="I36" s="89">
        <f>AVERAGE(I37:I39)</f>
        <v>0</v>
      </c>
    </row>
    <row r="37" spans="1:9" x14ac:dyDescent="0.2">
      <c r="A37" s="36" t="s">
        <v>84</v>
      </c>
      <c r="B37" s="302">
        <f>[4]Sheet1!D114</f>
        <v>6.8579507213146949</v>
      </c>
      <c r="C37" s="302">
        <f>[4]Sheet1!F114</f>
        <v>7.2889836145085187</v>
      </c>
      <c r="D37" s="302">
        <f>[4]Sheet1!H114</f>
        <v>11.142731764907998</v>
      </c>
      <c r="E37" s="302">
        <f>[4]Sheet1!J114</f>
        <v>7.0193977944232691</v>
      </c>
      <c r="F37" s="302">
        <f>[4]Sheet1!L114</f>
        <v>2</v>
      </c>
      <c r="G37" s="302">
        <f>[4]Sheet1!N114</f>
        <v>6.4602679914327945</v>
      </c>
      <c r="H37" s="89">
        <f>[1]MercLab!O361</f>
        <v>0</v>
      </c>
      <c r="I37" s="89">
        <f>[1]MercLab!P361</f>
        <v>0</v>
      </c>
    </row>
    <row r="38" spans="1:9" x14ac:dyDescent="0.2">
      <c r="A38" s="36" t="s">
        <v>85</v>
      </c>
      <c r="B38" s="302">
        <f>[4]Sheet1!D115</f>
        <v>6.6985361829256735</v>
      </c>
      <c r="C38" s="302">
        <f>[4]Sheet1!F115</f>
        <v>6.9748321018954558</v>
      </c>
      <c r="D38" s="302">
        <f>[4]Sheet1!H115</f>
        <v>9.389267833059149</v>
      </c>
      <c r="E38" s="302">
        <f>[4]Sheet1!J115</f>
        <v>6.871185070110946</v>
      </c>
      <c r="F38" s="302">
        <f>[4]Sheet1!L115</f>
        <v>4.4578409871972369</v>
      </c>
      <c r="G38" s="302">
        <f>[4]Sheet1!N115</f>
        <v>6.2059849846484578</v>
      </c>
      <c r="H38" s="89">
        <f>[1]MercLab!O362</f>
        <v>0</v>
      </c>
      <c r="I38" s="89">
        <f>[1]MercLab!P362</f>
        <v>0</v>
      </c>
    </row>
    <row r="39" spans="1:9" x14ac:dyDescent="0.2">
      <c r="A39" s="36" t="s">
        <v>86</v>
      </c>
      <c r="B39" s="302">
        <f>[4]Sheet1!D116</f>
        <v>8.4080181360315507</v>
      </c>
      <c r="C39" s="302">
        <f>[4]Sheet1!F116</f>
        <v>8.3630728512879227</v>
      </c>
      <c r="D39" s="302">
        <f>[4]Sheet1!H116</f>
        <v>0</v>
      </c>
      <c r="E39" s="302">
        <f>[4]Sheet1!J116</f>
        <v>8.3630728512879227</v>
      </c>
      <c r="F39" s="302">
        <f>[4]Sheet1!L116</f>
        <v>0</v>
      </c>
      <c r="G39" s="302">
        <f>[4]Sheet1!N116</f>
        <v>8.7272727272727266</v>
      </c>
      <c r="H39" s="89">
        <f>[1]MercLab!O363</f>
        <v>0</v>
      </c>
      <c r="I39" s="89">
        <f>[1]MercLab!P363</f>
        <v>0</v>
      </c>
    </row>
    <row r="40" spans="1:9" x14ac:dyDescent="0.2">
      <c r="A40" s="35" t="s">
        <v>76</v>
      </c>
      <c r="B40" s="302">
        <f>[4]Sheet1!D117</f>
        <v>9.8609302588594669</v>
      </c>
      <c r="C40" s="302">
        <f>[4]Sheet1!F117</f>
        <v>10.642107732343403</v>
      </c>
      <c r="D40" s="302">
        <f>[4]Sheet1!H117</f>
        <v>12.596378654655533</v>
      </c>
      <c r="E40" s="302">
        <f>[4]Sheet1!J117</f>
        <v>10.187544523374429</v>
      </c>
      <c r="F40" s="302">
        <f>[4]Sheet1!L117</f>
        <v>7.7607232934432178</v>
      </c>
      <c r="G40" s="302">
        <f>[4]Sheet1!N117</f>
        <v>8.1103329707639826</v>
      </c>
      <c r="H40" s="89">
        <f>[1]MercLab!O364</f>
        <v>0</v>
      </c>
      <c r="I40" s="89">
        <f>[1]MercLab!P364</f>
        <v>0</v>
      </c>
    </row>
    <row r="41" spans="1:9" x14ac:dyDescent="0.2">
      <c r="A41" s="35" t="s">
        <v>77</v>
      </c>
      <c r="B41" s="302">
        <f>[4]Sheet1!D118</f>
        <v>12.474327643590385</v>
      </c>
      <c r="C41" s="302">
        <f>[4]Sheet1!F118</f>
        <v>13.214768392979135</v>
      </c>
      <c r="D41" s="302">
        <f>[4]Sheet1!H118</f>
        <v>14.421917018734893</v>
      </c>
      <c r="E41" s="302">
        <f>[4]Sheet1!J118</f>
        <v>12.63001067510165</v>
      </c>
      <c r="F41" s="302">
        <f>[4]Sheet1!L118</f>
        <v>0</v>
      </c>
      <c r="G41" s="302">
        <f>[4]Sheet1!N118</f>
        <v>11.400550396559753</v>
      </c>
      <c r="H41" s="89">
        <f>[1]MercLab!O365</f>
        <v>0</v>
      </c>
      <c r="I41" s="89">
        <f>[1]MercLab!P365</f>
        <v>0</v>
      </c>
    </row>
    <row r="42" spans="1:9" x14ac:dyDescent="0.2">
      <c r="A42" s="35" t="s">
        <v>78</v>
      </c>
      <c r="B42" s="302">
        <f>[4]Sheet1!D119</f>
        <v>13.089879284342786</v>
      </c>
      <c r="C42" s="302">
        <f>[4]Sheet1!F119</f>
        <v>14.844950472574389</v>
      </c>
      <c r="D42" s="302">
        <f>[4]Sheet1!H119</f>
        <v>14</v>
      </c>
      <c r="E42" s="302">
        <f>[4]Sheet1!J119</f>
        <v>14.919085583104749</v>
      </c>
      <c r="F42" s="302">
        <f>[4]Sheet1!L119</f>
        <v>0</v>
      </c>
      <c r="G42" s="302">
        <f>[4]Sheet1!N119</f>
        <v>11.77158387057966</v>
      </c>
      <c r="H42" s="89">
        <f>[1]MercLab!O366</f>
        <v>0</v>
      </c>
      <c r="I42" s="89">
        <f>[1]MercLab!P366</f>
        <v>0</v>
      </c>
    </row>
    <row r="43" spans="1:9" x14ac:dyDescent="0.2">
      <c r="A43" s="35" t="s">
        <v>79</v>
      </c>
      <c r="B43" s="302">
        <f>[4]Sheet1!D120</f>
        <v>14.595040347930707</v>
      </c>
      <c r="C43" s="302">
        <f>[4]Sheet1!F120</f>
        <v>16.808625295367236</v>
      </c>
      <c r="D43" s="302">
        <f>[4]Sheet1!H120</f>
        <v>20.196697993351624</v>
      </c>
      <c r="E43" s="302">
        <f>[4]Sheet1!J120</f>
        <v>15.280260649650574</v>
      </c>
      <c r="F43" s="302">
        <f>[4]Sheet1!L120</f>
        <v>0</v>
      </c>
      <c r="G43" s="302">
        <f>[4]Sheet1!N120</f>
        <v>12.860904306313596</v>
      </c>
      <c r="H43" s="89">
        <f>[1]MercLab!O367</f>
        <v>0</v>
      </c>
      <c r="I43" s="89">
        <f>[1]MercLab!P367</f>
        <v>0</v>
      </c>
    </row>
    <row r="44" spans="1:9" x14ac:dyDescent="0.2">
      <c r="A44" s="130"/>
      <c r="H44" s="99"/>
      <c r="I44" s="99"/>
    </row>
    <row r="45" spans="1:9" x14ac:dyDescent="0.2">
      <c r="A45" s="97" t="s">
        <v>12</v>
      </c>
      <c r="B45" s="295"/>
      <c r="C45" s="295"/>
      <c r="D45" s="295"/>
      <c r="E45" s="295"/>
      <c r="F45" s="295"/>
      <c r="G45" s="295"/>
      <c r="H45" s="103"/>
      <c r="I45" s="103"/>
    </row>
    <row r="46" spans="1:9" x14ac:dyDescent="0.2">
      <c r="A46" s="128" t="s">
        <v>38</v>
      </c>
      <c r="B46" s="302">
        <f>[4]Sheet1!D121</f>
        <v>5.5518183443781552</v>
      </c>
      <c r="C46" s="302">
        <f>[4]Sheet1!F121</f>
        <v>5.87906147411947</v>
      </c>
      <c r="D46" s="302">
        <f>[4]Sheet1!H121</f>
        <v>0</v>
      </c>
      <c r="E46" s="302">
        <f>[4]Sheet1!J121</f>
        <v>5.87906147411947</v>
      </c>
      <c r="F46" s="302">
        <f>[4]Sheet1!L121</f>
        <v>0</v>
      </c>
      <c r="G46" s="302">
        <f>[4]Sheet1!N121</f>
        <v>5.2089223776892215</v>
      </c>
      <c r="H46" s="89">
        <f>[1]MercLab!O369</f>
        <v>0</v>
      </c>
      <c r="I46" s="89">
        <f>[1]MercLab!P369</f>
        <v>0</v>
      </c>
    </row>
    <row r="47" spans="1:9" x14ac:dyDescent="0.2">
      <c r="A47" s="128" t="s">
        <v>39</v>
      </c>
      <c r="B47" s="302">
        <f>[4]Sheet1!D122</f>
        <v>8.3303086986944734</v>
      </c>
      <c r="C47" s="302">
        <f>[4]Sheet1!F122</f>
        <v>8.4393850743944068</v>
      </c>
      <c r="D47" s="302">
        <f>[4]Sheet1!H122</f>
        <v>0</v>
      </c>
      <c r="E47" s="302">
        <f>[4]Sheet1!J122</f>
        <v>8.4393850743944068</v>
      </c>
      <c r="F47" s="302">
        <f>[4]Sheet1!L122</f>
        <v>0</v>
      </c>
      <c r="G47" s="302">
        <f>[4]Sheet1!N122</f>
        <v>7.9368558900470019</v>
      </c>
      <c r="H47" s="89">
        <f>[1]MercLab!O370</f>
        <v>0</v>
      </c>
      <c r="I47" s="89">
        <f>[1]MercLab!P370</f>
        <v>0</v>
      </c>
    </row>
    <row r="48" spans="1:9" x14ac:dyDescent="0.2">
      <c r="A48" s="128" t="s">
        <v>50</v>
      </c>
      <c r="B48" s="302">
        <f>[4]Sheet1!D123</f>
        <v>8.7301387852680516</v>
      </c>
      <c r="C48" s="302">
        <f>[4]Sheet1!F123</f>
        <v>8.9932339135597292</v>
      </c>
      <c r="D48" s="302">
        <f>[4]Sheet1!H123</f>
        <v>11.713889058790199</v>
      </c>
      <c r="E48" s="302">
        <f>[4]Sheet1!J123</f>
        <v>8.526590346056734</v>
      </c>
      <c r="F48" s="302">
        <f>[4]Sheet1!L123</f>
        <v>4.7257207840041833</v>
      </c>
      <c r="G48" s="302">
        <f>[4]Sheet1!N123</f>
        <v>8.2306985793285481</v>
      </c>
      <c r="H48" s="89">
        <f>[1]MercLab!O371</f>
        <v>0</v>
      </c>
      <c r="I48" s="89">
        <f>[1]MercLab!P371</f>
        <v>0</v>
      </c>
    </row>
    <row r="49" spans="1:15" x14ac:dyDescent="0.2">
      <c r="A49" s="128" t="s">
        <v>46</v>
      </c>
      <c r="B49" s="302">
        <f>[4]Sheet1!D124</f>
        <v>12.299830909417524</v>
      </c>
      <c r="C49" s="302">
        <f>[4]Sheet1!F124</f>
        <v>12.299830909417524</v>
      </c>
      <c r="D49" s="302">
        <f>[4]Sheet1!H124</f>
        <v>0</v>
      </c>
      <c r="E49" s="302">
        <f>[4]Sheet1!J124</f>
        <v>12.299830909417524</v>
      </c>
      <c r="F49" s="302">
        <f>[4]Sheet1!L124</f>
        <v>0</v>
      </c>
      <c r="G49" s="302">
        <f>[4]Sheet1!N124</f>
        <v>0</v>
      </c>
      <c r="H49" s="89">
        <f>[1]MercLab!O372</f>
        <v>0</v>
      </c>
      <c r="I49" s="89">
        <f>[1]MercLab!P372</f>
        <v>0</v>
      </c>
    </row>
    <row r="50" spans="1:15" x14ac:dyDescent="0.2">
      <c r="A50" s="128"/>
      <c r="H50" s="89"/>
      <c r="I50" s="89"/>
    </row>
    <row r="51" spans="1:15" x14ac:dyDescent="0.2">
      <c r="A51" s="270"/>
      <c r="B51" s="271"/>
      <c r="C51" s="271"/>
      <c r="D51" s="271"/>
      <c r="E51" s="271"/>
      <c r="F51" s="271"/>
      <c r="G51" s="271"/>
      <c r="H51" s="271"/>
      <c r="I51" s="271"/>
    </row>
    <row r="52" spans="1:15" x14ac:dyDescent="0.2">
      <c r="A52" s="37" t="str">
        <f>'C01'!A42</f>
        <v>Fuente: Instituto Nacional de Estadística (INE). LXV Encuesta Permanente de Hogares de Propósitos Múltiples, 2019.</v>
      </c>
      <c r="B52" s="131"/>
      <c r="C52" s="131"/>
      <c r="D52" s="131"/>
      <c r="E52" s="131"/>
      <c r="F52" s="131"/>
      <c r="G52" s="131"/>
      <c r="H52" s="131"/>
      <c r="I52" s="131"/>
    </row>
    <row r="53" spans="1:15" x14ac:dyDescent="0.2">
      <c r="A53" s="37" t="str">
        <f>'C01'!A43</f>
        <v>(Promedio de salarios mínimos por rama)</v>
      </c>
      <c r="B53" s="131"/>
      <c r="C53" s="131"/>
      <c r="D53" s="131"/>
      <c r="E53" s="131"/>
      <c r="F53" s="131"/>
      <c r="G53" s="131"/>
      <c r="H53" s="131"/>
      <c r="I53" s="131"/>
    </row>
    <row r="54" spans="1:15" x14ac:dyDescent="0.2">
      <c r="A54" s="37" t="s">
        <v>83</v>
      </c>
      <c r="B54" s="131"/>
      <c r="C54" s="131"/>
      <c r="D54" s="131"/>
      <c r="E54" s="131"/>
      <c r="F54" s="131"/>
      <c r="G54" s="131"/>
      <c r="H54" s="131"/>
      <c r="I54" s="131"/>
    </row>
    <row r="55" spans="1:15" x14ac:dyDescent="0.2">
      <c r="A55" s="131"/>
      <c r="B55" s="131"/>
      <c r="C55" s="131"/>
      <c r="D55" s="38"/>
      <c r="E55" s="131"/>
      <c r="F55" s="131"/>
      <c r="G55" s="131"/>
      <c r="H55" s="131"/>
      <c r="I55" s="131"/>
    </row>
    <row r="56" spans="1:15" x14ac:dyDescent="0.2">
      <c r="A56" s="289" t="s">
        <v>100</v>
      </c>
      <c r="B56" s="289"/>
      <c r="C56" s="289"/>
      <c r="D56" s="289"/>
      <c r="E56" s="289"/>
      <c r="F56" s="289"/>
      <c r="G56" s="289"/>
      <c r="H56" s="289"/>
      <c r="I56" s="289"/>
    </row>
    <row r="57" spans="1:15" x14ac:dyDescent="0.2">
      <c r="A57" s="346" t="s">
        <v>101</v>
      </c>
      <c r="B57" s="346"/>
      <c r="C57" s="346"/>
      <c r="D57" s="346"/>
      <c r="E57" s="346"/>
      <c r="F57" s="346"/>
      <c r="G57" s="346"/>
      <c r="H57" s="346"/>
      <c r="I57" s="346"/>
    </row>
    <row r="58" spans="1:15" x14ac:dyDescent="0.2">
      <c r="A58" s="346" t="s">
        <v>33</v>
      </c>
      <c r="B58" s="346"/>
      <c r="C58" s="346"/>
      <c r="D58" s="346"/>
      <c r="E58" s="346"/>
      <c r="F58" s="346"/>
      <c r="G58" s="346"/>
      <c r="H58" s="346"/>
      <c r="I58" s="346"/>
    </row>
    <row r="59" spans="1:15" customFormat="1" ht="23.25" x14ac:dyDescent="0.35">
      <c r="A59" s="323" t="s">
        <v>89</v>
      </c>
      <c r="B59" s="323"/>
      <c r="C59" s="323"/>
      <c r="D59" s="323"/>
      <c r="E59" s="323"/>
      <c r="F59" s="323"/>
      <c r="G59" s="323"/>
      <c r="H59" s="323"/>
      <c r="I59" s="323"/>
      <c r="J59" s="244"/>
      <c r="K59" s="244"/>
      <c r="L59" s="244"/>
      <c r="M59" s="244"/>
      <c r="N59" s="244"/>
      <c r="O59" s="244"/>
    </row>
    <row r="60" spans="1:15" x14ac:dyDescent="0.2">
      <c r="A60" s="347" t="s">
        <v>31</v>
      </c>
      <c r="B60" s="347" t="s">
        <v>27</v>
      </c>
      <c r="C60" s="349" t="s">
        <v>6</v>
      </c>
      <c r="D60" s="349"/>
      <c r="E60" s="349"/>
      <c r="F60" s="349"/>
      <c r="G60" s="347" t="s">
        <v>28</v>
      </c>
      <c r="H60" s="347" t="s">
        <v>36</v>
      </c>
      <c r="I60" s="347" t="s">
        <v>29</v>
      </c>
    </row>
    <row r="61" spans="1:15" ht="24" customHeight="1" x14ac:dyDescent="0.2">
      <c r="A61" s="348"/>
      <c r="B61" s="348"/>
      <c r="C61" s="40" t="s">
        <v>0</v>
      </c>
      <c r="D61" s="40" t="s">
        <v>87</v>
      </c>
      <c r="E61" s="40" t="s">
        <v>9</v>
      </c>
      <c r="F61" s="40" t="s">
        <v>88</v>
      </c>
      <c r="G61" s="348"/>
      <c r="H61" s="348"/>
      <c r="I61" s="348" t="s">
        <v>30</v>
      </c>
    </row>
    <row r="62" spans="1:15" x14ac:dyDescent="0.2">
      <c r="A62" s="39"/>
      <c r="B62" s="39"/>
      <c r="C62" s="41"/>
      <c r="D62" s="39"/>
      <c r="E62" s="39"/>
      <c r="F62" s="39"/>
      <c r="G62" s="39"/>
      <c r="H62" s="39"/>
      <c r="I62" s="39"/>
    </row>
    <row r="63" spans="1:15" x14ac:dyDescent="0.2">
      <c r="A63" s="98" t="s">
        <v>58</v>
      </c>
      <c r="B63" s="80">
        <f>B8</f>
        <v>7.5940008212949053</v>
      </c>
      <c r="C63" s="80">
        <f t="shared" ref="C63:I63" si="0">C8</f>
        <v>8.0311090904994185</v>
      </c>
      <c r="D63" s="80">
        <f t="shared" si="0"/>
        <v>11.713889058790199</v>
      </c>
      <c r="E63" s="80">
        <f t="shared" si="0"/>
        <v>7.6970704422854697</v>
      </c>
      <c r="F63" s="80">
        <f t="shared" si="0"/>
        <v>4.7257207840041833</v>
      </c>
      <c r="G63" s="80">
        <f t="shared" si="0"/>
        <v>6.8718584181154281</v>
      </c>
      <c r="H63" s="80">
        <f t="shared" si="0"/>
        <v>0</v>
      </c>
      <c r="I63" s="80">
        <f t="shared" si="0"/>
        <v>0</v>
      </c>
      <c r="J63" s="293"/>
    </row>
    <row r="64" spans="1:15" x14ac:dyDescent="0.2">
      <c r="A64" s="42"/>
      <c r="B64" s="294"/>
      <c r="C64" s="294"/>
      <c r="D64" s="294"/>
      <c r="E64" s="294"/>
      <c r="F64" s="294"/>
      <c r="G64" s="294"/>
      <c r="H64" s="294"/>
      <c r="I64" s="294"/>
      <c r="J64" s="293"/>
    </row>
    <row r="65" spans="1:10" x14ac:dyDescent="0.2">
      <c r="A65" s="18" t="s">
        <v>18</v>
      </c>
      <c r="B65" s="80"/>
      <c r="C65" s="80"/>
      <c r="D65" s="80"/>
      <c r="E65" s="80"/>
      <c r="F65" s="80"/>
      <c r="G65" s="80"/>
      <c r="H65" s="80"/>
      <c r="I65" s="80"/>
      <c r="J65" s="293"/>
    </row>
    <row r="66" spans="1:10" x14ac:dyDescent="0.2">
      <c r="A66" s="96" t="s">
        <v>108</v>
      </c>
      <c r="B66" s="302">
        <f>[4]Sheet1!D125</f>
        <v>5.5367129136213258</v>
      </c>
      <c r="C66" s="302">
        <f>[4]Sheet1!F125</f>
        <v>5.8483407447560261</v>
      </c>
      <c r="D66" s="302">
        <f>[4]Sheet1!H125</f>
        <v>0</v>
      </c>
      <c r="E66" s="302">
        <f>[4]Sheet1!J125</f>
        <v>5.8483407447560261</v>
      </c>
      <c r="F66" s="302">
        <f>[4]Sheet1!L125</f>
        <v>0</v>
      </c>
      <c r="G66" s="302">
        <f>[4]Sheet1!N125</f>
        <v>5.2159205113952227</v>
      </c>
      <c r="H66" s="83">
        <f>[1]MercLab!O375</f>
        <v>0</v>
      </c>
      <c r="I66" s="83">
        <f>[1]MercLab!P375</f>
        <v>0</v>
      </c>
      <c r="J66" s="293"/>
    </row>
    <row r="67" spans="1:10" x14ac:dyDescent="0.2">
      <c r="A67" s="96" t="s">
        <v>109</v>
      </c>
      <c r="B67" s="302">
        <f>[4]Sheet1!D126</f>
        <v>6.3775782564387864</v>
      </c>
      <c r="C67" s="302">
        <f>[4]Sheet1!F126</f>
        <v>7.0088193212219849</v>
      </c>
      <c r="D67" s="302">
        <f>[4]Sheet1!H126</f>
        <v>0</v>
      </c>
      <c r="E67" s="302">
        <f>[4]Sheet1!J126</f>
        <v>7.0088193212219849</v>
      </c>
      <c r="F67" s="302">
        <f>[4]Sheet1!L126</f>
        <v>0</v>
      </c>
      <c r="G67" s="302">
        <f>[4]Sheet1!N126</f>
        <v>4.4425486333196602</v>
      </c>
      <c r="H67" s="83">
        <f>[1]MercLab!O376</f>
        <v>0</v>
      </c>
      <c r="I67" s="83">
        <f>[1]MercLab!P376</f>
        <v>0</v>
      </c>
      <c r="J67" s="293"/>
    </row>
    <row r="68" spans="1:10" x14ac:dyDescent="0.2">
      <c r="A68" s="96" t="s">
        <v>54</v>
      </c>
      <c r="B68" s="302">
        <f>[4]Sheet1!D127</f>
        <v>8.3303086986944734</v>
      </c>
      <c r="C68" s="302">
        <f>[4]Sheet1!F127</f>
        <v>8.4393850743944068</v>
      </c>
      <c r="D68" s="302">
        <f>[4]Sheet1!H127</f>
        <v>0</v>
      </c>
      <c r="E68" s="302">
        <f>[4]Sheet1!J127</f>
        <v>8.4393850743944068</v>
      </c>
      <c r="F68" s="302">
        <f>[4]Sheet1!L127</f>
        <v>0</v>
      </c>
      <c r="G68" s="302">
        <f>[4]Sheet1!N127</f>
        <v>7.9368558900470019</v>
      </c>
      <c r="H68" s="83">
        <f>[1]MercLab!O377</f>
        <v>0</v>
      </c>
      <c r="I68" s="83">
        <f>[1]MercLab!P377</f>
        <v>0</v>
      </c>
      <c r="J68" s="293"/>
    </row>
    <row r="69" spans="1:10" x14ac:dyDescent="0.2">
      <c r="A69" s="96" t="s">
        <v>110</v>
      </c>
      <c r="B69" s="302">
        <f>[4]Sheet1!D128</f>
        <v>11.31091017515385</v>
      </c>
      <c r="C69" s="302">
        <f>[4]Sheet1!F128</f>
        <v>10.460157686293593</v>
      </c>
      <c r="D69" s="302">
        <f>[4]Sheet1!H128</f>
        <v>11.671916445386987</v>
      </c>
      <c r="E69" s="302">
        <f>[4]Sheet1!J128</f>
        <v>10.048498234303674</v>
      </c>
      <c r="F69" s="302">
        <f>[4]Sheet1!L128</f>
        <v>0</v>
      </c>
      <c r="G69" s="302">
        <f>[4]Sheet1!N128</f>
        <v>17</v>
      </c>
      <c r="H69" s="83">
        <f>[1]MercLab!O378</f>
        <v>0</v>
      </c>
      <c r="I69" s="83">
        <f>[1]MercLab!P378</f>
        <v>0</v>
      </c>
      <c r="J69" s="293"/>
    </row>
    <row r="70" spans="1:10" x14ac:dyDescent="0.2">
      <c r="A70" s="96" t="s">
        <v>111</v>
      </c>
      <c r="B70" s="302">
        <f>[4]Sheet1!D129</f>
        <v>6.1099265212866047</v>
      </c>
      <c r="C70" s="302">
        <f>[4]Sheet1!F129</f>
        <v>6.6879803790089651</v>
      </c>
      <c r="D70" s="302">
        <f>[4]Sheet1!H129</f>
        <v>6.6</v>
      </c>
      <c r="E70" s="302">
        <f>[4]Sheet1!J129</f>
        <v>6.6913978264391059</v>
      </c>
      <c r="F70" s="302">
        <f>[4]Sheet1!L129</f>
        <v>0</v>
      </c>
      <c r="G70" s="302">
        <f>[4]Sheet1!N129</f>
        <v>5.0134711960942866</v>
      </c>
      <c r="H70" s="83">
        <f>[1]MercLab!O379</f>
        <v>0</v>
      </c>
      <c r="I70" s="83">
        <f>[1]MercLab!P379</f>
        <v>0</v>
      </c>
      <c r="J70" s="293"/>
    </row>
    <row r="71" spans="1:10" x14ac:dyDescent="0.2">
      <c r="A71" s="96" t="s">
        <v>112</v>
      </c>
      <c r="B71" s="302">
        <f>[4]Sheet1!D130</f>
        <v>6.8962888328837417</v>
      </c>
      <c r="C71" s="302">
        <f>[4]Sheet1!F130</f>
        <v>6.8964104555957224</v>
      </c>
      <c r="D71" s="302">
        <f>[4]Sheet1!H130</f>
        <v>11.773523071908114</v>
      </c>
      <c r="E71" s="302">
        <f>[4]Sheet1!J130</f>
        <v>6.8805604255873947</v>
      </c>
      <c r="F71" s="302">
        <f>[4]Sheet1!L130</f>
        <v>0</v>
      </c>
      <c r="G71" s="302">
        <f>[4]Sheet1!N130</f>
        <v>6.8958728188502612</v>
      </c>
      <c r="H71" s="83">
        <f>[1]MercLab!O380</f>
        <v>0</v>
      </c>
      <c r="I71" s="83">
        <f>[1]MercLab!P380</f>
        <v>0</v>
      </c>
      <c r="J71" s="293"/>
    </row>
    <row r="72" spans="1:10" x14ac:dyDescent="0.2">
      <c r="A72" s="96" t="s">
        <v>113</v>
      </c>
      <c r="B72" s="302">
        <f>[4]Sheet1!D131</f>
        <v>8.5676039650892459</v>
      </c>
      <c r="C72" s="302">
        <f>[4]Sheet1!F131</f>
        <v>9.1303595967922568</v>
      </c>
      <c r="D72" s="302">
        <f>[4]Sheet1!H131</f>
        <v>14.016186405566122</v>
      </c>
      <c r="E72" s="302">
        <f>[4]Sheet1!J131</f>
        <v>9.0923050657691835</v>
      </c>
      <c r="F72" s="302">
        <f>[4]Sheet1!L131</f>
        <v>0</v>
      </c>
      <c r="G72" s="302">
        <f>[4]Sheet1!N131</f>
        <v>7.9291770586824413</v>
      </c>
      <c r="H72" s="83">
        <f>[1]MercLab!O381</f>
        <v>0</v>
      </c>
      <c r="I72" s="83">
        <f>[1]MercLab!P381</f>
        <v>0</v>
      </c>
      <c r="J72" s="293"/>
    </row>
    <row r="73" spans="1:10" x14ac:dyDescent="0.2">
      <c r="A73" s="96" t="s">
        <v>114</v>
      </c>
      <c r="B73" s="302">
        <f>[4]Sheet1!D132</f>
        <v>8.0402616316021831</v>
      </c>
      <c r="C73" s="302">
        <f>[4]Sheet1!F132</f>
        <v>8.2170437439177597</v>
      </c>
      <c r="D73" s="302">
        <f>[4]Sheet1!H132</f>
        <v>15</v>
      </c>
      <c r="E73" s="302">
        <f>[4]Sheet1!J132</f>
        <v>8.1411194238182052</v>
      </c>
      <c r="F73" s="302">
        <f>[4]Sheet1!L132</f>
        <v>0</v>
      </c>
      <c r="G73" s="302">
        <f>[4]Sheet1!N132</f>
        <v>7.9292129115811534</v>
      </c>
      <c r="H73" s="83">
        <f>[1]MercLab!O382</f>
        <v>0</v>
      </c>
      <c r="I73" s="83">
        <f>[1]MercLab!P382</f>
        <v>0</v>
      </c>
      <c r="J73" s="293"/>
    </row>
    <row r="74" spans="1:10" x14ac:dyDescent="0.2">
      <c r="A74" s="96" t="s">
        <v>115</v>
      </c>
      <c r="B74" s="302">
        <f>[4]Sheet1!D133</f>
        <v>8.4658566051235749</v>
      </c>
      <c r="C74" s="302">
        <f>[4]Sheet1!F133</f>
        <v>8.7315630594986011</v>
      </c>
      <c r="D74" s="302">
        <f>[4]Sheet1!H133</f>
        <v>0</v>
      </c>
      <c r="E74" s="302">
        <f>[4]Sheet1!J133</f>
        <v>8.7315630594986011</v>
      </c>
      <c r="F74" s="302">
        <f>[4]Sheet1!L133</f>
        <v>0</v>
      </c>
      <c r="G74" s="302">
        <f>[4]Sheet1!N133</f>
        <v>7.7876750023696539</v>
      </c>
      <c r="H74" s="83">
        <f>[1]MercLab!O383</f>
        <v>0</v>
      </c>
      <c r="I74" s="83">
        <f>[1]MercLab!P383</f>
        <v>0</v>
      </c>
      <c r="J74" s="293"/>
    </row>
    <row r="75" spans="1:10" x14ac:dyDescent="0.2">
      <c r="A75" s="96" t="s">
        <v>116</v>
      </c>
      <c r="B75" s="302">
        <f>[4]Sheet1!D134</f>
        <v>11.420281074168757</v>
      </c>
      <c r="C75" s="302">
        <f>[4]Sheet1!F134</f>
        <v>11.19617282823631</v>
      </c>
      <c r="D75" s="302">
        <f>[4]Sheet1!H134</f>
        <v>10.363636363636363</v>
      </c>
      <c r="E75" s="302">
        <f>[4]Sheet1!J134</f>
        <v>11.244028179120358</v>
      </c>
      <c r="F75" s="302">
        <f>[4]Sheet1!L134</f>
        <v>0</v>
      </c>
      <c r="G75" s="302">
        <f>[4]Sheet1!N134</f>
        <v>12.345670559586297</v>
      </c>
      <c r="H75" s="83">
        <f>[1]MercLab!O384</f>
        <v>0</v>
      </c>
      <c r="I75" s="83">
        <f>[1]MercLab!P384</f>
        <v>0</v>
      </c>
      <c r="J75" s="293"/>
    </row>
    <row r="76" spans="1:10" x14ac:dyDescent="0.2">
      <c r="A76" s="96" t="s">
        <v>117</v>
      </c>
      <c r="B76" s="302">
        <f>[4]Sheet1!D135</f>
        <v>12.387828200473779</v>
      </c>
      <c r="C76" s="302">
        <f>[4]Sheet1!F135</f>
        <v>12.556847043198381</v>
      </c>
      <c r="D76" s="302">
        <f>[4]Sheet1!H135</f>
        <v>14</v>
      </c>
      <c r="E76" s="302">
        <f>[4]Sheet1!J135</f>
        <v>12.53863349955787</v>
      </c>
      <c r="F76" s="302">
        <f>[4]Sheet1!L135</f>
        <v>0</v>
      </c>
      <c r="G76" s="302">
        <f>[4]Sheet1!N135</f>
        <v>6</v>
      </c>
      <c r="H76" s="83"/>
      <c r="I76" s="83"/>
      <c r="J76" s="293"/>
    </row>
    <row r="77" spans="1:10" x14ac:dyDescent="0.2">
      <c r="A77" s="96" t="s">
        <v>118</v>
      </c>
      <c r="B77" s="302">
        <f>[4]Sheet1!D136</f>
        <v>11.39860181610363</v>
      </c>
      <c r="C77" s="302">
        <f>[4]Sheet1!F136</f>
        <v>9.0385336673198999</v>
      </c>
      <c r="D77" s="302">
        <f>[4]Sheet1!H136</f>
        <v>0</v>
      </c>
      <c r="E77" s="302">
        <f>[4]Sheet1!J136</f>
        <v>9.0385336673198999</v>
      </c>
      <c r="F77" s="302">
        <f>[4]Sheet1!L136</f>
        <v>0</v>
      </c>
      <c r="G77" s="302">
        <f>[4]Sheet1!N136</f>
        <v>14.907315906852475</v>
      </c>
      <c r="H77" s="83"/>
      <c r="I77" s="83"/>
      <c r="J77" s="293"/>
    </row>
    <row r="78" spans="1:10" x14ac:dyDescent="0.2">
      <c r="A78" s="96" t="s">
        <v>119</v>
      </c>
      <c r="B78" s="302">
        <f>[4]Sheet1!D137</f>
        <v>14.936530599063454</v>
      </c>
      <c r="C78" s="302">
        <f>[4]Sheet1!F137</f>
        <v>12.496582661350081</v>
      </c>
      <c r="D78" s="302">
        <f>[4]Sheet1!H137</f>
        <v>0</v>
      </c>
      <c r="E78" s="302">
        <f>[4]Sheet1!J137</f>
        <v>12.496582661350081</v>
      </c>
      <c r="F78" s="302">
        <f>[4]Sheet1!L137</f>
        <v>0</v>
      </c>
      <c r="G78" s="302">
        <f>[4]Sheet1!N137</f>
        <v>16.583467227631022</v>
      </c>
      <c r="H78" s="83"/>
      <c r="I78" s="83"/>
      <c r="J78" s="293"/>
    </row>
    <row r="79" spans="1:10" x14ac:dyDescent="0.2">
      <c r="A79" s="96" t="s">
        <v>120</v>
      </c>
      <c r="B79" s="302">
        <f>[4]Sheet1!D138</f>
        <v>8.2173307818113113</v>
      </c>
      <c r="C79" s="302">
        <f>[4]Sheet1!F138</f>
        <v>8.3205293040010648</v>
      </c>
      <c r="D79" s="302">
        <f>[4]Sheet1!H138</f>
        <v>17</v>
      </c>
      <c r="E79" s="302">
        <f>[4]Sheet1!J138</f>
        <v>8.2601001931445577</v>
      </c>
      <c r="F79" s="302">
        <f>[4]Sheet1!L138</f>
        <v>0</v>
      </c>
      <c r="G79" s="302">
        <f>[4]Sheet1!N138</f>
        <v>6.5419262144296777</v>
      </c>
      <c r="H79" s="83"/>
      <c r="I79" s="83"/>
      <c r="J79" s="293"/>
    </row>
    <row r="80" spans="1:10" x14ac:dyDescent="0.2">
      <c r="A80" s="96" t="s">
        <v>121</v>
      </c>
      <c r="B80" s="302">
        <f>[4]Sheet1!D139</f>
        <v>10.193712638475203</v>
      </c>
      <c r="C80" s="302">
        <f>[4]Sheet1!F139</f>
        <v>10.193712638475203</v>
      </c>
      <c r="D80" s="302">
        <f>[4]Sheet1!H139</f>
        <v>10.155805165626395</v>
      </c>
      <c r="E80" s="302">
        <f>[4]Sheet1!J139</f>
        <v>11.002862973332576</v>
      </c>
      <c r="F80" s="302">
        <f>[4]Sheet1!L139</f>
        <v>0</v>
      </c>
      <c r="G80" s="302">
        <f>[4]Sheet1!N139</f>
        <v>0</v>
      </c>
      <c r="H80" s="83"/>
      <c r="I80" s="83"/>
      <c r="J80" s="293"/>
    </row>
    <row r="81" spans="1:10" x14ac:dyDescent="0.2">
      <c r="A81" s="96" t="s">
        <v>122</v>
      </c>
      <c r="B81" s="302">
        <f>[4]Sheet1!D140</f>
        <v>13.229639290238731</v>
      </c>
      <c r="C81" s="302">
        <f>[4]Sheet1!F140</f>
        <v>13.473729237865887</v>
      </c>
      <c r="D81" s="302">
        <f>[4]Sheet1!H140</f>
        <v>14.280491631772595</v>
      </c>
      <c r="E81" s="302">
        <f>[4]Sheet1!J140</f>
        <v>11.898312360012119</v>
      </c>
      <c r="F81" s="302">
        <f>[4]Sheet1!L140</f>
        <v>0</v>
      </c>
      <c r="G81" s="302">
        <f>[4]Sheet1!N140</f>
        <v>5.5439033850272263</v>
      </c>
      <c r="H81" s="83"/>
      <c r="I81" s="83"/>
      <c r="J81" s="293"/>
    </row>
    <row r="82" spans="1:10" x14ac:dyDescent="0.2">
      <c r="A82" s="96" t="s">
        <v>123</v>
      </c>
      <c r="B82" s="302">
        <f>[4]Sheet1!D141</f>
        <v>10.641541019816719</v>
      </c>
      <c r="C82" s="302">
        <f>[4]Sheet1!F141</f>
        <v>10.342611014697738</v>
      </c>
      <c r="D82" s="302">
        <f>[4]Sheet1!H141</f>
        <v>12.489348118649451</v>
      </c>
      <c r="E82" s="302">
        <f>[4]Sheet1!J141</f>
        <v>8.6414955992910514</v>
      </c>
      <c r="F82" s="302">
        <f>[4]Sheet1!L141</f>
        <v>0</v>
      </c>
      <c r="G82" s="302">
        <f>[4]Sheet1!N141</f>
        <v>14.530431071739098</v>
      </c>
      <c r="H82" s="83"/>
      <c r="I82" s="83"/>
      <c r="J82" s="293"/>
    </row>
    <row r="83" spans="1:10" x14ac:dyDescent="0.2">
      <c r="A83" s="96" t="s">
        <v>124</v>
      </c>
      <c r="B83" s="302">
        <f>[4]Sheet1!D142</f>
        <v>9.7414039255971083</v>
      </c>
      <c r="C83" s="302">
        <f>[4]Sheet1!F142</f>
        <v>9.7914077822929269</v>
      </c>
      <c r="D83" s="302">
        <f>[4]Sheet1!H142</f>
        <v>20</v>
      </c>
      <c r="E83" s="302">
        <f>[4]Sheet1!J142</f>
        <v>8.8334727114290157</v>
      </c>
      <c r="F83" s="302">
        <f>[4]Sheet1!L142</f>
        <v>0</v>
      </c>
      <c r="G83" s="302">
        <f>[4]Sheet1!N142</f>
        <v>9.6951917894522079</v>
      </c>
      <c r="H83" s="83"/>
      <c r="I83" s="83"/>
      <c r="J83" s="293"/>
    </row>
    <row r="84" spans="1:10" x14ac:dyDescent="0.2">
      <c r="A84" s="96" t="s">
        <v>125</v>
      </c>
      <c r="B84" s="302">
        <f>[4]Sheet1!D143</f>
        <v>8.4998629912195138</v>
      </c>
      <c r="C84" s="302">
        <f>[4]Sheet1!F143</f>
        <v>8.7830183656502108</v>
      </c>
      <c r="D84" s="302">
        <f>[4]Sheet1!H143</f>
        <v>12</v>
      </c>
      <c r="E84" s="302">
        <f>[4]Sheet1!J143</f>
        <v>8.7029139151385504</v>
      </c>
      <c r="F84" s="302">
        <f>[4]Sheet1!L143</f>
        <v>0</v>
      </c>
      <c r="G84" s="302">
        <f>[4]Sheet1!N143</f>
        <v>8.402258991967944</v>
      </c>
      <c r="H84" s="83"/>
      <c r="I84" s="83"/>
      <c r="J84" s="293"/>
    </row>
    <row r="85" spans="1:10" x14ac:dyDescent="0.2">
      <c r="A85" s="96" t="s">
        <v>126</v>
      </c>
      <c r="B85" s="302">
        <f>[4]Sheet1!D144</f>
        <v>4.678729031675056</v>
      </c>
      <c r="C85" s="302">
        <f>[4]Sheet1!F144</f>
        <v>4.678729031675056</v>
      </c>
      <c r="D85" s="302">
        <f>[4]Sheet1!H144</f>
        <v>0</v>
      </c>
      <c r="E85" s="302">
        <f>[4]Sheet1!J144</f>
        <v>4.4759624028123213</v>
      </c>
      <c r="F85" s="302">
        <f>[4]Sheet1!L144</f>
        <v>4.7257207840041833</v>
      </c>
      <c r="G85" s="302">
        <f>[4]Sheet1!N144</f>
        <v>0</v>
      </c>
      <c r="H85" s="83"/>
      <c r="I85" s="83"/>
      <c r="J85" s="293"/>
    </row>
    <row r="86" spans="1:10" x14ac:dyDescent="0.2">
      <c r="A86" s="96" t="s">
        <v>127</v>
      </c>
      <c r="B86" s="302">
        <f>[4]Sheet1!D145</f>
        <v>14.562997436079812</v>
      </c>
      <c r="C86" s="302">
        <f>[4]Sheet1!F145</f>
        <v>14.562997436079812</v>
      </c>
      <c r="D86" s="302">
        <f>[4]Sheet1!H145</f>
        <v>0</v>
      </c>
      <c r="E86" s="302">
        <f>[4]Sheet1!J145</f>
        <v>14.562997436079812</v>
      </c>
      <c r="F86" s="302">
        <f>[4]Sheet1!L145</f>
        <v>0</v>
      </c>
      <c r="G86" s="302">
        <f>[4]Sheet1!N145</f>
        <v>0</v>
      </c>
      <c r="H86" s="83"/>
      <c r="I86" s="83"/>
      <c r="J86" s="293"/>
    </row>
    <row r="87" spans="1:10" x14ac:dyDescent="0.2">
      <c r="A87" s="96" t="s">
        <v>141</v>
      </c>
      <c r="B87" s="302">
        <f>[4]Sheet1!D146</f>
        <v>0</v>
      </c>
      <c r="C87" s="302">
        <f>[4]Sheet1!F146</f>
        <v>0</v>
      </c>
      <c r="D87" s="302">
        <f>[4]Sheet1!H146</f>
        <v>0</v>
      </c>
      <c r="E87" s="302">
        <f>[4]Sheet1!J146</f>
        <v>0</v>
      </c>
      <c r="F87" s="302">
        <f>[4]Sheet1!L146</f>
        <v>0</v>
      </c>
      <c r="G87" s="302">
        <f>[4]Sheet1!N146</f>
        <v>0</v>
      </c>
      <c r="H87" s="83"/>
      <c r="I87" s="83"/>
      <c r="J87" s="293"/>
    </row>
    <row r="88" spans="1:10" x14ac:dyDescent="0.2">
      <c r="A88" s="96" t="s">
        <v>129</v>
      </c>
      <c r="B88" s="302">
        <f>[4]Sheet1!D148</f>
        <v>12.299830909417524</v>
      </c>
      <c r="C88" s="302">
        <f>[4]Sheet1!F148</f>
        <v>12.299830909417524</v>
      </c>
      <c r="D88" s="302">
        <f>[4]Sheet1!H148</f>
        <v>0</v>
      </c>
      <c r="E88" s="302">
        <f>[4]Sheet1!J148</f>
        <v>12.299830909417524</v>
      </c>
      <c r="F88" s="302">
        <f>[4]Sheet1!L148</f>
        <v>0</v>
      </c>
      <c r="G88" s="302">
        <f>[4]Sheet1!N148</f>
        <v>0</v>
      </c>
      <c r="H88" s="83"/>
      <c r="I88" s="83"/>
      <c r="J88" s="293"/>
    </row>
    <row r="89" spans="1:10" x14ac:dyDescent="0.2">
      <c r="A89" s="10"/>
      <c r="H89" s="95"/>
      <c r="I89" s="95"/>
      <c r="J89" s="293"/>
    </row>
    <row r="90" spans="1:10" x14ac:dyDescent="0.2">
      <c r="A90" s="43" t="s">
        <v>14</v>
      </c>
      <c r="H90" s="295"/>
      <c r="I90" s="295"/>
      <c r="J90" s="293"/>
    </row>
    <row r="91" spans="1:10" x14ac:dyDescent="0.2">
      <c r="A91" s="96" t="s">
        <v>131</v>
      </c>
      <c r="B91" s="302">
        <f>[4]Sheet1!D149</f>
        <v>12.834676542431696</v>
      </c>
      <c r="C91" s="302">
        <f>[4]Sheet1!F149</f>
        <v>13.992461112858146</v>
      </c>
      <c r="D91" s="302">
        <f>[4]Sheet1!H149</f>
        <v>13.724202126714516</v>
      </c>
      <c r="E91" s="302">
        <f>[4]Sheet1!J149</f>
        <v>14.067905301560863</v>
      </c>
      <c r="F91" s="302">
        <f>[4]Sheet1!L149</f>
        <v>0</v>
      </c>
      <c r="G91" s="302">
        <f>[4]Sheet1!N149</f>
        <v>11.202160885671601</v>
      </c>
      <c r="H91" s="83">
        <f>[1]MercLab!O387</f>
        <v>0</v>
      </c>
      <c r="I91" s="83">
        <f>[1]MercLab!P387</f>
        <v>0</v>
      </c>
      <c r="J91" s="293"/>
    </row>
    <row r="92" spans="1:10" x14ac:dyDescent="0.2">
      <c r="A92" s="96" t="s">
        <v>132</v>
      </c>
      <c r="B92" s="302">
        <f>[4]Sheet1!D150</f>
        <v>15.681790744650739</v>
      </c>
      <c r="C92" s="302">
        <f>[4]Sheet1!F150</f>
        <v>15.452376352883165</v>
      </c>
      <c r="D92" s="302">
        <f>[4]Sheet1!H150</f>
        <v>16.507708291004416</v>
      </c>
      <c r="E92" s="302">
        <f>[4]Sheet1!J150</f>
        <v>14.597956394297047</v>
      </c>
      <c r="F92" s="302">
        <f>[4]Sheet1!L150</f>
        <v>0</v>
      </c>
      <c r="G92" s="302">
        <f>[4]Sheet1!N150</f>
        <v>16.547661084104682</v>
      </c>
      <c r="H92" s="83">
        <f>[1]MercLab!O388</f>
        <v>0</v>
      </c>
      <c r="I92" s="83">
        <f>[1]MercLab!P388</f>
        <v>0</v>
      </c>
      <c r="J92" s="293"/>
    </row>
    <row r="93" spans="1:10" x14ac:dyDescent="0.2">
      <c r="A93" s="96" t="s">
        <v>133</v>
      </c>
      <c r="B93" s="302">
        <f>[4]Sheet1!D151</f>
        <v>10.428796934237905</v>
      </c>
      <c r="C93" s="302">
        <f>[4]Sheet1!F151</f>
        <v>10.854232395112657</v>
      </c>
      <c r="D93" s="302">
        <f>[4]Sheet1!H151</f>
        <v>11.361509821079743</v>
      </c>
      <c r="E93" s="302">
        <f>[4]Sheet1!J151</f>
        <v>10.661038964252509</v>
      </c>
      <c r="F93" s="302">
        <f>[4]Sheet1!L151</f>
        <v>0</v>
      </c>
      <c r="G93" s="302">
        <f>[4]Sheet1!N151</f>
        <v>8.660476368003204</v>
      </c>
      <c r="H93" s="83">
        <f>[1]MercLab!O389</f>
        <v>0</v>
      </c>
      <c r="I93" s="83">
        <f>[1]MercLab!P389</f>
        <v>0</v>
      </c>
      <c r="J93" s="293"/>
    </row>
    <row r="94" spans="1:10" x14ac:dyDescent="0.2">
      <c r="A94" s="96" t="s">
        <v>134</v>
      </c>
      <c r="B94" s="302">
        <f>[4]Sheet1!D152</f>
        <v>11.512140873098208</v>
      </c>
      <c r="C94" s="302">
        <f>[4]Sheet1!F152</f>
        <v>11.48845097811456</v>
      </c>
      <c r="D94" s="302">
        <f>[4]Sheet1!H152</f>
        <v>11.976115893835525</v>
      </c>
      <c r="E94" s="302">
        <f>[4]Sheet1!J152</f>
        <v>11.424489964272409</v>
      </c>
      <c r="F94" s="302">
        <f>[4]Sheet1!L152</f>
        <v>0</v>
      </c>
      <c r="G94" s="302">
        <f>[4]Sheet1!N152</f>
        <v>13.278539603858285</v>
      </c>
      <c r="H94" s="83">
        <f>[1]MercLab!O390</f>
        <v>0</v>
      </c>
      <c r="I94" s="83">
        <f>[1]MercLab!P390</f>
        <v>0</v>
      </c>
      <c r="J94" s="293"/>
    </row>
    <row r="95" spans="1:10" x14ac:dyDescent="0.2">
      <c r="A95" s="96" t="s">
        <v>135</v>
      </c>
      <c r="B95" s="302">
        <f>[4]Sheet1!D153</f>
        <v>7.817312234799803</v>
      </c>
      <c r="C95" s="302">
        <f>[4]Sheet1!F153</f>
        <v>7.789229505013183</v>
      </c>
      <c r="D95" s="302">
        <f>[4]Sheet1!H153</f>
        <v>8.392853536544937</v>
      </c>
      <c r="E95" s="302">
        <f>[4]Sheet1!J153</f>
        <v>7.7989531293837135</v>
      </c>
      <c r="F95" s="302">
        <f>[4]Sheet1!L153</f>
        <v>4.450415347098426</v>
      </c>
      <c r="G95" s="302">
        <f>[4]Sheet1!N153</f>
        <v>7.8565509091981172</v>
      </c>
      <c r="H95" s="83">
        <f>[1]MercLab!O391</f>
        <v>0</v>
      </c>
      <c r="I95" s="83">
        <f>[1]MercLab!P391</f>
        <v>0</v>
      </c>
      <c r="J95" s="293"/>
    </row>
    <row r="96" spans="1:10" x14ac:dyDescent="0.2">
      <c r="A96" s="96" t="s">
        <v>136</v>
      </c>
      <c r="B96" s="302">
        <f>[4]Sheet1!D154</f>
        <v>5.2862641824361134</v>
      </c>
      <c r="C96" s="302">
        <f>[4]Sheet1!F154</f>
        <v>6.1824849580851708</v>
      </c>
      <c r="D96" s="302">
        <f>[4]Sheet1!H154</f>
        <v>0</v>
      </c>
      <c r="E96" s="302">
        <f>[4]Sheet1!J154</f>
        <v>6.1824849580851708</v>
      </c>
      <c r="F96" s="302">
        <f>[4]Sheet1!L154</f>
        <v>0</v>
      </c>
      <c r="G96" s="302">
        <f>[4]Sheet1!N154</f>
        <v>5.2194178499435724</v>
      </c>
      <c r="H96" s="83">
        <f>[1]MercLab!O392</f>
        <v>0</v>
      </c>
      <c r="I96" s="83">
        <f>[1]MercLab!P392</f>
        <v>0</v>
      </c>
      <c r="J96" s="293"/>
    </row>
    <row r="97" spans="1:9" x14ac:dyDescent="0.2">
      <c r="A97" s="96" t="s">
        <v>137</v>
      </c>
      <c r="B97" s="302">
        <f>[4]Sheet1!D155</f>
        <v>7.6321185999993695</v>
      </c>
      <c r="C97" s="302">
        <f>[4]Sheet1!F155</f>
        <v>7.676580070889564</v>
      </c>
      <c r="D97" s="302">
        <f>[4]Sheet1!H155</f>
        <v>8.7432309462869799</v>
      </c>
      <c r="E97" s="302">
        <f>[4]Sheet1!J155</f>
        <v>7.6449574901997233</v>
      </c>
      <c r="F97" s="302">
        <f>[4]Sheet1!L155</f>
        <v>0</v>
      </c>
      <c r="G97" s="302">
        <f>[4]Sheet1!N155</f>
        <v>7.5661631038659083</v>
      </c>
      <c r="H97" s="89">
        <f>[1]MercLab!O393</f>
        <v>0</v>
      </c>
      <c r="I97" s="89">
        <f>[1]MercLab!P393</f>
        <v>0</v>
      </c>
    </row>
    <row r="98" spans="1:9" x14ac:dyDescent="0.2">
      <c r="A98" s="96" t="s">
        <v>138</v>
      </c>
      <c r="B98" s="302">
        <f>[4]Sheet1!D156</f>
        <v>7.8817213261904921</v>
      </c>
      <c r="C98" s="302">
        <f>[4]Sheet1!F156</f>
        <v>7.8293713668807285</v>
      </c>
      <c r="D98" s="302">
        <f>[4]Sheet1!H156</f>
        <v>8.3401536128351328</v>
      </c>
      <c r="E98" s="302">
        <f>[4]Sheet1!J156</f>
        <v>7.8141965902492325</v>
      </c>
      <c r="F98" s="302">
        <f>[4]Sheet1!L156</f>
        <v>0</v>
      </c>
      <c r="G98" s="302">
        <f>[4]Sheet1!N156</f>
        <v>7.964158435393994</v>
      </c>
      <c r="H98" s="89">
        <f>[1]MercLab!O394</f>
        <v>0</v>
      </c>
      <c r="I98" s="89">
        <f>[1]MercLab!P394</f>
        <v>0</v>
      </c>
    </row>
    <row r="99" spans="1:9" x14ac:dyDescent="0.2">
      <c r="A99" s="96" t="s">
        <v>139</v>
      </c>
      <c r="B99" s="302">
        <f>[4]Sheet1!D157</f>
        <v>5.9532242915045881</v>
      </c>
      <c r="C99" s="302">
        <f>[4]Sheet1!F157</f>
        <v>6.0150928377803874</v>
      </c>
      <c r="D99" s="302">
        <f>[4]Sheet1!H157</f>
        <v>7.4222166288081217</v>
      </c>
      <c r="E99" s="302">
        <f>[4]Sheet1!J157</f>
        <v>5.9964546202736324</v>
      </c>
      <c r="F99" s="302">
        <f>[4]Sheet1!L157</f>
        <v>5.47023566690725</v>
      </c>
      <c r="G99" s="302">
        <f>[4]Sheet1!N157</f>
        <v>5.4010526827641954</v>
      </c>
      <c r="H99" s="89">
        <f>[1]MercLab!O395</f>
        <v>0</v>
      </c>
      <c r="I99" s="89">
        <f>[1]MercLab!P395</f>
        <v>0</v>
      </c>
    </row>
    <row r="100" spans="1:9" x14ac:dyDescent="0.2">
      <c r="A100" s="96" t="s">
        <v>140</v>
      </c>
      <c r="B100" s="302">
        <f>[4]Sheet1!D158</f>
        <v>6.7760275356490673</v>
      </c>
      <c r="C100" s="302">
        <f>[4]Sheet1!F158</f>
        <v>7.4086494510139165</v>
      </c>
      <c r="D100" s="302">
        <f>[4]Sheet1!H158</f>
        <v>7.7011802061774182</v>
      </c>
      <c r="E100" s="302">
        <f>[4]Sheet1!J158</f>
        <v>7.0042270728253548</v>
      </c>
      <c r="F100" s="302">
        <f>[4]Sheet1!L158</f>
        <v>0</v>
      </c>
      <c r="G100" s="302">
        <f>[4]Sheet1!N158</f>
        <v>3</v>
      </c>
      <c r="H100" s="89">
        <f>[1]MercLab!O396</f>
        <v>0</v>
      </c>
      <c r="I100" s="89">
        <f>[1]MercLab!P396</f>
        <v>0</v>
      </c>
    </row>
    <row r="101" spans="1:9" x14ac:dyDescent="0.2">
      <c r="A101" s="96" t="s">
        <v>128</v>
      </c>
      <c r="B101" s="302">
        <f>[4]Sheet1!D159</f>
        <v>0</v>
      </c>
      <c r="C101" s="302">
        <f>[4]Sheet1!F159</f>
        <v>0</v>
      </c>
      <c r="D101" s="302">
        <f>[4]Sheet1!H159</f>
        <v>0</v>
      </c>
      <c r="E101" s="302">
        <f>[4]Sheet1!J159</f>
        <v>0</v>
      </c>
      <c r="F101" s="302">
        <f>[4]Sheet1!L159</f>
        <v>0</v>
      </c>
      <c r="G101" s="302">
        <f>[4]Sheet1!N159</f>
        <v>0</v>
      </c>
      <c r="H101" s="89">
        <f>[1]MercLab!O397</f>
        <v>0</v>
      </c>
      <c r="I101" s="89">
        <f>[1]MercLab!P397</f>
        <v>0</v>
      </c>
    </row>
    <row r="102" spans="1:9" x14ac:dyDescent="0.2">
      <c r="A102" s="96" t="s">
        <v>129</v>
      </c>
      <c r="B102" s="302">
        <f>[4]Sheet1!D161</f>
        <v>11</v>
      </c>
      <c r="C102" s="302">
        <f>[4]Sheet1!F161</f>
        <v>11</v>
      </c>
      <c r="D102" s="302">
        <f>[4]Sheet1!H161</f>
        <v>0</v>
      </c>
      <c r="E102" s="302">
        <f>[4]Sheet1!J161</f>
        <v>11</v>
      </c>
      <c r="F102" s="302">
        <f>[4]Sheet1!L161</f>
        <v>0</v>
      </c>
      <c r="G102" s="302">
        <f>[4]Sheet1!N161</f>
        <v>0</v>
      </c>
      <c r="H102" s="89"/>
      <c r="I102" s="89"/>
    </row>
    <row r="103" spans="1:9" x14ac:dyDescent="0.2">
      <c r="A103" s="254"/>
      <c r="B103" s="269"/>
      <c r="C103" s="269"/>
      <c r="D103" s="269"/>
      <c r="E103" s="269"/>
      <c r="F103" s="269"/>
      <c r="G103" s="269"/>
      <c r="H103" s="272"/>
      <c r="I103" s="272"/>
    </row>
    <row r="104" spans="1:9" x14ac:dyDescent="0.2">
      <c r="A104" s="37" t="str">
        <f>'C01'!A42</f>
        <v>Fuente: Instituto Nacional de Estadística (INE). LXV Encuesta Permanente de Hogares de Propósitos Múltiples, 2019.</v>
      </c>
      <c r="B104" s="131"/>
      <c r="C104" s="131"/>
      <c r="D104" s="131"/>
      <c r="E104" s="131"/>
      <c r="F104" s="131"/>
      <c r="G104" s="131"/>
      <c r="H104" s="131"/>
      <c r="I104" s="131"/>
    </row>
    <row r="105" spans="1:9" x14ac:dyDescent="0.2">
      <c r="A105" s="37" t="str">
        <f>'C01'!A43</f>
        <v>(Promedio de salarios mínimos por rama)</v>
      </c>
      <c r="B105" s="131"/>
      <c r="C105" s="131"/>
      <c r="D105" s="131"/>
      <c r="E105" s="131"/>
      <c r="F105" s="131"/>
      <c r="G105" s="131"/>
      <c r="H105" s="131"/>
      <c r="I105" s="131"/>
    </row>
    <row r="106" spans="1:9" x14ac:dyDescent="0.2">
      <c r="A106" s="37" t="str">
        <f>A54</f>
        <v>1/ No. de salarios mínimos (personas que declaran ingresos) y trabajan 36 Hrs. o mas</v>
      </c>
      <c r="B106" s="131"/>
      <c r="C106" s="131"/>
      <c r="D106" s="131"/>
      <c r="E106" s="131"/>
      <c r="F106" s="131"/>
      <c r="G106" s="131"/>
      <c r="H106" s="131"/>
      <c r="I106" s="131"/>
    </row>
    <row r="107" spans="1:9" x14ac:dyDescent="0.2">
      <c r="A107" s="131"/>
      <c r="B107" s="131"/>
      <c r="C107" s="131"/>
      <c r="D107" s="131"/>
      <c r="E107" s="131"/>
      <c r="F107" s="131"/>
      <c r="G107" s="131"/>
      <c r="H107" s="131"/>
      <c r="I107" s="131"/>
    </row>
    <row r="108" spans="1:9" x14ac:dyDescent="0.2">
      <c r="A108" s="131"/>
      <c r="B108" s="131"/>
      <c r="C108" s="131"/>
      <c r="D108" s="131"/>
      <c r="E108" s="131"/>
      <c r="F108" s="131"/>
      <c r="G108" s="131"/>
      <c r="H108" s="131"/>
      <c r="I108" s="131"/>
    </row>
    <row r="109" spans="1:9" x14ac:dyDescent="0.2">
      <c r="A109" s="131"/>
      <c r="B109" s="131"/>
      <c r="C109" s="131"/>
      <c r="D109" s="131"/>
      <c r="E109" s="131"/>
      <c r="F109" s="131"/>
      <c r="G109" s="131"/>
      <c r="H109" s="131"/>
      <c r="I109" s="131"/>
    </row>
    <row r="110" spans="1:9" x14ac:dyDescent="0.2">
      <c r="A110" s="131"/>
      <c r="B110" s="131"/>
      <c r="C110" s="131"/>
      <c r="D110" s="131"/>
      <c r="E110" s="131"/>
      <c r="F110" s="131"/>
      <c r="G110" s="131"/>
      <c r="H110" s="131"/>
      <c r="I110" s="131"/>
    </row>
    <row r="111" spans="1:9" x14ac:dyDescent="0.2">
      <c r="A111" s="131"/>
      <c r="B111" s="131"/>
      <c r="C111" s="131"/>
      <c r="D111" s="131"/>
      <c r="E111" s="131"/>
      <c r="F111" s="131"/>
      <c r="G111" s="131"/>
      <c r="H111" s="131"/>
      <c r="I111" s="131"/>
    </row>
    <row r="112" spans="1:9" x14ac:dyDescent="0.2">
      <c r="A112" s="131"/>
      <c r="B112" s="131"/>
      <c r="C112" s="131"/>
      <c r="D112" s="131"/>
      <c r="E112" s="131"/>
      <c r="F112" s="131"/>
      <c r="G112" s="131"/>
      <c r="H112" s="131"/>
      <c r="I112" s="131"/>
    </row>
    <row r="113" spans="1:9" x14ac:dyDescent="0.2">
      <c r="A113" s="131"/>
      <c r="B113" s="131"/>
      <c r="C113" s="131"/>
      <c r="D113" s="131"/>
      <c r="E113" s="131"/>
      <c r="F113" s="131"/>
      <c r="G113" s="131"/>
      <c r="H113" s="131"/>
      <c r="I113" s="131"/>
    </row>
    <row r="114" spans="1:9" x14ac:dyDescent="0.2">
      <c r="A114" s="131"/>
      <c r="B114" s="131"/>
      <c r="C114" s="131"/>
      <c r="D114" s="131"/>
      <c r="E114" s="131"/>
      <c r="F114" s="131"/>
      <c r="G114" s="131"/>
      <c r="H114" s="131"/>
      <c r="I114" s="131"/>
    </row>
    <row r="115" spans="1:9" x14ac:dyDescent="0.2">
      <c r="A115" s="131"/>
      <c r="B115" s="131"/>
      <c r="C115" s="131"/>
      <c r="D115" s="131"/>
      <c r="E115" s="131"/>
      <c r="F115" s="131"/>
      <c r="G115" s="131"/>
      <c r="H115" s="131"/>
      <c r="I115" s="131"/>
    </row>
    <row r="116" spans="1:9" x14ac:dyDescent="0.2">
      <c r="A116" s="131"/>
      <c r="B116" s="131"/>
      <c r="C116" s="131"/>
      <c r="D116" s="131"/>
      <c r="E116" s="131"/>
      <c r="F116" s="131"/>
      <c r="G116" s="131"/>
      <c r="H116" s="131"/>
      <c r="I116" s="131"/>
    </row>
    <row r="117" spans="1:9" x14ac:dyDescent="0.2">
      <c r="A117" s="131"/>
      <c r="B117" s="131"/>
      <c r="C117" s="131"/>
      <c r="D117" s="131"/>
      <c r="E117" s="131"/>
      <c r="F117" s="131"/>
      <c r="G117" s="131"/>
      <c r="H117" s="131"/>
      <c r="I117" s="131"/>
    </row>
    <row r="118" spans="1:9" x14ac:dyDescent="0.2">
      <c r="A118" s="131"/>
      <c r="B118" s="131"/>
      <c r="C118" s="131"/>
      <c r="D118" s="131"/>
      <c r="E118" s="131"/>
      <c r="F118" s="131"/>
      <c r="G118" s="131"/>
      <c r="H118" s="131"/>
      <c r="I118" s="131"/>
    </row>
    <row r="119" spans="1:9" x14ac:dyDescent="0.2">
      <c r="A119" s="131"/>
      <c r="B119" s="131"/>
      <c r="C119" s="131"/>
      <c r="D119" s="131"/>
      <c r="E119" s="131"/>
      <c r="F119" s="131"/>
      <c r="G119" s="131"/>
      <c r="H119" s="131"/>
      <c r="I119" s="131"/>
    </row>
    <row r="120" spans="1:9" x14ac:dyDescent="0.2">
      <c r="A120" s="131"/>
      <c r="B120" s="131"/>
      <c r="C120" s="131"/>
      <c r="D120" s="131"/>
      <c r="E120" s="131"/>
      <c r="F120" s="131"/>
      <c r="G120" s="131"/>
      <c r="H120" s="131"/>
      <c r="I120" s="131"/>
    </row>
    <row r="121" spans="1:9" x14ac:dyDescent="0.2">
      <c r="A121" s="131"/>
      <c r="B121" s="131"/>
      <c r="C121" s="131"/>
      <c r="D121" s="131"/>
      <c r="E121" s="131"/>
      <c r="F121" s="131"/>
      <c r="G121" s="131"/>
      <c r="H121" s="131"/>
      <c r="I121" s="131"/>
    </row>
    <row r="122" spans="1:9" x14ac:dyDescent="0.2">
      <c r="A122" s="131"/>
      <c r="B122" s="131"/>
      <c r="C122" s="131"/>
      <c r="D122" s="131"/>
      <c r="E122" s="131"/>
      <c r="F122" s="131"/>
      <c r="G122" s="131"/>
      <c r="H122" s="131"/>
      <c r="I122" s="131"/>
    </row>
    <row r="123" spans="1:9" x14ac:dyDescent="0.2">
      <c r="A123" s="131"/>
      <c r="B123" s="131"/>
      <c r="C123" s="131"/>
      <c r="D123" s="131"/>
      <c r="E123" s="131"/>
      <c r="F123" s="131"/>
      <c r="G123" s="131"/>
      <c r="H123" s="131"/>
      <c r="I123" s="131"/>
    </row>
    <row r="124" spans="1:9" x14ac:dyDescent="0.2">
      <c r="A124" s="131"/>
      <c r="B124" s="131"/>
      <c r="C124" s="131"/>
      <c r="D124" s="131"/>
      <c r="E124" s="131"/>
      <c r="F124" s="131"/>
      <c r="G124" s="131"/>
      <c r="H124" s="131"/>
      <c r="I124" s="131"/>
    </row>
    <row r="125" spans="1:9" x14ac:dyDescent="0.2">
      <c r="A125" s="131"/>
      <c r="B125" s="131"/>
      <c r="C125" s="131"/>
      <c r="D125" s="131"/>
      <c r="E125" s="131"/>
      <c r="F125" s="131"/>
      <c r="G125" s="131"/>
      <c r="H125" s="131"/>
      <c r="I125" s="131"/>
    </row>
    <row r="126" spans="1:9" x14ac:dyDescent="0.2">
      <c r="A126" s="131"/>
      <c r="B126" s="131"/>
      <c r="C126" s="131"/>
      <c r="D126" s="131"/>
      <c r="E126" s="131"/>
      <c r="F126" s="131"/>
      <c r="G126" s="131"/>
      <c r="H126" s="131"/>
      <c r="I126" s="131"/>
    </row>
    <row r="127" spans="1:9" x14ac:dyDescent="0.2">
      <c r="A127" s="131"/>
      <c r="B127" s="131"/>
      <c r="C127" s="131"/>
      <c r="D127" s="131"/>
      <c r="E127" s="131"/>
      <c r="F127" s="131"/>
      <c r="G127" s="131"/>
      <c r="H127" s="131"/>
      <c r="I127" s="131"/>
    </row>
    <row r="128" spans="1:9" x14ac:dyDescent="0.2">
      <c r="A128" s="131"/>
      <c r="B128" s="131"/>
      <c r="C128" s="131"/>
      <c r="D128" s="131"/>
      <c r="E128" s="131"/>
      <c r="F128" s="131"/>
      <c r="G128" s="131"/>
      <c r="H128" s="131"/>
      <c r="I128" s="131"/>
    </row>
    <row r="129" spans="1:9" x14ac:dyDescent="0.2">
      <c r="A129" s="131"/>
      <c r="B129" s="131"/>
      <c r="C129" s="131"/>
      <c r="D129" s="131"/>
      <c r="E129" s="131"/>
      <c r="F129" s="131"/>
      <c r="G129" s="131"/>
      <c r="H129" s="131"/>
      <c r="I129" s="131"/>
    </row>
    <row r="130" spans="1:9" x14ac:dyDescent="0.2">
      <c r="A130" s="131"/>
      <c r="B130" s="131"/>
      <c r="C130" s="131"/>
      <c r="D130" s="131"/>
      <c r="E130" s="131"/>
      <c r="F130" s="131"/>
      <c r="G130" s="131"/>
      <c r="H130" s="131"/>
      <c r="I130" s="131"/>
    </row>
    <row r="131" spans="1:9" x14ac:dyDescent="0.2">
      <c r="A131" s="131"/>
      <c r="B131" s="131"/>
      <c r="C131" s="131"/>
      <c r="D131" s="131"/>
      <c r="E131" s="131"/>
      <c r="F131" s="131"/>
      <c r="G131" s="131"/>
      <c r="H131" s="131"/>
      <c r="I131" s="131"/>
    </row>
    <row r="132" spans="1:9" x14ac:dyDescent="0.2">
      <c r="A132" s="131"/>
      <c r="B132" s="131"/>
      <c r="C132" s="131"/>
      <c r="D132" s="131"/>
      <c r="E132" s="131"/>
      <c r="F132" s="131"/>
      <c r="G132" s="131"/>
      <c r="H132" s="131"/>
      <c r="I132" s="131"/>
    </row>
    <row r="133" spans="1:9" x14ac:dyDescent="0.2">
      <c r="A133" s="131"/>
      <c r="B133" s="131"/>
      <c r="C133" s="131"/>
      <c r="D133" s="131"/>
      <c r="E133" s="131"/>
      <c r="F133" s="131"/>
      <c r="G133" s="131"/>
      <c r="H133" s="131"/>
      <c r="I133" s="131"/>
    </row>
    <row r="134" spans="1:9" x14ac:dyDescent="0.2">
      <c r="A134" s="131"/>
      <c r="B134" s="131"/>
      <c r="C134" s="131"/>
      <c r="D134" s="131"/>
      <c r="E134" s="131"/>
      <c r="F134" s="131"/>
      <c r="G134" s="131"/>
      <c r="H134" s="131"/>
      <c r="I134" s="131"/>
    </row>
    <row r="135" spans="1:9" x14ac:dyDescent="0.2">
      <c r="A135" s="131"/>
      <c r="B135" s="131"/>
      <c r="C135" s="131"/>
      <c r="D135" s="131"/>
      <c r="E135" s="131"/>
      <c r="F135" s="131"/>
      <c r="G135" s="131"/>
      <c r="H135" s="131"/>
      <c r="I135" s="131"/>
    </row>
  </sheetData>
  <mergeCells count="18">
    <mergeCell ref="A60:A61"/>
    <mergeCell ref="B60:B61"/>
    <mergeCell ref="C60:F60"/>
    <mergeCell ref="G60:G61"/>
    <mergeCell ref="B5:B6"/>
    <mergeCell ref="C5:F5"/>
    <mergeCell ref="G5:G6"/>
    <mergeCell ref="A58:I58"/>
    <mergeCell ref="H60:H61"/>
    <mergeCell ref="I60:I61"/>
    <mergeCell ref="A59:I59"/>
    <mergeCell ref="A4:I4"/>
    <mergeCell ref="A2:I2"/>
    <mergeCell ref="A57:I57"/>
    <mergeCell ref="A5:A6"/>
    <mergeCell ref="H5:H6"/>
    <mergeCell ref="I5:I6"/>
    <mergeCell ref="A3:I3"/>
  </mergeCells>
  <phoneticPr fontId="1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58"/>
  <sheetViews>
    <sheetView topLeftCell="A28" workbookViewId="0">
      <selection sqref="A1:R1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6640625" style="20" customWidth="1"/>
    <col min="10" max="10" width="6.5" bestFit="1" customWidth="1"/>
    <col min="11" max="11" width="11" bestFit="1" customWidth="1"/>
    <col min="12" max="12" width="8.6640625" style="20" bestFit="1" customWidth="1"/>
    <col min="13" max="13" width="6.5" bestFit="1" customWidth="1"/>
    <col min="14" max="14" width="9.66406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9" x14ac:dyDescent="0.2">
      <c r="A1" s="314" t="s">
        <v>102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19" x14ac:dyDescent="0.2">
      <c r="A2" s="314" t="s">
        <v>95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</row>
    <row r="3" spans="1:19" ht="23.25" x14ac:dyDescent="0.35">
      <c r="A3" s="313" t="s">
        <v>90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</row>
    <row r="4" spans="1:19" ht="13.5" customHeight="1" x14ac:dyDescent="0.2">
      <c r="A4" s="350" t="s">
        <v>31</v>
      </c>
      <c r="B4" s="353" t="s">
        <v>20</v>
      </c>
      <c r="C4" s="319"/>
      <c r="D4" s="319"/>
      <c r="E4" s="354" t="s">
        <v>19</v>
      </c>
      <c r="F4" s="319"/>
      <c r="G4" s="319"/>
      <c r="H4" s="355" t="s">
        <v>32</v>
      </c>
      <c r="I4" s="355"/>
      <c r="J4" s="355"/>
      <c r="K4" s="355"/>
      <c r="L4" s="355"/>
      <c r="M4" s="355"/>
      <c r="N4" s="355"/>
      <c r="O4" s="355"/>
      <c r="P4" s="355"/>
      <c r="Q4" s="350" t="s">
        <v>21</v>
      </c>
      <c r="R4" s="350" t="s">
        <v>22</v>
      </c>
    </row>
    <row r="5" spans="1:19" ht="15.75" customHeight="1" x14ac:dyDescent="0.35">
      <c r="A5" s="351"/>
      <c r="B5" s="320"/>
      <c r="C5" s="320"/>
      <c r="D5" s="320"/>
      <c r="E5" s="320"/>
      <c r="F5" s="320"/>
      <c r="G5" s="320"/>
      <c r="H5" s="353" t="s">
        <v>0</v>
      </c>
      <c r="I5" s="353"/>
      <c r="J5" s="353"/>
      <c r="K5" s="353" t="s">
        <v>23</v>
      </c>
      <c r="L5" s="353"/>
      <c r="M5" s="353"/>
      <c r="N5" s="353" t="s">
        <v>24</v>
      </c>
      <c r="O5" s="353"/>
      <c r="P5" s="353"/>
      <c r="Q5" s="351"/>
      <c r="R5" s="351"/>
    </row>
    <row r="6" spans="1:19" x14ac:dyDescent="0.2">
      <c r="A6" s="352"/>
      <c r="B6" s="132" t="s">
        <v>4</v>
      </c>
      <c r="C6" s="133" t="s">
        <v>66</v>
      </c>
      <c r="D6" s="132" t="s">
        <v>25</v>
      </c>
      <c r="E6" s="132" t="s">
        <v>4</v>
      </c>
      <c r="F6" s="133" t="s">
        <v>66</v>
      </c>
      <c r="G6" s="132" t="s">
        <v>25</v>
      </c>
      <c r="H6" s="132" t="s">
        <v>4</v>
      </c>
      <c r="I6" s="133" t="s">
        <v>66</v>
      </c>
      <c r="J6" s="132" t="s">
        <v>25</v>
      </c>
      <c r="K6" s="132" t="s">
        <v>4</v>
      </c>
      <c r="L6" s="133" t="s">
        <v>66</v>
      </c>
      <c r="M6" s="132" t="s">
        <v>25</v>
      </c>
      <c r="N6" s="132" t="s">
        <v>4</v>
      </c>
      <c r="O6" s="133" t="s">
        <v>66</v>
      </c>
      <c r="P6" s="132" t="s">
        <v>25</v>
      </c>
      <c r="Q6" s="352"/>
      <c r="R6" s="352"/>
    </row>
    <row r="7" spans="1:19" x14ac:dyDescent="0.2">
      <c r="A7" s="136"/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</row>
    <row r="8" spans="1:19" ht="12" customHeight="1" x14ac:dyDescent="0.2">
      <c r="A8" s="139" t="s">
        <v>58</v>
      </c>
      <c r="B8" s="140">
        <f>[1]MercLab!Y48</f>
        <v>4735919.6230031513</v>
      </c>
      <c r="C8" s="141">
        <f>SUM(C11,C15)</f>
        <v>100.00000000000401</v>
      </c>
      <c r="D8" s="141">
        <f>[1]MercLab!Z48</f>
        <v>7.2561856726110854</v>
      </c>
      <c r="E8" s="140">
        <f>[1]MercLab!AA48</f>
        <v>3872051.6253631278</v>
      </c>
      <c r="F8" s="141">
        <f>SUM(F11,F15)</f>
        <v>100.00000000000304</v>
      </c>
      <c r="G8" s="141">
        <f>[1]MercLab!AB48</f>
        <v>7.8554945300072783</v>
      </c>
      <c r="H8" s="140">
        <f>[1]MercLab!AC48</f>
        <v>1602446.0684781773</v>
      </c>
      <c r="I8" s="141">
        <f>SUM(I11,I15)</f>
        <v>100.00000000000375</v>
      </c>
      <c r="J8" s="141">
        <f>[1]MercLab!AD48</f>
        <v>9.0168365850753389</v>
      </c>
      <c r="K8" s="140">
        <f>[1]MercLab!AE48</f>
        <v>1472437.1308904677</v>
      </c>
      <c r="L8" s="141">
        <f>SUM(L11,L15)</f>
        <v>100.00000000000358</v>
      </c>
      <c r="M8" s="141">
        <f>[1]MercLab!AF48</f>
        <v>8.9157486022295629</v>
      </c>
      <c r="N8" s="140">
        <f>[1]MercLab!AG48</f>
        <v>130008.93758771608</v>
      </c>
      <c r="O8" s="141">
        <f>SUM(O11,O15)</f>
        <v>100.0000000000002</v>
      </c>
      <c r="P8" s="141">
        <f>[1]MercLab!AH48</f>
        <v>10.117978808855206</v>
      </c>
      <c r="Q8" s="141">
        <f>IF(ISNUMBER(N8/H8*100),N8/H8*100,0)</f>
        <v>8.1131552658857302</v>
      </c>
      <c r="R8" s="141">
        <f>[1]MercLab!AI48</f>
        <v>3.1670261261815096</v>
      </c>
      <c r="S8" s="142"/>
    </row>
    <row r="9" spans="1:19" ht="12" customHeight="1" x14ac:dyDescent="0.2">
      <c r="A9" s="143"/>
      <c r="B9" s="144"/>
      <c r="C9" s="141"/>
      <c r="D9" s="141"/>
      <c r="E9" s="144"/>
      <c r="F9" s="141"/>
      <c r="G9" s="141"/>
      <c r="H9" s="144"/>
      <c r="I9" s="141"/>
      <c r="J9" s="141"/>
      <c r="K9" s="144"/>
      <c r="L9" s="141"/>
      <c r="M9" s="141"/>
      <c r="N9" s="144"/>
      <c r="O9" s="141"/>
      <c r="P9" s="141"/>
      <c r="Q9" s="141"/>
      <c r="R9" s="141"/>
      <c r="S9" s="25"/>
    </row>
    <row r="10" spans="1:19" x14ac:dyDescent="0.2">
      <c r="A10" s="139" t="s">
        <v>35</v>
      </c>
      <c r="B10" s="173"/>
      <c r="C10" s="141"/>
      <c r="D10" s="141"/>
      <c r="E10" s="173"/>
      <c r="F10" s="141"/>
      <c r="G10" s="141"/>
      <c r="H10" s="173"/>
      <c r="I10" s="141"/>
      <c r="J10" s="141"/>
      <c r="K10" s="173"/>
      <c r="L10" s="141"/>
      <c r="M10" s="141"/>
      <c r="N10" s="173"/>
      <c r="O10" s="141"/>
      <c r="P10" s="141"/>
      <c r="Q10" s="141"/>
      <c r="R10" s="141"/>
      <c r="S10" s="9"/>
    </row>
    <row r="11" spans="1:19" x14ac:dyDescent="0.2">
      <c r="A11" s="147" t="s">
        <v>55</v>
      </c>
      <c r="B11" s="148">
        <f>SUM(B12:B14)</f>
        <v>2688060.531412032</v>
      </c>
      <c r="C11" s="149">
        <f>IF(ISNUMBER(B11/B$8*100),B11/B$8*100,0)</f>
        <v>56.758998154353669</v>
      </c>
      <c r="D11" s="149">
        <f>[2]Sheet1!D8</f>
        <v>8.3353816635556548</v>
      </c>
      <c r="E11" s="148">
        <f>SUM(E12:E14)</f>
        <v>2249472.6073640133</v>
      </c>
      <c r="F11" s="149">
        <f>IF(ISNUMBER(E11/E$8*100),E11/E$8*100,0)</f>
        <v>58.095108872755638</v>
      </c>
      <c r="G11" s="149">
        <f>[2]Sheet1!E8</f>
        <v>8.9354884906540519</v>
      </c>
      <c r="H11" s="148">
        <f>SUM(H12:H14)</f>
        <v>1051698.1439503576</v>
      </c>
      <c r="I11" s="149">
        <f>IF(ISNUMBER(H11/H$8*100),H11/H$8*100,0)</f>
        <v>65.630798105370374</v>
      </c>
      <c r="J11" s="149">
        <f>[2]Sheet1!F8</f>
        <v>9.9869004996008144</v>
      </c>
      <c r="K11" s="148">
        <f>SUM(K12:K14)</f>
        <v>956212.8443271229</v>
      </c>
      <c r="L11" s="149">
        <f>IF(ISNUMBER(K11/K$8*100),K11/K$8*100,0)</f>
        <v>64.940826624553111</v>
      </c>
      <c r="M11" s="149">
        <f>[2]Sheet1!G8</f>
        <v>9.9014297971423222</v>
      </c>
      <c r="N11" s="148">
        <f>SUM(N12:N14)</f>
        <v>95485.299623231884</v>
      </c>
      <c r="O11" s="149">
        <f>IF(ISNUMBER(N11/N$8*100),N11/N$8*100,0)</f>
        <v>73.445181073653998</v>
      </c>
      <c r="P11" s="149">
        <f>[2]Sheet1!H8</f>
        <v>10.372946914072026</v>
      </c>
      <c r="Q11" s="150">
        <f>IF(ISNUMBER(N11/H11*100),N11/H11*100,0)</f>
        <v>9.0791545247548697</v>
      </c>
      <c r="R11" s="149">
        <f>[2]Sheet1!H9</f>
        <v>3.6207463810100351</v>
      </c>
      <c r="S11" s="9"/>
    </row>
    <row r="12" spans="1:19" x14ac:dyDescent="0.2">
      <c r="A12" s="154" t="s">
        <v>51</v>
      </c>
      <c r="B12" s="148">
        <f>[1]MercLab!Y49</f>
        <v>560594.92549710802</v>
      </c>
      <c r="C12" s="149">
        <f>IF(ISNUMBER(B12/B$8*100),B12/B$8*100,0)</f>
        <v>11.837086988854391</v>
      </c>
      <c r="D12" s="149">
        <f>[1]MercLab!Z49</f>
        <v>9.4680179678509013</v>
      </c>
      <c r="E12" s="148">
        <f>[1]MercLab!AA49</f>
        <v>484824.46445281082</v>
      </c>
      <c r="F12" s="149">
        <f>IF(ISNUMBER(E12/E$8*100),E12/E$8*100,0)</f>
        <v>12.521126042769204</v>
      </c>
      <c r="G12" s="149">
        <f>[1]MercLab!AB49</f>
        <v>10.005460372729772</v>
      </c>
      <c r="H12" s="148">
        <f>[1]MercLab!AC49</f>
        <v>235444.72799419763</v>
      </c>
      <c r="I12" s="149">
        <f>IF(ISNUMBER(H12/H$8*100),H12/H$8*100,0)</f>
        <v>14.692833202043204</v>
      </c>
      <c r="J12" s="149">
        <f>[1]MercLab!AD49</f>
        <v>10.782486780964582</v>
      </c>
      <c r="K12" s="148">
        <f>[1]MercLab!AE49</f>
        <v>213247.85680385245</v>
      </c>
      <c r="L12" s="149">
        <f>IF(ISNUMBER(K12/K$8*100),K12/K$8*100,0)</f>
        <v>14.482645970418389</v>
      </c>
      <c r="M12" s="149">
        <f>[1]MercLab!AF49</f>
        <v>10.723587332564536</v>
      </c>
      <c r="N12" s="148">
        <f>[1]MercLab!AG49</f>
        <v>22196.871190344656</v>
      </c>
      <c r="O12" s="149">
        <f>IF(ISNUMBER(N12/N$8*100),N12/N$8*100,0)</f>
        <v>17.073342496448436</v>
      </c>
      <c r="P12" s="149">
        <f>[1]MercLab!AH49</f>
        <v>11.331679073614559</v>
      </c>
      <c r="Q12" s="150">
        <f>IF(ISNUMBER(N12/H12*100),N12/H12*100,0)</f>
        <v>9.4276356830940315</v>
      </c>
      <c r="R12" s="149">
        <f>[1]MercLab!AI49</f>
        <v>4.4224576899835766</v>
      </c>
      <c r="S12" s="9"/>
    </row>
    <row r="13" spans="1:19" x14ac:dyDescent="0.2">
      <c r="A13" s="154" t="s">
        <v>52</v>
      </c>
      <c r="B13" s="148">
        <f>[1]MercLab!Y50</f>
        <v>331200.34040420194</v>
      </c>
      <c r="C13" s="149">
        <f>IF(ISNUMBER(B13/B$8*100),B13/B$8*100,0)</f>
        <v>6.9933691187558722</v>
      </c>
      <c r="D13" s="149">
        <f>[1]MercLab!Z50</f>
        <v>8.719304534862875</v>
      </c>
      <c r="E13" s="148">
        <f>[1]MercLab!AA50</f>
        <v>284424.73607677536</v>
      </c>
      <c r="F13" s="149">
        <f>IF(ISNUMBER(E13/E$8*100),E13/E$8*100,0)</f>
        <v>7.3455822286486558</v>
      </c>
      <c r="G13" s="149">
        <f>[1]MercLab!AB50</f>
        <v>9.2964253452058241</v>
      </c>
      <c r="H13" s="148">
        <f>[1]MercLab!AC50</f>
        <v>139409.98345959763</v>
      </c>
      <c r="I13" s="149">
        <f>IF(ISNUMBER(H13/H$8*100),H13/H$8*100,0)</f>
        <v>8.6998237383423156</v>
      </c>
      <c r="J13" s="149">
        <f>[1]MercLab!AD50</f>
        <v>10.316429495472169</v>
      </c>
      <c r="K13" s="148">
        <f>[1]MercLab!AE50</f>
        <v>126712.75950385255</v>
      </c>
      <c r="L13" s="149">
        <f>IF(ISNUMBER(K13/K$8*100),K13/K$8*100,0)</f>
        <v>8.6056482036161377</v>
      </c>
      <c r="M13" s="149">
        <f>[1]MercLab!AF50</f>
        <v>10.316014844419067</v>
      </c>
      <c r="N13" s="148">
        <f>[1]MercLab!AG50</f>
        <v>12697.223955744488</v>
      </c>
      <c r="O13" s="149">
        <f>IF(ISNUMBER(N13/N$8*100),N13/N$8*100,0)</f>
        <v>9.7664239023396089</v>
      </c>
      <c r="P13" s="149">
        <f>[1]MercLab!AH50</f>
        <v>10.320441988950273</v>
      </c>
      <c r="Q13" s="150">
        <f>IF(ISNUMBER(N13/H13*100),N13/H13*100,0)</f>
        <v>9.1078297555528138</v>
      </c>
      <c r="R13" s="149">
        <f>[1]MercLab!AI50</f>
        <v>2.4103722628808995</v>
      </c>
      <c r="S13" s="9"/>
    </row>
    <row r="14" spans="1:19" x14ac:dyDescent="0.2">
      <c r="A14" s="154" t="s">
        <v>71</v>
      </c>
      <c r="B14" s="148">
        <f>[1]MercLab!Y51</f>
        <v>1796265.2655107221</v>
      </c>
      <c r="C14" s="149">
        <f>IF(ISNUMBER(B14/B$8*100),B14/B$8*100,0)</f>
        <v>37.928542046743409</v>
      </c>
      <c r="D14" s="149">
        <f>[1]MercLab!Z51</f>
        <v>7.8918313815858427</v>
      </c>
      <c r="E14" s="148">
        <f>[1]MercLab!AA51</f>
        <v>1480223.4068344273</v>
      </c>
      <c r="F14" s="149">
        <f>IF(ISNUMBER(E14/E$8*100),E14/E$8*100,0)</f>
        <v>38.228400601337782</v>
      </c>
      <c r="G14" s="149">
        <f>[1]MercLab!AB51</f>
        <v>8.5057578335247932</v>
      </c>
      <c r="H14" s="148">
        <f>[1]MercLab!AC51</f>
        <v>676843.43249656225</v>
      </c>
      <c r="I14" s="149">
        <f>IF(ISNUMBER(H14/H$8*100),H14/H$8*100,0)</f>
        <v>42.238141164984846</v>
      </c>
      <c r="J14" s="149">
        <f>[1]MercLab!AD51</f>
        <v>9.6372518810957093</v>
      </c>
      <c r="K14" s="148">
        <f>[1]MercLab!AE51</f>
        <v>616252.22801941796</v>
      </c>
      <c r="L14" s="149">
        <f>IF(ISNUMBER(K14/K$8*100),K14/K$8*100,0)</f>
        <v>41.852532450518595</v>
      </c>
      <c r="M14" s="149">
        <f>[1]MercLab!AF51</f>
        <v>9.5971999368260956</v>
      </c>
      <c r="N14" s="148">
        <f>[1]MercLab!AG51</f>
        <v>60591.204477142739</v>
      </c>
      <c r="O14" s="149">
        <f>IF(ISNUMBER(N14/N$8*100),N14/N$8*100,0)</f>
        <v>46.605414674865948</v>
      </c>
      <c r="P14" s="149">
        <f>[1]MercLab!AH51</f>
        <v>10.029304665027965</v>
      </c>
      <c r="Q14" s="150">
        <f>IF(ISNUMBER(N14/H14*100),N14/H14*100,0)</f>
        <v>8.9520266531433741</v>
      </c>
      <c r="R14" s="149">
        <f>[1]MercLab!AI51</f>
        <v>3.5806895537865091</v>
      </c>
      <c r="S14" s="9"/>
    </row>
    <row r="15" spans="1:19" x14ac:dyDescent="0.2">
      <c r="A15" s="147" t="s">
        <v>53</v>
      </c>
      <c r="B15" s="148">
        <f>[1]MercLab!Y52</f>
        <v>2047859.0915913093</v>
      </c>
      <c r="C15" s="149">
        <f>IF(ISNUMBER(B15/B$8*100),B15/B$8*100,0)</f>
        <v>43.241001845650338</v>
      </c>
      <c r="D15" s="149">
        <f>[1]MercLab!Z52</f>
        <v>5.6745442681782867</v>
      </c>
      <c r="E15" s="148">
        <f>[1]MercLab!AA52</f>
        <v>1622579.0179992318</v>
      </c>
      <c r="F15" s="149">
        <f>IF(ISNUMBER(E15/E$8*100),E15/E$8*100,0)</f>
        <v>41.904891127247396</v>
      </c>
      <c r="G15" s="149">
        <f>[1]MercLab!AB52</f>
        <v>6.217714547957776</v>
      </c>
      <c r="H15" s="148">
        <f>[1]MercLab!AC52</f>
        <v>550747.92452787969</v>
      </c>
      <c r="I15" s="149">
        <f>IF(ISNUMBER(H15/H$8*100),H15/H$8*100,0)</f>
        <v>34.36920189463337</v>
      </c>
      <c r="J15" s="149">
        <f>[1]MercLab!AD52</f>
        <v>7.0120962468942034</v>
      </c>
      <c r="K15" s="148">
        <f>[1]MercLab!AE52</f>
        <v>516224.28656339756</v>
      </c>
      <c r="L15" s="149">
        <f>IF(ISNUMBER(K15/K$8*100),K15/K$8*100,0)</f>
        <v>35.059173375450463</v>
      </c>
      <c r="M15" s="149">
        <f>[1]MercLab!AF52</f>
        <v>6.8522425597317334</v>
      </c>
      <c r="N15" s="148">
        <f>[1]MercLab!AG52</f>
        <v>34523.637964484449</v>
      </c>
      <c r="O15" s="149">
        <f>IF(ISNUMBER(N15/N$8*100),N15/N$8*100,0)</f>
        <v>26.554818926346201</v>
      </c>
      <c r="P15" s="149">
        <f>[1]MercLab!AH52</f>
        <v>9.3469387755102069</v>
      </c>
      <c r="Q15" s="150">
        <f>IF(ISNUMBER(N15/H15*100),N15/H15*100,0)</f>
        <v>6.2685007835625193</v>
      </c>
      <c r="R15" s="149">
        <f>[1]MercLab!AI52</f>
        <v>1.9121289881105119</v>
      </c>
      <c r="S15" s="9"/>
    </row>
    <row r="16" spans="1:19" x14ac:dyDescent="0.2">
      <c r="A16" s="53"/>
      <c r="B16" s="180"/>
      <c r="C16" s="149"/>
      <c r="D16" s="149"/>
      <c r="E16" s="180"/>
      <c r="F16" s="149"/>
      <c r="G16" s="149"/>
      <c r="H16" s="180"/>
      <c r="I16" s="149"/>
      <c r="J16" s="149"/>
      <c r="K16" s="180"/>
      <c r="L16" s="149"/>
      <c r="M16" s="149"/>
      <c r="N16" s="180"/>
      <c r="O16" s="149"/>
      <c r="P16" s="149"/>
      <c r="Q16" s="149"/>
      <c r="R16" s="149"/>
      <c r="S16" s="9"/>
    </row>
    <row r="17" spans="1:19" x14ac:dyDescent="0.2">
      <c r="A17" s="139" t="s">
        <v>57</v>
      </c>
      <c r="B17" s="173"/>
      <c r="C17" s="141"/>
      <c r="D17" s="141"/>
      <c r="E17" s="173"/>
      <c r="F17" s="141"/>
      <c r="G17" s="141"/>
      <c r="H17" s="173"/>
      <c r="I17" s="141"/>
      <c r="J17" s="141"/>
      <c r="K17" s="173"/>
      <c r="L17" s="141"/>
      <c r="M17" s="141"/>
      <c r="N17" s="173"/>
      <c r="O17" s="141"/>
      <c r="P17" s="141"/>
      <c r="Q17" s="141"/>
      <c r="R17" s="141"/>
      <c r="S17" s="9"/>
    </row>
    <row r="18" spans="1:19" x14ac:dyDescent="0.2">
      <c r="A18" s="147" t="s">
        <v>37</v>
      </c>
      <c r="B18" s="148">
        <f>[1]MercLab!Y54</f>
        <v>855907.86165629979</v>
      </c>
      <c r="C18" s="149">
        <f>IF(ISNUMBER(B18/B$8*100),B18/B$8*100,0)</f>
        <v>18.072685556127528</v>
      </c>
      <c r="D18" s="149">
        <f>[1]MercLab!Z54</f>
        <v>0</v>
      </c>
      <c r="E18" s="148">
        <f>[1]MercLab!AA54</f>
        <v>351624.2397118407</v>
      </c>
      <c r="F18" s="149">
        <f>IF(ISNUMBER(E18/E$8*100),E18/E$8*100,0)</f>
        <v>9.0810834599568313</v>
      </c>
      <c r="G18" s="149">
        <f>[1]MercLab!AB54</f>
        <v>0</v>
      </c>
      <c r="H18" s="148">
        <f>[1]MercLab!AC54</f>
        <v>96092.63776292988</v>
      </c>
      <c r="I18" s="149">
        <f>IF(ISNUMBER(H18/H$8*100),H18/H$8*100,0)</f>
        <v>5.9966222672434668</v>
      </c>
      <c r="J18" s="149">
        <f>[1]MercLab!AD54</f>
        <v>0</v>
      </c>
      <c r="K18" s="148">
        <f>[1]MercLab!AE54</f>
        <v>92638.24281340056</v>
      </c>
      <c r="L18" s="149">
        <f>IF(ISNUMBER(K18/K$8*100),K18/K$8*100,0)</f>
        <v>6.2914905410852331</v>
      </c>
      <c r="M18" s="149">
        <f>[1]MercLab!AF54</f>
        <v>0</v>
      </c>
      <c r="N18" s="148">
        <f>[1]MercLab!AG54</f>
        <v>3454.3949495293355</v>
      </c>
      <c r="O18" s="149">
        <f>IF(ISNUMBER(N18/N$8*100),N18/N$8*100,0)</f>
        <v>2.6570442106710397</v>
      </c>
      <c r="P18" s="149">
        <f>[1]MercLab!AH54</f>
        <v>0</v>
      </c>
      <c r="Q18" s="150">
        <f>IF(ISNUMBER(N18/H18*100),N18/H18*100,0)</f>
        <v>3.5948591171486752</v>
      </c>
      <c r="R18" s="149">
        <f>[1]MercLab!AI54</f>
        <v>1.8149237020338269</v>
      </c>
    </row>
    <row r="19" spans="1:19" x14ac:dyDescent="0.2">
      <c r="A19" s="147" t="s">
        <v>38</v>
      </c>
      <c r="B19" s="148">
        <f>[1]MercLab!Y55</f>
        <v>2372977.2550539686</v>
      </c>
      <c r="C19" s="149">
        <f>IF(ISNUMBER(B19/B$8*100),B19/B$8*100,0)</f>
        <v>50.105944440611324</v>
      </c>
      <c r="D19" s="149">
        <f>[1]MercLab!Z55</f>
        <v>4.434236741530337</v>
      </c>
      <c r="E19" s="148">
        <f>[1]MercLab!AA55</f>
        <v>2013576.4763077917</v>
      </c>
      <c r="F19" s="149">
        <f>IF(ISNUMBER(E19/E$8*100),E19/E$8*100,0)</f>
        <v>52.002831344454371</v>
      </c>
      <c r="G19" s="149">
        <f>[1]MercLab!AB55</f>
        <v>4.9739362426010985</v>
      </c>
      <c r="H19" s="148">
        <f>[1]MercLab!AC55</f>
        <v>696059.61546482658</v>
      </c>
      <c r="I19" s="149">
        <f>IF(ISNUMBER(H19/H$8*100),H19/H$8*100,0)</f>
        <v>43.437319305595452</v>
      </c>
      <c r="J19" s="149">
        <f>[1]MercLab!AD55</f>
        <v>5.062995277216241</v>
      </c>
      <c r="K19" s="148">
        <f>[1]MercLab!AE55</f>
        <v>656411.06637504231</v>
      </c>
      <c r="L19" s="149">
        <f>IF(ISNUMBER(K19/K$8*100),K19/K$8*100,0)</f>
        <v>44.579904472938189</v>
      </c>
      <c r="M19" s="149">
        <f>[1]MercLab!AF55</f>
        <v>5.0355300208943303</v>
      </c>
      <c r="N19" s="148">
        <f>[1]MercLab!AG55</f>
        <v>39648.549089787361</v>
      </c>
      <c r="O19" s="149">
        <f>IF(ISNUMBER(N19/N$8*100),N19/N$8*100,0)</f>
        <v>30.496787240520888</v>
      </c>
      <c r="P19" s="149">
        <f>[1]MercLab!AH55</f>
        <v>5.5177029173294985</v>
      </c>
      <c r="Q19" s="150">
        <f>IF(ISNUMBER(N19/H19*100),N19/H19*100,0)</f>
        <v>5.696142716642191</v>
      </c>
      <c r="R19" s="149">
        <f>[1]MercLab!AI55</f>
        <v>2.7069219027650466</v>
      </c>
    </row>
    <row r="20" spans="1:19" x14ac:dyDescent="0.2">
      <c r="A20" s="147" t="s">
        <v>39</v>
      </c>
      <c r="B20" s="148">
        <f>[1]MercLab!Y56</f>
        <v>1092835.8161181144</v>
      </c>
      <c r="C20" s="149">
        <f>IF(ISNUMBER(B20/B$8*100),B20/B$8*100,0)</f>
        <v>23.075472202062482</v>
      </c>
      <c r="D20" s="149">
        <f>[1]MercLab!Z56</f>
        <v>10.411971249792577</v>
      </c>
      <c r="E20" s="148">
        <f>[1]MercLab!AA56</f>
        <v>1092652.2191686493</v>
      </c>
      <c r="F20" s="149">
        <f>IF(ISNUMBER(E20/E$8*100),E20/E$8*100,0)</f>
        <v>28.218947599031001</v>
      </c>
      <c r="G20" s="149">
        <f>[1]MercLab!AB56</f>
        <v>10.412544558940837</v>
      </c>
      <c r="H20" s="148">
        <f>[1]MercLab!AC56</f>
        <v>536235.434535156</v>
      </c>
      <c r="I20" s="149">
        <f>IF(ISNUMBER(H20/H$8*100),H20/H$8*100,0)</f>
        <v>33.463555815292558</v>
      </c>
      <c r="J20" s="149">
        <f>[1]MercLab!AD56</f>
        <v>10.779486094989629</v>
      </c>
      <c r="K20" s="148">
        <f>[1]MercLab!AE56</f>
        <v>472173.44213943661</v>
      </c>
      <c r="L20" s="149">
        <f>IF(ISNUMBER(K20/K$8*100),K20/K$8*100,0)</f>
        <v>32.06747726158509</v>
      </c>
      <c r="M20" s="149">
        <f>[1]MercLab!AF56</f>
        <v>10.741501174472933</v>
      </c>
      <c r="N20" s="148">
        <f>[1]MercLab!AG56</f>
        <v>64061.992395720299</v>
      </c>
      <c r="O20" s="149">
        <f>IF(ISNUMBER(N20/N$8*100),N20/N$8*100,0)</f>
        <v>49.275067994843155</v>
      </c>
      <c r="P20" s="149">
        <f>[1]MercLab!AH56</f>
        <v>11.05945663600837</v>
      </c>
      <c r="Q20" s="150">
        <f>IF(ISNUMBER(N20/H20*100),N20/H20*100,0)</f>
        <v>11.946616778738882</v>
      </c>
      <c r="R20" s="149">
        <f>[1]MercLab!AI56</f>
        <v>3.6006765385761308</v>
      </c>
    </row>
    <row r="21" spans="1:19" x14ac:dyDescent="0.2">
      <c r="A21" s="147" t="s">
        <v>40</v>
      </c>
      <c r="B21" s="148">
        <f>[1]MercLab!Y57</f>
        <v>399449.34018551483</v>
      </c>
      <c r="C21" s="149">
        <f>IF(ISNUMBER(B21/B$8*100),B21/B$8*100,0)</f>
        <v>8.4344619837997836</v>
      </c>
      <c r="D21" s="149">
        <f>[1]MercLab!Z57</f>
        <v>15.386541126791407</v>
      </c>
      <c r="E21" s="148">
        <f>[1]MercLab!AA57</f>
        <v>399449.34018551483</v>
      </c>
      <c r="F21" s="149">
        <f>IF(ISNUMBER(E21/E$8*100),E21/E$8*100,0)</f>
        <v>10.316219380160092</v>
      </c>
      <c r="G21" s="149">
        <f>[1]MercLab!AB57</f>
        <v>15.386541126791407</v>
      </c>
      <c r="H21" s="148">
        <f>[1]MercLab!AC57</f>
        <v>266947.59929573856</v>
      </c>
      <c r="I21" s="149">
        <f>IF(ISNUMBER(H21/H$8*100),H21/H$8*100,0)</f>
        <v>16.658757167987272</v>
      </c>
      <c r="J21" s="149">
        <f>[1]MercLab!AD57</f>
        <v>15.785633679495181</v>
      </c>
      <c r="K21" s="148">
        <f>[1]MercLab!AE57</f>
        <v>244596.24815993942</v>
      </c>
      <c r="L21" s="149">
        <f>IF(ISNUMBER(K21/K$8*100),K21/K$8*100,0)</f>
        <v>16.611659882009221</v>
      </c>
      <c r="M21" s="149">
        <f>[1]MercLab!AF57</f>
        <v>15.804433743097515</v>
      </c>
      <c r="N21" s="148">
        <f>[1]MercLab!AG57</f>
        <v>22351.351135799006</v>
      </c>
      <c r="O21" s="149">
        <f>IF(ISNUMBER(N21/N$8*100),N21/N$8*100,0)</f>
        <v>17.192165054589971</v>
      </c>
      <c r="P21" s="149">
        <f>[1]MercLab!AH57</f>
        <v>15.579900030806128</v>
      </c>
      <c r="Q21" s="150">
        <f>IF(ISNUMBER(N21/H21*100),N21/H21*100,0)</f>
        <v>8.3729358101613816</v>
      </c>
      <c r="R21" s="149">
        <f>[1]MercLab!AI57</f>
        <v>2.9684211339456827</v>
      </c>
    </row>
    <row r="22" spans="1:19" x14ac:dyDescent="0.2">
      <c r="A22" s="147" t="s">
        <v>46</v>
      </c>
      <c r="B22" s="148">
        <f>[1]MercLab!Y58</f>
        <v>14749.349989428078</v>
      </c>
      <c r="C22" s="149">
        <f>IF(ISNUMBER(B22/B$8*100),B22/B$8*100,0)</f>
        <v>0.31143581740255949</v>
      </c>
      <c r="D22" s="149">
        <f>[1]MercLab!Z58</f>
        <v>0</v>
      </c>
      <c r="E22" s="148">
        <f>[1]MercLab!AA58</f>
        <v>14749.349989428078</v>
      </c>
      <c r="F22" s="149">
        <f>IF(ISNUMBER(E22/E$8*100),E22/E$8*100,0)</f>
        <v>0.38091821640019735</v>
      </c>
      <c r="G22" s="149">
        <f>[1]MercLab!AB58</f>
        <v>0</v>
      </c>
      <c r="H22" s="148">
        <f>[1]MercLab!AC58</f>
        <v>7110.7814195684905</v>
      </c>
      <c r="I22" s="149">
        <f>IF(ISNUMBER(H22/H$8*100),H22/H$8*100,0)</f>
        <v>0.4437454438838937</v>
      </c>
      <c r="J22" s="149">
        <f>[1]MercLab!AD58</f>
        <v>0</v>
      </c>
      <c r="K22" s="148">
        <f>[1]MercLab!AE58</f>
        <v>6618.1314026881837</v>
      </c>
      <c r="L22" s="149">
        <f>IF(ISNUMBER(K22/K$8*100),K22/K$8*100,0)</f>
        <v>0.44946784238494564</v>
      </c>
      <c r="M22" s="149">
        <f>[1]MercLab!AF58</f>
        <v>0</v>
      </c>
      <c r="N22" s="148">
        <f>[1]MercLab!AG58</f>
        <v>492.65001688030674</v>
      </c>
      <c r="O22" s="149">
        <f>IF(ISNUMBER(N22/N$8*100),N22/N$8*100,0)</f>
        <v>0.37893549937512516</v>
      </c>
      <c r="P22" s="149">
        <f>[1]MercLab!AH58</f>
        <v>0</v>
      </c>
      <c r="Q22" s="150">
        <f>IF(ISNUMBER(N22/H22*100),N22/H22*100,0)</f>
        <v>6.9282120741970807</v>
      </c>
      <c r="R22" s="149">
        <f>[1]MercLab!AI58</f>
        <v>2.2977298428211856</v>
      </c>
    </row>
    <row r="23" spans="1:19" x14ac:dyDescent="0.2">
      <c r="A23" s="147"/>
      <c r="B23" s="155"/>
      <c r="C23" s="149"/>
      <c r="D23" s="149"/>
      <c r="E23" s="155"/>
      <c r="F23" s="149"/>
      <c r="G23" s="149"/>
      <c r="H23" s="155"/>
      <c r="I23" s="149"/>
      <c r="J23" s="149"/>
      <c r="K23" s="155"/>
      <c r="L23" s="149"/>
      <c r="M23" s="149"/>
      <c r="N23" s="155"/>
      <c r="O23" s="149"/>
      <c r="P23" s="149"/>
      <c r="Q23" s="149"/>
      <c r="R23" s="149"/>
    </row>
    <row r="24" spans="1:19" x14ac:dyDescent="0.2">
      <c r="A24" s="139" t="s">
        <v>16</v>
      </c>
      <c r="B24" s="173"/>
      <c r="C24" s="141"/>
      <c r="D24" s="141"/>
      <c r="E24" s="173"/>
      <c r="F24" s="141"/>
      <c r="G24" s="141"/>
      <c r="H24" s="173"/>
      <c r="I24" s="141"/>
      <c r="J24" s="141"/>
      <c r="K24" s="173"/>
      <c r="L24" s="141"/>
      <c r="M24" s="141"/>
      <c r="N24" s="173"/>
      <c r="O24" s="141"/>
      <c r="P24" s="141"/>
      <c r="Q24" s="141"/>
      <c r="R24" s="141"/>
    </row>
    <row r="25" spans="1:19" ht="12" customHeight="1" x14ac:dyDescent="0.2">
      <c r="A25" s="147" t="s">
        <v>41</v>
      </c>
      <c r="B25" s="148">
        <f>[1]MercLab!Y60</f>
        <v>185399.81336073831</v>
      </c>
      <c r="C25" s="149">
        <f t="shared" ref="C25:C33" si="0">IF(ISNUMBER(B25/B$8*100),B25/B$8*100,0)</f>
        <v>3.9147584443836521</v>
      </c>
      <c r="D25" s="149">
        <f>[1]MercLab!Z60</f>
        <v>4.1230622430841048</v>
      </c>
      <c r="E25" s="148">
        <f>[1]MercLab!AA60</f>
        <v>185399.81336073831</v>
      </c>
      <c r="F25" s="149">
        <f t="shared" ref="F25:F33" si="1">IF(ISNUMBER(E25/E$8*100),E25/E$8*100,0)</f>
        <v>4.7881544798192399</v>
      </c>
      <c r="G25" s="149">
        <f>[1]MercLab!AB60</f>
        <v>4.1230622430841048</v>
      </c>
      <c r="H25" s="148">
        <f>[1]MercLab!AC60</f>
        <v>8343.8933600380533</v>
      </c>
      <c r="I25" s="149">
        <f t="shared" ref="I25:I33" si="2">IF(ISNUMBER(H25/H$8*100),H25/H$8*100,0)</f>
        <v>0.52069729672475928</v>
      </c>
      <c r="J25" s="149">
        <f>[1]MercLab!AD60</f>
        <v>4.5149643481041464</v>
      </c>
      <c r="K25" s="148">
        <f>[1]MercLab!AE60</f>
        <v>8343.8933600380533</v>
      </c>
      <c r="L25" s="149">
        <f t="shared" ref="L25:L33" si="3">IF(ISNUMBER(K25/K$8*100),K25/K$8*100,0)</f>
        <v>0.56667230029658522</v>
      </c>
      <c r="M25" s="149">
        <f>[1]MercLab!AF60</f>
        <v>4.5149643481041464</v>
      </c>
      <c r="N25" s="148">
        <f>[1]MercLab!AG60</f>
        <v>0</v>
      </c>
      <c r="O25" s="149">
        <f t="shared" ref="O25:O33" si="4">IF(ISNUMBER(N25/N$8*100),N25/N$8*100,0)</f>
        <v>0</v>
      </c>
      <c r="P25" s="149">
        <f>[1]MercLab!AH60</f>
        <v>0</v>
      </c>
      <c r="Q25" s="150">
        <f t="shared" ref="Q25:Q33" si="5">IF(ISNUMBER(N25/H25*100),N25/H25*100,0)</f>
        <v>0</v>
      </c>
      <c r="R25" s="149">
        <f>[1]MercLab!AI60</f>
        <v>0</v>
      </c>
    </row>
    <row r="26" spans="1:19" x14ac:dyDescent="0.2">
      <c r="A26" s="147" t="s">
        <v>42</v>
      </c>
      <c r="B26" s="148">
        <f>[1]MercLab!Y61</f>
        <v>245774.60262841822</v>
      </c>
      <c r="C26" s="149">
        <f t="shared" si="0"/>
        <v>5.1895855967371149</v>
      </c>
      <c r="D26" s="149">
        <f>[1]MercLab!Z61</f>
        <v>6.228399180543442</v>
      </c>
      <c r="E26" s="148">
        <f>[1]MercLab!AA61</f>
        <v>245774.60262841822</v>
      </c>
      <c r="F26" s="149">
        <f t="shared" si="1"/>
        <v>6.3473999421526068</v>
      </c>
      <c r="G26" s="149">
        <f>[1]MercLab!AB61</f>
        <v>6.228399180543442</v>
      </c>
      <c r="H26" s="148">
        <f>[1]MercLab!AC61</f>
        <v>25709.832337719166</v>
      </c>
      <c r="I26" s="149">
        <f t="shared" si="2"/>
        <v>1.6044117080417857</v>
      </c>
      <c r="J26" s="149">
        <f>[1]MercLab!AD61</f>
        <v>6.0660604855513389</v>
      </c>
      <c r="K26" s="148">
        <f>[1]MercLab!AE61</f>
        <v>25709.832337719166</v>
      </c>
      <c r="L26" s="149">
        <f t="shared" si="3"/>
        <v>1.7460733499820766</v>
      </c>
      <c r="M26" s="149">
        <f>[1]MercLab!AF61</f>
        <v>6.0660604855513389</v>
      </c>
      <c r="N26" s="148">
        <f>[1]MercLab!AG61</f>
        <v>0</v>
      </c>
      <c r="O26" s="149">
        <f t="shared" si="4"/>
        <v>0</v>
      </c>
      <c r="P26" s="149">
        <f>[1]MercLab!AH61</f>
        <v>0</v>
      </c>
      <c r="Q26" s="150">
        <f t="shared" si="5"/>
        <v>0</v>
      </c>
      <c r="R26" s="149">
        <f>[1]MercLab!AI61</f>
        <v>0</v>
      </c>
    </row>
    <row r="27" spans="1:19" x14ac:dyDescent="0.2">
      <c r="A27" s="147" t="s">
        <v>43</v>
      </c>
      <c r="B27" s="148">
        <f>[1]MercLab!Y62</f>
        <v>421481.46597146068</v>
      </c>
      <c r="C27" s="149">
        <f t="shared" si="0"/>
        <v>8.8996752378198085</v>
      </c>
      <c r="D27" s="149">
        <f>[1]MercLab!Z62</f>
        <v>8.4197797897764719</v>
      </c>
      <c r="E27" s="148">
        <f>[1]MercLab!AA62</f>
        <v>421481.46597146068</v>
      </c>
      <c r="F27" s="149">
        <f t="shared" si="1"/>
        <v>10.885223306699414</v>
      </c>
      <c r="G27" s="149">
        <f>[1]MercLab!AB62</f>
        <v>8.4197797897764719</v>
      </c>
      <c r="H27" s="148">
        <f>[1]MercLab!AC62</f>
        <v>92035.90738161988</v>
      </c>
      <c r="I27" s="149">
        <f t="shared" si="2"/>
        <v>5.7434636454894994</v>
      </c>
      <c r="J27" s="149">
        <f>[1]MercLab!AD62</f>
        <v>8.3264136451194677</v>
      </c>
      <c r="K27" s="148">
        <f>[1]MercLab!AE62</f>
        <v>77159.740519615851</v>
      </c>
      <c r="L27" s="149">
        <f t="shared" si="3"/>
        <v>5.2402740260260146</v>
      </c>
      <c r="M27" s="149">
        <f>[1]MercLab!AF62</f>
        <v>8.0836323267285355</v>
      </c>
      <c r="N27" s="148">
        <f>[1]MercLab!AG62</f>
        <v>14876.166862004075</v>
      </c>
      <c r="O27" s="149">
        <f t="shared" si="4"/>
        <v>11.442418604464969</v>
      </c>
      <c r="P27" s="149">
        <f>[1]MercLab!AH62</f>
        <v>9.5973313917382139</v>
      </c>
      <c r="Q27" s="150">
        <f t="shared" si="5"/>
        <v>16.163438037635878</v>
      </c>
      <c r="R27" s="149">
        <f>[1]MercLab!AI62</f>
        <v>2.4855688844375083</v>
      </c>
    </row>
    <row r="28" spans="1:19" x14ac:dyDescent="0.2">
      <c r="A28" s="147" t="s">
        <v>44</v>
      </c>
      <c r="B28" s="148">
        <f>[1]MercLab!Y63</f>
        <v>540624.84130976407</v>
      </c>
      <c r="C28" s="149">
        <f t="shared" si="0"/>
        <v>11.415414203481392</v>
      </c>
      <c r="D28" s="149">
        <f>[1]MercLab!Z63</f>
        <v>9.5367401425645042</v>
      </c>
      <c r="E28" s="148">
        <f>[1]MercLab!AA63</f>
        <v>540624.84130976407</v>
      </c>
      <c r="F28" s="149">
        <f t="shared" si="1"/>
        <v>13.962232263859947</v>
      </c>
      <c r="G28" s="149">
        <f>[1]MercLab!AB63</f>
        <v>9.5367401425645042</v>
      </c>
      <c r="H28" s="148">
        <f>[1]MercLab!AC63</f>
        <v>245418.72339501214</v>
      </c>
      <c r="I28" s="149">
        <f t="shared" si="2"/>
        <v>15.315256358554594</v>
      </c>
      <c r="J28" s="149">
        <f>[1]MercLab!AD63</f>
        <v>10.101079359492328</v>
      </c>
      <c r="K28" s="148">
        <f>[1]MercLab!AE63</f>
        <v>199503.54641311333</v>
      </c>
      <c r="L28" s="149">
        <f t="shared" si="3"/>
        <v>13.549206429782304</v>
      </c>
      <c r="M28" s="149">
        <f>[1]MercLab!AF63</f>
        <v>10.028649900988594</v>
      </c>
      <c r="N28" s="148">
        <f>[1]MercLab!AG63</f>
        <v>45915.176981898287</v>
      </c>
      <c r="O28" s="149">
        <f t="shared" si="4"/>
        <v>35.316938845777166</v>
      </c>
      <c r="P28" s="149">
        <f>[1]MercLab!AH63</f>
        <v>10.40884704523914</v>
      </c>
      <c r="Q28" s="150">
        <f t="shared" si="5"/>
        <v>18.708913625956651</v>
      </c>
      <c r="R28" s="149">
        <f>[1]MercLab!AI63</f>
        <v>2.9491249524960979</v>
      </c>
    </row>
    <row r="29" spans="1:19" x14ac:dyDescent="0.2">
      <c r="A29" s="147" t="s">
        <v>45</v>
      </c>
      <c r="B29" s="148">
        <f>[1]MercLab!Y64</f>
        <v>375183.86467008048</v>
      </c>
      <c r="C29" s="149">
        <f t="shared" si="0"/>
        <v>7.9220910517093639</v>
      </c>
      <c r="D29" s="149">
        <f>[1]MercLab!Z64</f>
        <v>9.9372694293990858</v>
      </c>
      <c r="E29" s="148">
        <f>[1]MercLab!AA64</f>
        <v>375183.86467008048</v>
      </c>
      <c r="F29" s="149">
        <f t="shared" si="1"/>
        <v>9.6895367358356204</v>
      </c>
      <c r="G29" s="149">
        <f>[1]MercLab!AB64</f>
        <v>9.9372694293990858</v>
      </c>
      <c r="H29" s="148">
        <f>[1]MercLab!AC64</f>
        <v>207221.6408669209</v>
      </c>
      <c r="I29" s="149">
        <f t="shared" si="2"/>
        <v>12.931582843453612</v>
      </c>
      <c r="J29" s="149">
        <f>[1]MercLab!AD64</f>
        <v>10.896262463298722</v>
      </c>
      <c r="K29" s="148">
        <f>[1]MercLab!AE64</f>
        <v>180766.05960788796</v>
      </c>
      <c r="L29" s="149">
        <f t="shared" si="3"/>
        <v>12.276657238232527</v>
      </c>
      <c r="M29" s="149">
        <f>[1]MercLab!AF64</f>
        <v>10.850864206530995</v>
      </c>
      <c r="N29" s="148">
        <f>[1]MercLab!AG64</f>
        <v>26455.581259032671</v>
      </c>
      <c r="O29" s="149">
        <f t="shared" si="4"/>
        <v>20.349048111544857</v>
      </c>
      <c r="P29" s="149">
        <f>[1]MercLab!AH64</f>
        <v>11.237819268097446</v>
      </c>
      <c r="Q29" s="150">
        <f t="shared" si="5"/>
        <v>12.766804252854373</v>
      </c>
      <c r="R29" s="149">
        <f>[1]MercLab!AI64</f>
        <v>3.2525306748974847</v>
      </c>
    </row>
    <row r="30" spans="1:19" x14ac:dyDescent="0.2">
      <c r="A30" s="147" t="s">
        <v>47</v>
      </c>
      <c r="B30" s="148">
        <f>[1]MercLab!Y65</f>
        <v>375428.63631422777</v>
      </c>
      <c r="C30" s="149">
        <f t="shared" si="0"/>
        <v>7.9272594596138894</v>
      </c>
      <c r="D30" s="149">
        <f>[1]MercLab!Z65</f>
        <v>9.0002904355832829</v>
      </c>
      <c r="E30" s="148">
        <f>[1]MercLab!AA65</f>
        <v>375428.63631422777</v>
      </c>
      <c r="F30" s="149">
        <f t="shared" si="1"/>
        <v>9.6958582332697958</v>
      </c>
      <c r="G30" s="149">
        <f>[1]MercLab!AB65</f>
        <v>9.0002904355832829</v>
      </c>
      <c r="H30" s="148">
        <f>[1]MercLab!AC65</f>
        <v>226279.43885356653</v>
      </c>
      <c r="I30" s="149">
        <f t="shared" si="2"/>
        <v>14.120877033225915</v>
      </c>
      <c r="J30" s="149">
        <f>[1]MercLab!AD65</f>
        <v>10.185669970211398</v>
      </c>
      <c r="K30" s="148">
        <f>[1]MercLab!AE65</f>
        <v>206913.29405203144</v>
      </c>
      <c r="L30" s="149">
        <f t="shared" si="3"/>
        <v>14.052436583618281</v>
      </c>
      <c r="M30" s="149">
        <f>[1]MercLab!AF65</f>
        <v>10.108966194755491</v>
      </c>
      <c r="N30" s="148">
        <f>[1]MercLab!AG65</f>
        <v>19366.144801534807</v>
      </c>
      <c r="O30" s="149">
        <f t="shared" si="4"/>
        <v>14.896010351956464</v>
      </c>
      <c r="P30" s="149">
        <f>[1]MercLab!AH65</f>
        <v>10.965757365266134</v>
      </c>
      <c r="Q30" s="150">
        <f t="shared" si="5"/>
        <v>8.5585084087411616</v>
      </c>
      <c r="R30" s="149">
        <f>[1]MercLab!AI65</f>
        <v>2.7956959004711681</v>
      </c>
    </row>
    <row r="31" spans="1:19" x14ac:dyDescent="0.2">
      <c r="A31" s="147" t="s">
        <v>48</v>
      </c>
      <c r="B31" s="148">
        <f>[1]MercLab!Y66</f>
        <v>510450.55838485353</v>
      </c>
      <c r="C31" s="149">
        <f t="shared" si="0"/>
        <v>10.778277483965523</v>
      </c>
      <c r="D31" s="149">
        <f>[1]MercLab!Z66</f>
        <v>7.7506475857876813</v>
      </c>
      <c r="E31" s="148">
        <f>[1]MercLab!AA66</f>
        <v>510450.55838485353</v>
      </c>
      <c r="F31" s="149">
        <f t="shared" si="1"/>
        <v>13.182948157024704</v>
      </c>
      <c r="G31" s="149">
        <f>[1]MercLab!AB66</f>
        <v>7.7506475857876813</v>
      </c>
      <c r="H31" s="148">
        <f>[1]MercLab!AC66</f>
        <v>299854.27077632665</v>
      </c>
      <c r="I31" s="149">
        <f t="shared" si="2"/>
        <v>18.71228471739423</v>
      </c>
      <c r="J31" s="149">
        <f>[1]MercLab!AD66</f>
        <v>8.6310192419176683</v>
      </c>
      <c r="K31" s="148">
        <f>[1]MercLab!AE66</f>
        <v>283261.2874411369</v>
      </c>
      <c r="L31" s="149">
        <f t="shared" si="3"/>
        <v>19.237581116270306</v>
      </c>
      <c r="M31" s="149">
        <f>[1]MercLab!AF66</f>
        <v>8.6319381878242609</v>
      </c>
      <c r="N31" s="148">
        <f>[1]MercLab!AG66</f>
        <v>16592.983335189725</v>
      </c>
      <c r="O31" s="149">
        <f t="shared" si="4"/>
        <v>12.762955872933398</v>
      </c>
      <c r="P31" s="149">
        <f>[1]MercLab!AH66</f>
        <v>8.6156523233696003</v>
      </c>
      <c r="Q31" s="150">
        <f t="shared" si="5"/>
        <v>5.5336825092503341</v>
      </c>
      <c r="R31" s="149">
        <f>[1]MercLab!AI66</f>
        <v>4.4233856451421181</v>
      </c>
    </row>
    <row r="32" spans="1:19" x14ac:dyDescent="0.2">
      <c r="A32" s="147" t="s">
        <v>49</v>
      </c>
      <c r="B32" s="148">
        <f>[1]MercLab!Y67</f>
        <v>664163.8172094269</v>
      </c>
      <c r="C32" s="149">
        <f t="shared" si="0"/>
        <v>14.023967256189747</v>
      </c>
      <c r="D32" s="149">
        <f>[1]MercLab!Z67</f>
        <v>7.3262977784660075</v>
      </c>
      <c r="E32" s="148">
        <f>[1]MercLab!AA67</f>
        <v>664163.8172094269</v>
      </c>
      <c r="F32" s="149">
        <f t="shared" si="1"/>
        <v>17.152762449212965</v>
      </c>
      <c r="G32" s="149">
        <f>[1]MercLab!AB67</f>
        <v>7.3262977784660075</v>
      </c>
      <c r="H32" s="148">
        <f>[1]MercLab!AC67</f>
        <v>357132.02741947555</v>
      </c>
      <c r="I32" s="149">
        <f t="shared" si="2"/>
        <v>22.286679997826031</v>
      </c>
      <c r="J32" s="149">
        <f>[1]MercLab!AD67</f>
        <v>8.2272810082756074</v>
      </c>
      <c r="K32" s="148">
        <f>[1]MercLab!AE67</f>
        <v>350916.65330970753</v>
      </c>
      <c r="L32" s="149">
        <f t="shared" si="3"/>
        <v>23.832369202581031</v>
      </c>
      <c r="M32" s="149">
        <f>[1]MercLab!AF67</f>
        <v>8.2612976588122784</v>
      </c>
      <c r="N32" s="148">
        <f>[1]MercLab!AG67</f>
        <v>6215.3741097680304</v>
      </c>
      <c r="O32" s="149">
        <f t="shared" si="4"/>
        <v>4.7807283292154921</v>
      </c>
      <c r="P32" s="149">
        <f>[1]MercLab!AH67</f>
        <v>6.4094540318432847</v>
      </c>
      <c r="Q32" s="150">
        <f t="shared" si="5"/>
        <v>1.7403575239886442</v>
      </c>
      <c r="R32" s="149">
        <f>[1]MercLab!AI67</f>
        <v>3.9570819016172547</v>
      </c>
    </row>
    <row r="33" spans="1:18" x14ac:dyDescent="0.2">
      <c r="A33" s="147" t="s">
        <v>72</v>
      </c>
      <c r="B33" s="148">
        <f>[1]MercLab!Y68</f>
        <v>553544.02551436936</v>
      </c>
      <c r="C33" s="149">
        <f t="shared" si="0"/>
        <v>11.688205661804599</v>
      </c>
      <c r="D33" s="149">
        <f>[1]MercLab!Z68</f>
        <v>5.7342192073202449</v>
      </c>
      <c r="E33" s="148">
        <f>[1]MercLab!AA68</f>
        <v>553544.02551436936</v>
      </c>
      <c r="F33" s="149">
        <f t="shared" si="1"/>
        <v>14.295884432131171</v>
      </c>
      <c r="G33" s="149">
        <f>[1]MercLab!AB68</f>
        <v>5.7342192073202449</v>
      </c>
      <c r="H33" s="148">
        <f>[1]MercLab!AC68</f>
        <v>140450.33408755803</v>
      </c>
      <c r="I33" s="149">
        <f t="shared" si="2"/>
        <v>8.7647463992932959</v>
      </c>
      <c r="J33" s="149">
        <f>[1]MercLab!AD68</f>
        <v>5.7734182969621282</v>
      </c>
      <c r="K33" s="148">
        <f>[1]MercLab!AE68</f>
        <v>139862.82384926933</v>
      </c>
      <c r="L33" s="149">
        <f t="shared" si="3"/>
        <v>9.4987297532144019</v>
      </c>
      <c r="M33" s="149">
        <f>[1]MercLab!AF68</f>
        <v>5.7697759676055664</v>
      </c>
      <c r="N33" s="148">
        <f>[1]MercLab!AG68</f>
        <v>587.51023828869234</v>
      </c>
      <c r="O33" s="149">
        <f t="shared" si="4"/>
        <v>0.45189988410781645</v>
      </c>
      <c r="P33" s="149">
        <f>[1]MercLab!AH68</f>
        <v>6.4375</v>
      </c>
      <c r="Q33" s="150">
        <f t="shared" si="5"/>
        <v>0.41830462142043257</v>
      </c>
      <c r="R33" s="149">
        <f>[1]MercLab!AI68</f>
        <v>2</v>
      </c>
    </row>
    <row r="34" spans="1:18" x14ac:dyDescent="0.2">
      <c r="A34" s="147"/>
      <c r="B34" s="155"/>
      <c r="C34" s="157"/>
      <c r="D34" s="157"/>
      <c r="E34" s="155"/>
      <c r="F34" s="157"/>
      <c r="G34" s="157"/>
      <c r="H34" s="155"/>
      <c r="I34" s="157"/>
      <c r="J34" s="157"/>
      <c r="K34" s="155"/>
      <c r="L34" s="157"/>
      <c r="M34" s="157"/>
      <c r="N34" s="155"/>
      <c r="O34" s="157"/>
      <c r="P34" s="157"/>
      <c r="Q34" s="157"/>
      <c r="R34" s="157"/>
    </row>
    <row r="35" spans="1:18" x14ac:dyDescent="0.2">
      <c r="A35" s="139" t="s">
        <v>12</v>
      </c>
      <c r="B35" s="173"/>
      <c r="C35" s="141"/>
      <c r="D35" s="141"/>
      <c r="E35" s="173"/>
      <c r="F35" s="141"/>
      <c r="G35" s="141"/>
      <c r="H35" s="173"/>
      <c r="I35" s="141"/>
      <c r="J35" s="141"/>
      <c r="K35" s="173"/>
      <c r="L35" s="141"/>
      <c r="M35" s="141"/>
      <c r="N35" s="173"/>
      <c r="O35" s="141"/>
      <c r="P35" s="141"/>
      <c r="Q35" s="141"/>
      <c r="R35" s="141"/>
    </row>
    <row r="36" spans="1:18" x14ac:dyDescent="0.2">
      <c r="A36" s="147" t="s">
        <v>38</v>
      </c>
      <c r="B36" s="160">
        <f>[1]MercLab!Y73</f>
        <v>125213.37494934234</v>
      </c>
      <c r="C36" s="161">
        <f>IF(ISNUMBER(B36/B$8*100),B36/B$8*100,0)</f>
        <v>2.643908362404634</v>
      </c>
      <c r="D36" s="161">
        <f>[1]MercLab!Z73</f>
        <v>5.8512057958394541</v>
      </c>
      <c r="E36" s="160">
        <f>[1]MercLab!AA73</f>
        <v>125213.37494934234</v>
      </c>
      <c r="F36" s="161">
        <f>IF(ISNUMBER(E36/E$8*100),E36/E$8*100,0)</f>
        <v>3.2337733859010629</v>
      </c>
      <c r="G36" s="161">
        <f>[1]MercLab!AB73</f>
        <v>5.8512057958394541</v>
      </c>
      <c r="H36" s="148">
        <f>[1]MercLab!AC73</f>
        <v>125213.37494934234</v>
      </c>
      <c r="I36" s="149">
        <f>IF(ISNUMBER(H36/H$8*100),H36/H$8*100,0)</f>
        <v>7.8138901153943907</v>
      </c>
      <c r="J36" s="149">
        <f>[1]MercLab!AD73</f>
        <v>5.8512057958394541</v>
      </c>
      <c r="K36" s="148">
        <f>[1]MercLab!AE73</f>
        <v>125213.37494934234</v>
      </c>
      <c r="L36" s="149">
        <f>IF(ISNUMBER(K36/K$8*100),K36/K$8*100,0)</f>
        <v>8.5038180797314311</v>
      </c>
      <c r="M36" s="149">
        <f>[1]MercLab!AF73</f>
        <v>5.8512057958394541</v>
      </c>
      <c r="N36" s="148">
        <f>[1]MercLab!AG73</f>
        <v>0</v>
      </c>
      <c r="O36" s="149">
        <f>IF(ISNUMBER(N36/N$8*100),N36/N$8*100,0)</f>
        <v>0</v>
      </c>
      <c r="P36" s="149">
        <f>[1]MercLab!AH73</f>
        <v>0</v>
      </c>
      <c r="Q36" s="150">
        <f>IF(ISNUMBER(N36/H36*100),N36/H36*100,0)</f>
        <v>0</v>
      </c>
      <c r="R36" s="149">
        <f>[1]MercLab!AI73</f>
        <v>0</v>
      </c>
    </row>
    <row r="37" spans="1:18" x14ac:dyDescent="0.2">
      <c r="A37" s="147" t="s">
        <v>39</v>
      </c>
      <c r="B37" s="160">
        <f>[1]MercLab!Y74</f>
        <v>263793.34282731276</v>
      </c>
      <c r="C37" s="161">
        <f>IF(ISNUMBER(B37/B$8*100),B37/B$8*100,0)</f>
        <v>5.5700553182115788</v>
      </c>
      <c r="D37" s="161">
        <f>[1]MercLab!Z74</f>
        <v>7.7899671797201711</v>
      </c>
      <c r="E37" s="160">
        <f>[1]MercLab!AA74</f>
        <v>263793.34282731276</v>
      </c>
      <c r="F37" s="161">
        <f>IF(ISNUMBER(E37/E$8*100),E37/E$8*100,0)</f>
        <v>6.8127537633895505</v>
      </c>
      <c r="G37" s="161">
        <f>[1]MercLab!AB74</f>
        <v>7.7899671797201711</v>
      </c>
      <c r="H37" s="148">
        <f>[1]MercLab!AC74</f>
        <v>263793.34282731276</v>
      </c>
      <c r="I37" s="149">
        <f>IF(ISNUMBER(H37/H$8*100),H37/H$8*100,0)</f>
        <v>16.461917066440428</v>
      </c>
      <c r="J37" s="149">
        <f>[1]MercLab!AD74</f>
        <v>7.7899671797201711</v>
      </c>
      <c r="K37" s="148">
        <f>[1]MercLab!AE74</f>
        <v>263793.34282731276</v>
      </c>
      <c r="L37" s="149">
        <f>IF(ISNUMBER(K37/K$8*100),K37/K$8*100,0)</f>
        <v>17.915423164300517</v>
      </c>
      <c r="M37" s="149">
        <f>[1]MercLab!AF74</f>
        <v>7.7899671797201711</v>
      </c>
      <c r="N37" s="148">
        <f>[1]MercLab!AG74</f>
        <v>0</v>
      </c>
      <c r="O37" s="149">
        <f>IF(ISNUMBER(N37/N$8*100),N37/N$8*100,0)</f>
        <v>0</v>
      </c>
      <c r="P37" s="149">
        <f>[1]MercLab!AH74</f>
        <v>0</v>
      </c>
      <c r="Q37" s="150">
        <f>IF(ISNUMBER(N37/H37*100),N37/H37*100,0)</f>
        <v>0</v>
      </c>
      <c r="R37" s="149">
        <f>[1]MercLab!AI74</f>
        <v>0</v>
      </c>
    </row>
    <row r="38" spans="1:18" x14ac:dyDescent="0.2">
      <c r="A38" s="147" t="s">
        <v>50</v>
      </c>
      <c r="B38" s="160">
        <f>[1]MercLab!Y75</f>
        <v>1083039.232121503</v>
      </c>
      <c r="C38" s="161">
        <f>IF(ISNUMBER(B38/B$8*100),B38/B$8*100,0)</f>
        <v>22.86861514416336</v>
      </c>
      <c r="D38" s="161">
        <f>[1]MercLab!Z75</f>
        <v>9.5038128341506738</v>
      </c>
      <c r="E38" s="160">
        <f>[1]MercLab!AA75</f>
        <v>1083039.232121503</v>
      </c>
      <c r="F38" s="161">
        <f>IF(ISNUMBER(E38/E$8*100),E38/E$8*100,0)</f>
        <v>27.970681615587541</v>
      </c>
      <c r="G38" s="161">
        <f>[1]MercLab!AB75</f>
        <v>9.5038128341506738</v>
      </c>
      <c r="H38" s="148">
        <f>[1]MercLab!AC75</f>
        <v>1083039.232121503</v>
      </c>
      <c r="I38" s="149">
        <f>IF(ISNUMBER(H38/H$8*100),H38/H$8*100,0)</f>
        <v>67.586626060373533</v>
      </c>
      <c r="J38" s="149">
        <f>[1]MercLab!AD75</f>
        <v>9.5038128341506738</v>
      </c>
      <c r="K38" s="148">
        <f>[1]MercLab!AE75</f>
        <v>1083039.232121503</v>
      </c>
      <c r="L38" s="149">
        <f>IF(ISNUMBER(K38/K$8*100),K38/K$8*100,0)</f>
        <v>73.554191849707479</v>
      </c>
      <c r="M38" s="149">
        <f>[1]MercLab!AF75</f>
        <v>9.5038128341506738</v>
      </c>
      <c r="N38" s="148">
        <f>[1]MercLab!AG75</f>
        <v>0</v>
      </c>
      <c r="O38" s="149">
        <f>IF(ISNUMBER(N38/N$8*100),N38/N$8*100,0)</f>
        <v>0</v>
      </c>
      <c r="P38" s="149">
        <f>[1]MercLab!AH75</f>
        <v>0</v>
      </c>
      <c r="Q38" s="150">
        <f>IF(ISNUMBER(N38/H38*100),N38/H38*100,0)</f>
        <v>0</v>
      </c>
      <c r="R38" s="149">
        <f>[1]MercLab!AI75</f>
        <v>0</v>
      </c>
    </row>
    <row r="39" spans="1:18" x14ac:dyDescent="0.2">
      <c r="A39" s="147" t="s">
        <v>46</v>
      </c>
      <c r="B39" s="160">
        <f>[1]MercLab!Y76</f>
        <v>870.67596406737471</v>
      </c>
      <c r="C39" s="161">
        <f>IF(ISNUMBER(B39/B$8*100),B39/B$8*100,0)</f>
        <v>1.8384517335099108E-2</v>
      </c>
      <c r="D39" s="161">
        <f>[1]MercLab!Z76</f>
        <v>7.8051410914063464</v>
      </c>
      <c r="E39" s="160">
        <f>[1]MercLab!AA76</f>
        <v>870.67596406737471</v>
      </c>
      <c r="F39" s="161">
        <f>IF(ISNUMBER(E39/E$8*100),E39/E$8*100,0)</f>
        <v>2.2486166206157471E-2</v>
      </c>
      <c r="G39" s="161">
        <f>[1]MercLab!AB76</f>
        <v>7.8051410914063464</v>
      </c>
      <c r="H39" s="148">
        <f>[1]MercLab!AC76</f>
        <v>391.18099233842338</v>
      </c>
      <c r="I39" s="149">
        <f>IF(ISNUMBER(H39/H$8*100),H39/H$8*100,0)</f>
        <v>2.4411491908112887E-2</v>
      </c>
      <c r="J39" s="149">
        <f>[1]MercLab!AD76</f>
        <v>12.46934015982653</v>
      </c>
      <c r="K39" s="148">
        <f>[1]MercLab!AE76</f>
        <v>391.18099233842338</v>
      </c>
      <c r="L39" s="149">
        <f>IF(ISNUMBER(K39/K$8*100),K39/K$8*100,0)</f>
        <v>2.656690626253453E-2</v>
      </c>
      <c r="M39" s="149">
        <f>[1]MercLab!AF76</f>
        <v>12.46934015982653</v>
      </c>
      <c r="N39" s="148">
        <f>[1]MercLab!AG76</f>
        <v>0</v>
      </c>
      <c r="O39" s="149">
        <f>IF(ISNUMBER(N39/N$8*100),N39/N$8*100,0)</f>
        <v>0</v>
      </c>
      <c r="P39" s="149">
        <f>[1]MercLab!AH76</f>
        <v>0</v>
      </c>
      <c r="Q39" s="150">
        <f>IF(ISNUMBER(N39/H39*100),N39/H39*100,0)</f>
        <v>0</v>
      </c>
      <c r="R39" s="149">
        <f>[1]MercLab!AI76</f>
        <v>0</v>
      </c>
    </row>
    <row r="40" spans="1:18" x14ac:dyDescent="0.2">
      <c r="A40" s="147" t="s">
        <v>73</v>
      </c>
      <c r="B40" s="160">
        <f>[1]MercLab!Y77</f>
        <v>63884.05440969827</v>
      </c>
      <c r="C40" s="161">
        <f>IF(ISNUMBER(B40/B$8*100),B40/B$8*100,0)</f>
        <v>1.348926069171503</v>
      </c>
      <c r="D40" s="161">
        <f>[1]MercLab!Z77</f>
        <v>9.9225823145710219</v>
      </c>
      <c r="E40" s="160">
        <f>[1]MercLab!AA77</f>
        <v>63884.05440969827</v>
      </c>
      <c r="F40" s="161">
        <f>IF(ISNUMBER(E40/E$8*100),E40/E$8*100,0)</f>
        <v>1.6498761016314474</v>
      </c>
      <c r="G40" s="161">
        <f>[1]MercLab!AB77</f>
        <v>9.9225823145710219</v>
      </c>
      <c r="H40" s="148">
        <f>[1]MercLab!AC77</f>
        <v>34546.393543990285</v>
      </c>
      <c r="I40" s="149">
        <f>IF(ISNUMBER(H40/H$8*100),H40/H$8*100,0)</f>
        <v>2.1558537428219693</v>
      </c>
      <c r="J40" s="149">
        <f>[1]MercLab!AD77</f>
        <v>11.3920523315783</v>
      </c>
      <c r="K40" s="148">
        <f>[1]MercLab!AE77</f>
        <v>0</v>
      </c>
      <c r="L40" s="149">
        <f>IF(ISNUMBER(K40/K$8*100),K40/K$8*100,0)</f>
        <v>0</v>
      </c>
      <c r="M40" s="149">
        <f>[1]MercLab!AF77</f>
        <v>0</v>
      </c>
      <c r="N40" s="148">
        <f>[1]MercLab!AG77</f>
        <v>34546.393543990285</v>
      </c>
      <c r="O40" s="149">
        <f>IF(ISNUMBER(N40/N$8*100),N40/N$8*100,0)</f>
        <v>26.572322014924616</v>
      </c>
      <c r="P40" s="149">
        <f>[1]MercLab!AH77</f>
        <v>11.3920523315783</v>
      </c>
      <c r="Q40" s="150">
        <f>IF(ISNUMBER(N40/H40*100),N40/H40*100,0)</f>
        <v>100</v>
      </c>
      <c r="R40" s="149">
        <f>[1]MercLab!AI77</f>
        <v>4.2777737929910913</v>
      </c>
    </row>
    <row r="41" spans="1:18" x14ac:dyDescent="0.2">
      <c r="A41" s="273"/>
      <c r="B41" s="274"/>
      <c r="C41" s="275"/>
      <c r="D41" s="276"/>
      <c r="E41" s="274"/>
      <c r="F41" s="275"/>
      <c r="G41" s="276"/>
      <c r="H41" s="274"/>
      <c r="I41" s="275"/>
      <c r="J41" s="276"/>
      <c r="K41" s="274"/>
      <c r="L41" s="275"/>
      <c r="M41" s="276"/>
      <c r="N41" s="274"/>
      <c r="O41" s="275"/>
      <c r="P41" s="276"/>
      <c r="Q41" s="253"/>
      <c r="R41" s="253"/>
    </row>
    <row r="42" spans="1:18" x14ac:dyDescent="0.2">
      <c r="A42" s="2" t="str">
        <f>'C01'!A42</f>
        <v>Fuente: Instituto Nacional de Estadística (INE). LXV Encuesta Permanente de Hogares de Propósitos Múltiples, 2019.</v>
      </c>
      <c r="F42" s="162"/>
      <c r="I42" s="162"/>
      <c r="L42" s="162"/>
    </row>
    <row r="43" spans="1:18" x14ac:dyDescent="0.2">
      <c r="A43" s="159" t="str">
        <f>'C01'!A43</f>
        <v>(Promedio de salarios mínimos por rama)</v>
      </c>
      <c r="B43" s="5"/>
      <c r="F43" s="162"/>
      <c r="I43" s="162"/>
      <c r="L43" s="162"/>
    </row>
    <row r="44" spans="1:18" x14ac:dyDescent="0.2">
      <c r="A44" s="2" t="s">
        <v>60</v>
      </c>
      <c r="B44" s="5"/>
      <c r="F44" s="162"/>
      <c r="I44" s="162"/>
      <c r="L44" s="162"/>
    </row>
    <row r="45" spans="1:18" x14ac:dyDescent="0.2">
      <c r="A45" s="2" t="s">
        <v>61</v>
      </c>
      <c r="B45" s="5"/>
      <c r="F45" s="162"/>
      <c r="I45" s="162"/>
      <c r="L45" s="162"/>
    </row>
    <row r="46" spans="1:18" x14ac:dyDescent="0.2">
      <c r="A46" s="2" t="s">
        <v>62</v>
      </c>
      <c r="F46" s="162"/>
      <c r="I46" s="162"/>
      <c r="L46" s="162"/>
    </row>
    <row r="47" spans="1:18" x14ac:dyDescent="0.2">
      <c r="A47" s="2" t="s">
        <v>67</v>
      </c>
      <c r="F47" s="162"/>
      <c r="I47" s="162"/>
      <c r="L47" s="162"/>
    </row>
    <row r="48" spans="1:18" x14ac:dyDescent="0.2">
      <c r="A48" s="2" t="s">
        <v>68</v>
      </c>
      <c r="F48" s="162"/>
      <c r="I48" s="162"/>
      <c r="L48" s="162"/>
    </row>
    <row r="49" spans="1:19" x14ac:dyDescent="0.2">
      <c r="E49" s="9"/>
      <c r="F49" s="162"/>
      <c r="G49" s="3"/>
      <c r="I49" s="162"/>
      <c r="L49" s="162"/>
    </row>
    <row r="50" spans="1:19" s="25" customFormat="1" x14ac:dyDescent="0.2">
      <c r="A50"/>
      <c r="B50"/>
      <c r="C50" s="20"/>
      <c r="D50"/>
      <c r="E50"/>
      <c r="F50" s="162"/>
      <c r="G50"/>
      <c r="H50"/>
      <c r="I50" s="162"/>
      <c r="J50"/>
      <c r="K50"/>
      <c r="L50" s="162"/>
      <c r="M50"/>
      <c r="N50"/>
      <c r="O50" s="20"/>
      <c r="P50"/>
      <c r="Q50"/>
      <c r="R50"/>
      <c r="S50"/>
    </row>
    <row r="51" spans="1:19" s="25" customFormat="1" x14ac:dyDescent="0.2">
      <c r="A51"/>
      <c r="B51" s="9"/>
      <c r="C51" s="20"/>
      <c r="D51"/>
      <c r="E51"/>
      <c r="F51" s="162"/>
      <c r="G51"/>
      <c r="H51"/>
      <c r="I51" s="162"/>
      <c r="J51"/>
      <c r="K51"/>
      <c r="L51" s="162"/>
      <c r="M51"/>
      <c r="N51"/>
      <c r="O51" s="20"/>
      <c r="P51"/>
      <c r="Q51"/>
      <c r="R51"/>
      <c r="S51"/>
    </row>
    <row r="52" spans="1:19" s="25" customFormat="1" x14ac:dyDescent="0.2">
      <c r="A52"/>
      <c r="B52"/>
      <c r="C52" s="20"/>
      <c r="D52"/>
      <c r="E52"/>
      <c r="F52" s="20"/>
      <c r="G52"/>
      <c r="H52"/>
      <c r="I52" s="20"/>
      <c r="J52"/>
      <c r="K52"/>
      <c r="L52" s="20"/>
      <c r="M52"/>
      <c r="N52"/>
      <c r="O52" s="20"/>
      <c r="P52"/>
      <c r="Q52"/>
      <c r="R52"/>
      <c r="S52"/>
    </row>
    <row r="53" spans="1:19" s="25" customFormat="1" x14ac:dyDescent="0.2">
      <c r="A53"/>
      <c r="B53" s="9"/>
      <c r="C53" s="20"/>
      <c r="D53"/>
      <c r="E53"/>
      <c r="F53" s="20"/>
      <c r="G53"/>
      <c r="H53"/>
      <c r="I53" s="20"/>
      <c r="J53"/>
      <c r="K53"/>
      <c r="L53" s="20"/>
      <c r="M53"/>
      <c r="N53"/>
      <c r="O53" s="20"/>
      <c r="P53"/>
      <c r="Q53"/>
      <c r="R53"/>
      <c r="S53"/>
    </row>
    <row r="54" spans="1:19" s="25" customFormat="1" x14ac:dyDescent="0.2">
      <c r="A54"/>
      <c r="B54" s="9"/>
      <c r="C54" s="20"/>
      <c r="D54"/>
      <c r="E54"/>
      <c r="F54" s="20"/>
      <c r="G54"/>
      <c r="H54"/>
      <c r="I54" s="20"/>
      <c r="J54"/>
      <c r="K54"/>
      <c r="L54" s="20"/>
      <c r="M54"/>
      <c r="N54"/>
      <c r="O54" s="20"/>
      <c r="P54"/>
      <c r="Q54"/>
      <c r="R54"/>
      <c r="S54"/>
    </row>
    <row r="55" spans="1:19" s="25" customFormat="1" x14ac:dyDescent="0.2">
      <c r="A55"/>
      <c r="B55"/>
      <c r="C55" s="20"/>
      <c r="D55"/>
      <c r="E55"/>
      <c r="F55" s="20"/>
      <c r="G55"/>
      <c r="H55"/>
      <c r="I55" s="20"/>
      <c r="J55"/>
      <c r="K55"/>
      <c r="L55" s="20"/>
      <c r="M55"/>
      <c r="N55"/>
      <c r="O55" s="20"/>
      <c r="P55"/>
      <c r="Q55"/>
      <c r="R55"/>
      <c r="S55"/>
    </row>
    <row r="57" spans="1:19" s="25" customFormat="1" x14ac:dyDescent="0.2">
      <c r="A57"/>
      <c r="B57"/>
      <c r="C57" s="20"/>
      <c r="D57"/>
      <c r="E57"/>
      <c r="F57" s="20"/>
      <c r="G57"/>
      <c r="H57"/>
      <c r="I57" s="20"/>
      <c r="J57"/>
      <c r="K57"/>
      <c r="L57" s="20"/>
      <c r="M57"/>
      <c r="N57"/>
      <c r="O57" s="20"/>
      <c r="P57"/>
      <c r="Q57"/>
      <c r="R57"/>
      <c r="S57"/>
    </row>
    <row r="58" spans="1:19" s="25" customFormat="1" x14ac:dyDescent="0.2">
      <c r="A58"/>
      <c r="B58"/>
      <c r="C58" s="20"/>
      <c r="D58"/>
      <c r="E58"/>
      <c r="F58" s="20"/>
      <c r="G58"/>
      <c r="H58"/>
      <c r="I58" s="20"/>
      <c r="J58"/>
      <c r="K58"/>
      <c r="L58" s="20"/>
      <c r="M58"/>
      <c r="N58"/>
      <c r="O58" s="20"/>
      <c r="P58"/>
      <c r="Q58"/>
      <c r="R58"/>
      <c r="S58"/>
    </row>
  </sheetData>
  <mergeCells count="12">
    <mergeCell ref="A1:R1"/>
    <mergeCell ref="A2:R2"/>
    <mergeCell ref="A4:A6"/>
    <mergeCell ref="B4:D5"/>
    <mergeCell ref="N5:P5"/>
    <mergeCell ref="A3:R3"/>
    <mergeCell ref="E4:G5"/>
    <mergeCell ref="H4:P4"/>
    <mergeCell ref="Q4:Q6"/>
    <mergeCell ref="R4:R6"/>
    <mergeCell ref="H5:J5"/>
    <mergeCell ref="K5:M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72"/>
  <sheetViews>
    <sheetView workbookViewId="0">
      <selection sqref="A1:L1"/>
    </sheetView>
  </sheetViews>
  <sheetFormatPr baseColWidth="10" defaultColWidth="12" defaultRowHeight="11.25" x14ac:dyDescent="0.2"/>
  <cols>
    <col min="1" max="1" width="45" style="306" customWidth="1"/>
    <col min="2" max="2" width="13" style="25" customWidth="1"/>
    <col min="3" max="3" width="13" style="44" bestFit="1" customWidth="1"/>
    <col min="4" max="4" width="10.5" style="25" bestFit="1" customWidth="1"/>
    <col min="5" max="5" width="13" style="25" customWidth="1"/>
    <col min="6" max="6" width="8.6640625" style="44" customWidth="1"/>
    <col min="7" max="7" width="6.1640625" style="25" customWidth="1"/>
    <col min="8" max="8" width="10.6640625" style="25" customWidth="1"/>
    <col min="9" max="9" width="8.5" style="44" customWidth="1"/>
    <col min="10" max="10" width="5.6640625" style="25" customWidth="1"/>
    <col min="11" max="11" width="10.5" style="25" bestFit="1" customWidth="1"/>
    <col min="12" max="12" width="6.5" style="25" customWidth="1"/>
    <col min="13" max="16384" width="12" style="306"/>
  </cols>
  <sheetData>
    <row r="1" spans="1:13" x14ac:dyDescent="0.2">
      <c r="A1" s="314" t="s">
        <v>102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13" x14ac:dyDescent="0.2">
      <c r="A2" s="314" t="s">
        <v>95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</row>
    <row r="3" spans="1:13" ht="23.25" x14ac:dyDescent="0.35">
      <c r="A3" s="313" t="s">
        <v>90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</row>
    <row r="4" spans="1:13" ht="13.5" customHeight="1" x14ac:dyDescent="0.35">
      <c r="A4" s="350" t="s">
        <v>31</v>
      </c>
      <c r="B4" s="356" t="s">
        <v>32</v>
      </c>
      <c r="C4" s="356"/>
      <c r="D4" s="356"/>
      <c r="E4" s="356"/>
      <c r="F4" s="356"/>
      <c r="G4" s="356"/>
      <c r="H4" s="356"/>
      <c r="I4" s="356"/>
      <c r="J4" s="356"/>
      <c r="K4" s="357" t="s">
        <v>21</v>
      </c>
      <c r="L4" s="357" t="s">
        <v>22</v>
      </c>
    </row>
    <row r="5" spans="1:13" ht="15.75" customHeight="1" x14ac:dyDescent="0.35">
      <c r="A5" s="351"/>
      <c r="B5" s="360" t="s">
        <v>0</v>
      </c>
      <c r="C5" s="360"/>
      <c r="D5" s="360"/>
      <c r="E5" s="360" t="s">
        <v>23</v>
      </c>
      <c r="F5" s="360"/>
      <c r="G5" s="360"/>
      <c r="H5" s="360" t="s">
        <v>24</v>
      </c>
      <c r="I5" s="360"/>
      <c r="J5" s="360"/>
      <c r="K5" s="358"/>
      <c r="L5" s="358"/>
    </row>
    <row r="6" spans="1:13" x14ac:dyDescent="0.2">
      <c r="A6" s="352"/>
      <c r="B6" s="134" t="s">
        <v>4</v>
      </c>
      <c r="C6" s="135" t="s">
        <v>66</v>
      </c>
      <c r="D6" s="134" t="s">
        <v>25</v>
      </c>
      <c r="E6" s="134" t="s">
        <v>4</v>
      </c>
      <c r="F6" s="135" t="s">
        <v>66</v>
      </c>
      <c r="G6" s="134" t="s">
        <v>25</v>
      </c>
      <c r="H6" s="134" t="s">
        <v>4</v>
      </c>
      <c r="I6" s="135" t="s">
        <v>66</v>
      </c>
      <c r="J6" s="134" t="s">
        <v>25</v>
      </c>
      <c r="K6" s="359"/>
      <c r="L6" s="359"/>
    </row>
    <row r="7" spans="1:13" x14ac:dyDescent="0.2">
      <c r="A7" s="137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</row>
    <row r="8" spans="1:13" ht="12" customHeight="1" x14ac:dyDescent="0.2">
      <c r="A8" s="58" t="s">
        <v>59</v>
      </c>
      <c r="B8" s="142">
        <f>'C05'!H8</f>
        <v>1602446.0684781773</v>
      </c>
      <c r="C8" s="142">
        <f>'C05'!I8</f>
        <v>100.00000000000375</v>
      </c>
      <c r="D8" s="143">
        <f>'C05'!J8</f>
        <v>9.0168365850753389</v>
      </c>
      <c r="E8" s="142">
        <f>'C05'!K8</f>
        <v>1472437.1308904677</v>
      </c>
      <c r="F8" s="142">
        <f>'C05'!L8</f>
        <v>100.00000000000358</v>
      </c>
      <c r="G8" s="143">
        <f>'C05'!M8</f>
        <v>8.9157486022295629</v>
      </c>
      <c r="H8" s="142">
        <f>'C05'!N8</f>
        <v>130008.93758771608</v>
      </c>
      <c r="I8" s="142">
        <f>'C05'!O8</f>
        <v>100.0000000000002</v>
      </c>
      <c r="J8" s="143">
        <f>'C05'!P8</f>
        <v>10.117978808855206</v>
      </c>
      <c r="K8" s="143">
        <f>'C05'!Q8</f>
        <v>8.1131552658857302</v>
      </c>
      <c r="L8" s="143">
        <f>'C05'!R8</f>
        <v>3.1670261261815096</v>
      </c>
      <c r="M8" s="142"/>
    </row>
    <row r="9" spans="1:13" ht="12" customHeight="1" x14ac:dyDescent="0.2">
      <c r="B9" s="145"/>
      <c r="C9" s="146"/>
      <c r="D9" s="146"/>
      <c r="E9" s="145"/>
      <c r="F9" s="146"/>
      <c r="G9" s="146"/>
      <c r="H9" s="145"/>
      <c r="I9" s="146"/>
      <c r="J9" s="146"/>
      <c r="K9" s="146"/>
      <c r="L9" s="146"/>
      <c r="M9" s="25"/>
    </row>
    <row r="10" spans="1:13" x14ac:dyDescent="0.2">
      <c r="A10" s="18" t="s">
        <v>18</v>
      </c>
      <c r="B10" s="142"/>
      <c r="C10" s="143"/>
      <c r="D10" s="143"/>
      <c r="E10" s="142"/>
      <c r="F10" s="143"/>
      <c r="G10" s="143"/>
      <c r="H10" s="142"/>
      <c r="I10" s="143"/>
      <c r="J10" s="143"/>
      <c r="K10" s="141"/>
      <c r="L10" s="143"/>
      <c r="M10" s="9"/>
    </row>
    <row r="11" spans="1:13" x14ac:dyDescent="0.2">
      <c r="A11" s="96" t="s">
        <v>108</v>
      </c>
      <c r="B11" s="152">
        <f>[1]MercLab!AC79</f>
        <v>125213.37494934234</v>
      </c>
      <c r="C11" s="153">
        <f>IF(ISNUMBER(B11/B$8*100),B11/B$8*100,0)</f>
        <v>7.8138901153943907</v>
      </c>
      <c r="D11" s="153">
        <f>[1]MercLab!AD79</f>
        <v>5.8512057958394541</v>
      </c>
      <c r="E11" s="152">
        <f>[1]MercLab!AE79</f>
        <v>125213.37494934234</v>
      </c>
      <c r="F11" s="153">
        <f>IF(ISNUMBER(E11/E$8*100),E11/E$8*100,0)</f>
        <v>8.5038180797314311</v>
      </c>
      <c r="G11" s="153">
        <f>[1]MercLab!AF79</f>
        <v>5.8512057958394541</v>
      </c>
      <c r="H11" s="152">
        <f>[1]MercLab!AG79</f>
        <v>0</v>
      </c>
      <c r="I11" s="153">
        <f>IF(ISNUMBER(H11/H$8*100),H11/H$8*100,0)</f>
        <v>0</v>
      </c>
      <c r="J11" s="153">
        <f>[1]MercLab!AH79</f>
        <v>0</v>
      </c>
      <c r="K11" s="153">
        <f t="shared" ref="K11" si="0">IF(ISNUMBER(H11/B11*100),H11/B11*100,0)</f>
        <v>0</v>
      </c>
      <c r="L11" s="153">
        <f>[1]MercLab!AI79</f>
        <v>0</v>
      </c>
      <c r="M11" s="9"/>
    </row>
    <row r="12" spans="1:13" x14ac:dyDescent="0.2">
      <c r="A12" s="96" t="s">
        <v>109</v>
      </c>
      <c r="B12" s="152">
        <f>[1]MercLab!AC80</f>
        <v>0</v>
      </c>
      <c r="C12" s="153">
        <f t="shared" ref="C12:C34" si="1">IF(ISNUMBER(B12/B$8*100),B12/B$8*100,0)</f>
        <v>0</v>
      </c>
      <c r="D12" s="153">
        <f>[1]MercLab!AD80</f>
        <v>0</v>
      </c>
      <c r="E12" s="152">
        <f>[1]MercLab!AE80</f>
        <v>0</v>
      </c>
      <c r="F12" s="153">
        <f t="shared" ref="F12:F34" si="2">IF(ISNUMBER(E12/E$8*100),E12/E$8*100,0)</f>
        <v>0</v>
      </c>
      <c r="G12" s="153">
        <f>[1]MercLab!AF80</f>
        <v>0</v>
      </c>
      <c r="H12" s="152">
        <f>[1]MercLab!AG80</f>
        <v>0</v>
      </c>
      <c r="I12" s="153">
        <f t="shared" ref="I12:I34" si="3">IF(ISNUMBER(H12/H$8*100),H12/H$8*100,0)</f>
        <v>0</v>
      </c>
      <c r="J12" s="153">
        <f>[1]MercLab!AH80</f>
        <v>0</v>
      </c>
      <c r="K12" s="153">
        <f t="shared" ref="K12:K34" si="4">IF(ISNUMBER(H12/B12*100),H12/B12*100,0)</f>
        <v>0</v>
      </c>
      <c r="L12" s="153">
        <f>[1]MercLab!AI80</f>
        <v>0</v>
      </c>
      <c r="M12" s="9"/>
    </row>
    <row r="13" spans="1:13" x14ac:dyDescent="0.2">
      <c r="A13" s="96" t="s">
        <v>54</v>
      </c>
      <c r="B13" s="152">
        <f>[1]MercLab!AC81</f>
        <v>263793.34282731276</v>
      </c>
      <c r="C13" s="153">
        <f t="shared" si="1"/>
        <v>16.461917066440428</v>
      </c>
      <c r="D13" s="153">
        <f>[1]MercLab!AD81</f>
        <v>7.7899671797201711</v>
      </c>
      <c r="E13" s="152">
        <f>[1]MercLab!AE81</f>
        <v>263793.34282731276</v>
      </c>
      <c r="F13" s="153">
        <f t="shared" si="2"/>
        <v>17.915423164300517</v>
      </c>
      <c r="G13" s="153">
        <f>[1]MercLab!AF81</f>
        <v>7.7899671797201711</v>
      </c>
      <c r="H13" s="152">
        <f>[1]MercLab!AG81</f>
        <v>0</v>
      </c>
      <c r="I13" s="153">
        <f t="shared" si="3"/>
        <v>0</v>
      </c>
      <c r="J13" s="153">
        <f>[1]MercLab!AH81</f>
        <v>0</v>
      </c>
      <c r="K13" s="153">
        <f t="shared" si="4"/>
        <v>0</v>
      </c>
      <c r="L13" s="153">
        <f>[1]MercLab!AI81</f>
        <v>0</v>
      </c>
      <c r="M13" s="9"/>
    </row>
    <row r="14" spans="1:13" x14ac:dyDescent="0.2">
      <c r="A14" s="96" t="s">
        <v>110</v>
      </c>
      <c r="B14" s="152">
        <f>[1]MercLab!AC82</f>
        <v>2039.1356187329643</v>
      </c>
      <c r="C14" s="153">
        <f t="shared" si="1"/>
        <v>0.12725143509319509</v>
      </c>
      <c r="D14" s="153">
        <f>[1]MercLab!AD82</f>
        <v>10.43183281229344</v>
      </c>
      <c r="E14" s="152">
        <f>[1]MercLab!AE82</f>
        <v>2039.1356187329643</v>
      </c>
      <c r="F14" s="153">
        <f t="shared" si="2"/>
        <v>0.13848710929340535</v>
      </c>
      <c r="G14" s="153">
        <f>[1]MercLab!AF82</f>
        <v>10.43183281229344</v>
      </c>
      <c r="H14" s="152">
        <f>[1]MercLab!AG82</f>
        <v>0</v>
      </c>
      <c r="I14" s="153">
        <f t="shared" si="3"/>
        <v>0</v>
      </c>
      <c r="J14" s="153">
        <f>[1]MercLab!AH82</f>
        <v>0</v>
      </c>
      <c r="K14" s="153">
        <f t="shared" si="4"/>
        <v>0</v>
      </c>
      <c r="L14" s="153">
        <f>[1]MercLab!AI82</f>
        <v>0</v>
      </c>
      <c r="M14" s="9"/>
    </row>
    <row r="15" spans="1:13" x14ac:dyDescent="0.2">
      <c r="A15" s="96" t="s">
        <v>111</v>
      </c>
      <c r="B15" s="152">
        <f>[1]MercLab!AC83</f>
        <v>4554.993816187678</v>
      </c>
      <c r="C15" s="153">
        <f t="shared" si="1"/>
        <v>0.28425255025983481</v>
      </c>
      <c r="D15" s="153">
        <f>[1]MercLab!AD83</f>
        <v>5.9897504038500857</v>
      </c>
      <c r="E15" s="152">
        <f>[1]MercLab!AE83</f>
        <v>4554.993816187678</v>
      </c>
      <c r="F15" s="153">
        <f t="shared" si="2"/>
        <v>0.30935064870532103</v>
      </c>
      <c r="G15" s="153">
        <f>[1]MercLab!AF83</f>
        <v>5.9897504038500857</v>
      </c>
      <c r="H15" s="152">
        <f>[1]MercLab!AG83</f>
        <v>0</v>
      </c>
      <c r="I15" s="153">
        <f t="shared" si="3"/>
        <v>0</v>
      </c>
      <c r="J15" s="153">
        <f>[1]MercLab!AH83</f>
        <v>0</v>
      </c>
      <c r="K15" s="153">
        <f t="shared" si="4"/>
        <v>0</v>
      </c>
      <c r="L15" s="153">
        <f>[1]MercLab!AI83</f>
        <v>0</v>
      </c>
      <c r="M15" s="9"/>
    </row>
    <row r="16" spans="1:13" x14ac:dyDescent="0.2">
      <c r="A16" s="96" t="s">
        <v>112</v>
      </c>
      <c r="B16" s="152">
        <f>[1]MercLab!AC84</f>
        <v>8356.1145781165669</v>
      </c>
      <c r="C16" s="153">
        <f t="shared" si="1"/>
        <v>0.52145995690527436</v>
      </c>
      <c r="D16" s="153">
        <f>[1]MercLab!AD84</f>
        <v>12.087076371017565</v>
      </c>
      <c r="E16" s="152">
        <f>[1]MercLab!AE84</f>
        <v>8356.1145781165669</v>
      </c>
      <c r="F16" s="153">
        <f t="shared" si="2"/>
        <v>0.56750229961011256</v>
      </c>
      <c r="G16" s="153">
        <f>[1]MercLab!AF84</f>
        <v>12.087076371017565</v>
      </c>
      <c r="H16" s="152">
        <f>[1]MercLab!AG84</f>
        <v>0</v>
      </c>
      <c r="I16" s="153">
        <f t="shared" si="3"/>
        <v>0</v>
      </c>
      <c r="J16" s="153">
        <f>[1]MercLab!AH84</f>
        <v>0</v>
      </c>
      <c r="K16" s="153">
        <f t="shared" si="4"/>
        <v>0</v>
      </c>
      <c r="L16" s="153">
        <f>[1]MercLab!AI84</f>
        <v>0</v>
      </c>
      <c r="M16" s="9"/>
    </row>
    <row r="17" spans="1:13" x14ac:dyDescent="0.2">
      <c r="A17" s="96" t="s">
        <v>113</v>
      </c>
      <c r="B17" s="152">
        <f>[1]MercLab!AC85</f>
        <v>413510.33742273675</v>
      </c>
      <c r="C17" s="153">
        <f t="shared" si="1"/>
        <v>25.804945673799946</v>
      </c>
      <c r="D17" s="153">
        <f>[1]MercLab!AD85</f>
        <v>8.4933742779200827</v>
      </c>
      <c r="E17" s="152">
        <f>[1]MercLab!AE85</f>
        <v>413510.33742273675</v>
      </c>
      <c r="F17" s="153">
        <f t="shared" si="2"/>
        <v>28.083395124154688</v>
      </c>
      <c r="G17" s="153">
        <f>[1]MercLab!AF85</f>
        <v>8.4933742779200827</v>
      </c>
      <c r="H17" s="152">
        <f>[1]MercLab!AG85</f>
        <v>0</v>
      </c>
      <c r="I17" s="153">
        <f t="shared" si="3"/>
        <v>0</v>
      </c>
      <c r="J17" s="153">
        <f>[1]MercLab!AH85</f>
        <v>0</v>
      </c>
      <c r="K17" s="153">
        <f t="shared" si="4"/>
        <v>0</v>
      </c>
      <c r="L17" s="153">
        <f>[1]MercLab!AI85</f>
        <v>0</v>
      </c>
      <c r="M17" s="9"/>
    </row>
    <row r="18" spans="1:13" x14ac:dyDescent="0.2">
      <c r="A18" s="96" t="s">
        <v>114</v>
      </c>
      <c r="B18" s="152">
        <f>[1]MercLab!AC86</f>
        <v>5970.4004090354383</v>
      </c>
      <c r="C18" s="153">
        <f t="shared" si="1"/>
        <v>0.37258042729047675</v>
      </c>
      <c r="D18" s="153">
        <f>[1]MercLab!AD86</f>
        <v>10.61360800693407</v>
      </c>
      <c r="E18" s="152">
        <f>[1]MercLab!AE86</f>
        <v>5970.4004090354383</v>
      </c>
      <c r="F18" s="153">
        <f t="shared" si="2"/>
        <v>0.40547744170406735</v>
      </c>
      <c r="G18" s="153">
        <f>[1]MercLab!AF86</f>
        <v>10.61360800693407</v>
      </c>
      <c r="H18" s="152">
        <f>[1]MercLab!AG86</f>
        <v>0</v>
      </c>
      <c r="I18" s="153">
        <f t="shared" si="3"/>
        <v>0</v>
      </c>
      <c r="J18" s="153">
        <f>[1]MercLab!AH86</f>
        <v>0</v>
      </c>
      <c r="K18" s="153">
        <f t="shared" si="4"/>
        <v>0</v>
      </c>
      <c r="L18" s="153">
        <f>[1]MercLab!AI86</f>
        <v>0</v>
      </c>
    </row>
    <row r="19" spans="1:13" x14ac:dyDescent="0.2">
      <c r="A19" s="96" t="s">
        <v>115</v>
      </c>
      <c r="B19" s="152">
        <f>[1]MercLab!AC87</f>
        <v>139579.22318590817</v>
      </c>
      <c r="C19" s="153">
        <f t="shared" si="1"/>
        <v>8.7103850751410796</v>
      </c>
      <c r="D19" s="153">
        <f>[1]MercLab!AD87</f>
        <v>7.7609334737303168</v>
      </c>
      <c r="E19" s="152">
        <f>[1]MercLab!AE87</f>
        <v>139579.22318590817</v>
      </c>
      <c r="F19" s="153">
        <f t="shared" si="2"/>
        <v>9.479469123513379</v>
      </c>
      <c r="G19" s="153">
        <f>[1]MercLab!AF87</f>
        <v>7.7609334737303168</v>
      </c>
      <c r="H19" s="152">
        <f>[1]MercLab!AG87</f>
        <v>0</v>
      </c>
      <c r="I19" s="153">
        <f t="shared" si="3"/>
        <v>0</v>
      </c>
      <c r="J19" s="153">
        <f>[1]MercLab!AH87</f>
        <v>0</v>
      </c>
      <c r="K19" s="153">
        <f t="shared" si="4"/>
        <v>0</v>
      </c>
      <c r="L19" s="153">
        <f>[1]MercLab!AI87</f>
        <v>0</v>
      </c>
    </row>
    <row r="20" spans="1:13" x14ac:dyDescent="0.2">
      <c r="A20" s="96" t="s">
        <v>116</v>
      </c>
      <c r="B20" s="152">
        <f>[1]MercLab!AC88</f>
        <v>10488.980945450314</v>
      </c>
      <c r="C20" s="153">
        <f t="shared" si="1"/>
        <v>0.65456062152603767</v>
      </c>
      <c r="D20" s="153">
        <f>[1]MercLab!AD88</f>
        <v>12.479597313338848</v>
      </c>
      <c r="E20" s="152">
        <f>[1]MercLab!AE88</f>
        <v>10488.980945450314</v>
      </c>
      <c r="F20" s="153">
        <f t="shared" si="2"/>
        <v>0.71235509655390328</v>
      </c>
      <c r="G20" s="153">
        <f>[1]MercLab!AF88</f>
        <v>12.479597313338848</v>
      </c>
      <c r="H20" s="152">
        <f>[1]MercLab!AG88</f>
        <v>0</v>
      </c>
      <c r="I20" s="153">
        <f t="shared" si="3"/>
        <v>0</v>
      </c>
      <c r="J20" s="153">
        <f>[1]MercLab!AH88</f>
        <v>0</v>
      </c>
      <c r="K20" s="153">
        <f t="shared" si="4"/>
        <v>0</v>
      </c>
      <c r="L20" s="153">
        <f>[1]MercLab!AI88</f>
        <v>0</v>
      </c>
    </row>
    <row r="21" spans="1:13" x14ac:dyDescent="0.2">
      <c r="A21" s="96" t="s">
        <v>117</v>
      </c>
      <c r="B21" s="152">
        <f>[1]MercLab!AC89</f>
        <v>19442.055461505952</v>
      </c>
      <c r="C21" s="153">
        <f t="shared" si="1"/>
        <v>1.2132736223671992</v>
      </c>
      <c r="D21" s="153">
        <f>[1]MercLab!AD89</f>
        <v>14.848975993635674</v>
      </c>
      <c r="E21" s="152">
        <f>[1]MercLab!AE89</f>
        <v>19442.055461505952</v>
      </c>
      <c r="F21" s="153">
        <f t="shared" si="2"/>
        <v>1.3203997001724765</v>
      </c>
      <c r="G21" s="153">
        <f>[1]MercLab!AF89</f>
        <v>14.848975993635674</v>
      </c>
      <c r="H21" s="152">
        <f>[1]MercLab!AG89</f>
        <v>0</v>
      </c>
      <c r="I21" s="153">
        <f t="shared" si="3"/>
        <v>0</v>
      </c>
      <c r="J21" s="153">
        <f>[1]MercLab!AH89</f>
        <v>0</v>
      </c>
      <c r="K21" s="153">
        <f t="shared" si="4"/>
        <v>0</v>
      </c>
      <c r="L21" s="153">
        <f>[1]MercLab!AI89</f>
        <v>0</v>
      </c>
    </row>
    <row r="22" spans="1:13" x14ac:dyDescent="0.2">
      <c r="A22" s="96" t="s">
        <v>118</v>
      </c>
      <c r="B22" s="152">
        <f>[1]MercLab!AC90</f>
        <v>2084.4228263177683</v>
      </c>
      <c r="C22" s="153">
        <f t="shared" si="1"/>
        <v>0.13007756500019485</v>
      </c>
      <c r="D22" s="153">
        <f>[1]MercLab!AD90</f>
        <v>16.348204496281273</v>
      </c>
      <c r="E22" s="152">
        <f>[1]MercLab!AE90</f>
        <v>2084.4228263177683</v>
      </c>
      <c r="F22" s="153">
        <f t="shared" si="2"/>
        <v>0.14156277253462071</v>
      </c>
      <c r="G22" s="153">
        <f>[1]MercLab!AF90</f>
        <v>16.348204496281273</v>
      </c>
      <c r="H22" s="152">
        <f>[1]MercLab!AG90</f>
        <v>0</v>
      </c>
      <c r="I22" s="153">
        <f t="shared" si="3"/>
        <v>0</v>
      </c>
      <c r="J22" s="153">
        <f>[1]MercLab!AH90</f>
        <v>0</v>
      </c>
      <c r="K22" s="153">
        <f t="shared" si="4"/>
        <v>0</v>
      </c>
      <c r="L22" s="153">
        <f>[1]MercLab!AI90</f>
        <v>0</v>
      </c>
    </row>
    <row r="23" spans="1:13" x14ac:dyDescent="0.2">
      <c r="A23" s="96" t="s">
        <v>119</v>
      </c>
      <c r="B23" s="152">
        <f>[1]MercLab!AC91</f>
        <v>16192.093344029885</v>
      </c>
      <c r="C23" s="153">
        <f t="shared" si="1"/>
        <v>1.0104610484275025</v>
      </c>
      <c r="D23" s="153">
        <f>[1]MercLab!AD91</f>
        <v>13.650090894490422</v>
      </c>
      <c r="E23" s="152">
        <f>[1]MercLab!AE91</f>
        <v>16192.093344029885</v>
      </c>
      <c r="F23" s="153">
        <f t="shared" si="2"/>
        <v>1.0996797760891559</v>
      </c>
      <c r="G23" s="153">
        <f>[1]MercLab!AF91</f>
        <v>13.650090894490422</v>
      </c>
      <c r="H23" s="152">
        <f>[1]MercLab!AG91</f>
        <v>0</v>
      </c>
      <c r="I23" s="153">
        <f t="shared" si="3"/>
        <v>0</v>
      </c>
      <c r="J23" s="153">
        <f>[1]MercLab!AH91</f>
        <v>0</v>
      </c>
      <c r="K23" s="153">
        <f t="shared" si="4"/>
        <v>0</v>
      </c>
      <c r="L23" s="153">
        <f>[1]MercLab!AI91</f>
        <v>0</v>
      </c>
    </row>
    <row r="24" spans="1:13" x14ac:dyDescent="0.2">
      <c r="A24" s="96" t="s">
        <v>120</v>
      </c>
      <c r="B24" s="152">
        <f>[1]MercLab!AC92</f>
        <v>22702.393291872235</v>
      </c>
      <c r="C24" s="153">
        <f t="shared" si="1"/>
        <v>1.4167336884811612</v>
      </c>
      <c r="D24" s="153">
        <f>[1]MercLab!AD92</f>
        <v>9.4055713923426048</v>
      </c>
      <c r="E24" s="152">
        <f>[1]MercLab!AE92</f>
        <v>22702.393291872235</v>
      </c>
      <c r="F24" s="153">
        <f t="shared" si="2"/>
        <v>1.5418242867960541</v>
      </c>
      <c r="G24" s="153">
        <f>[1]MercLab!AF92</f>
        <v>9.4055713923426048</v>
      </c>
      <c r="H24" s="152">
        <f>[1]MercLab!AG92</f>
        <v>0</v>
      </c>
      <c r="I24" s="153">
        <f t="shared" si="3"/>
        <v>0</v>
      </c>
      <c r="J24" s="153">
        <f>[1]MercLab!AH92</f>
        <v>0</v>
      </c>
      <c r="K24" s="153">
        <f t="shared" si="4"/>
        <v>0</v>
      </c>
      <c r="L24" s="153">
        <f>[1]MercLab!AI92</f>
        <v>0</v>
      </c>
    </row>
    <row r="25" spans="1:13" x14ac:dyDescent="0.2">
      <c r="A25" s="96" t="s">
        <v>121</v>
      </c>
      <c r="B25" s="152">
        <f>[1]MercLab!AC93</f>
        <v>55834.633383634617</v>
      </c>
      <c r="C25" s="153">
        <f t="shared" si="1"/>
        <v>3.484337756006981</v>
      </c>
      <c r="D25" s="153">
        <f>[1]MercLab!AD93</f>
        <v>11.607189121634697</v>
      </c>
      <c r="E25" s="152">
        <f>[1]MercLab!AE93</f>
        <v>55834.633383634617</v>
      </c>
      <c r="F25" s="153">
        <f t="shared" si="2"/>
        <v>3.791987597451322</v>
      </c>
      <c r="G25" s="153">
        <f>[1]MercLab!AF93</f>
        <v>11.607189121634697</v>
      </c>
      <c r="H25" s="152">
        <f>[1]MercLab!AG93</f>
        <v>0</v>
      </c>
      <c r="I25" s="153">
        <f t="shared" si="3"/>
        <v>0</v>
      </c>
      <c r="J25" s="153">
        <f>[1]MercLab!AH93</f>
        <v>0</v>
      </c>
      <c r="K25" s="153">
        <f t="shared" si="4"/>
        <v>0</v>
      </c>
      <c r="L25" s="153">
        <f>[1]MercLab!AI93</f>
        <v>0</v>
      </c>
    </row>
    <row r="26" spans="1:13" x14ac:dyDescent="0.2">
      <c r="A26" s="96" t="s">
        <v>122</v>
      </c>
      <c r="B26" s="152">
        <f>[1]MercLab!AC94</f>
        <v>99459.248775880886</v>
      </c>
      <c r="C26" s="153">
        <f t="shared" si="1"/>
        <v>6.2067142684144168</v>
      </c>
      <c r="D26" s="153">
        <f>[1]MercLab!AD94</f>
        <v>14.859320867144833</v>
      </c>
      <c r="E26" s="152">
        <f>[1]MercLab!AE94</f>
        <v>99459.248775880886</v>
      </c>
      <c r="F26" s="153">
        <f t="shared" si="2"/>
        <v>6.7547365309737968</v>
      </c>
      <c r="G26" s="153">
        <f>[1]MercLab!AF94</f>
        <v>14.859320867144833</v>
      </c>
      <c r="H26" s="152">
        <f>[1]MercLab!AG94</f>
        <v>0</v>
      </c>
      <c r="I26" s="153">
        <f t="shared" si="3"/>
        <v>0</v>
      </c>
      <c r="J26" s="153">
        <f>[1]MercLab!AH94</f>
        <v>0</v>
      </c>
      <c r="K26" s="153">
        <f t="shared" si="4"/>
        <v>0</v>
      </c>
      <c r="L26" s="153">
        <f>[1]MercLab!AI94</f>
        <v>0</v>
      </c>
    </row>
    <row r="27" spans="1:13" x14ac:dyDescent="0.2">
      <c r="A27" s="96" t="s">
        <v>123</v>
      </c>
      <c r="B27" s="152">
        <f>[1]MercLab!AC95</f>
        <v>61354.881556865184</v>
      </c>
      <c r="C27" s="153">
        <f t="shared" si="1"/>
        <v>3.8288266147473617</v>
      </c>
      <c r="D27" s="153">
        <f>[1]MercLab!AD95</f>
        <v>12.940655973937139</v>
      </c>
      <c r="E27" s="152">
        <f>[1]MercLab!AE95</f>
        <v>61354.881556865184</v>
      </c>
      <c r="F27" s="153">
        <f t="shared" si="2"/>
        <v>4.1668931236310476</v>
      </c>
      <c r="G27" s="153">
        <f>[1]MercLab!AF95</f>
        <v>12.940655973937139</v>
      </c>
      <c r="H27" s="152">
        <f>[1]MercLab!AG95</f>
        <v>0</v>
      </c>
      <c r="I27" s="153">
        <f t="shared" si="3"/>
        <v>0</v>
      </c>
      <c r="J27" s="153">
        <f>[1]MercLab!AH95</f>
        <v>0</v>
      </c>
      <c r="K27" s="153">
        <f t="shared" si="4"/>
        <v>0</v>
      </c>
      <c r="L27" s="153">
        <f>[1]MercLab!AI95</f>
        <v>0</v>
      </c>
    </row>
    <row r="28" spans="1:13" x14ac:dyDescent="0.2">
      <c r="A28" s="96" t="s">
        <v>124</v>
      </c>
      <c r="B28" s="152">
        <f>[1]MercLab!AC96</f>
        <v>10523.29878143178</v>
      </c>
      <c r="C28" s="153">
        <f t="shared" si="1"/>
        <v>0.65670221222643854</v>
      </c>
      <c r="D28" s="153">
        <f>[1]MercLab!AD96</f>
        <v>9.0701803032491242</v>
      </c>
      <c r="E28" s="152">
        <f>[1]MercLab!AE96</f>
        <v>10523.29878143178</v>
      </c>
      <c r="F28" s="153">
        <f t="shared" si="2"/>
        <v>0.71468577915226406</v>
      </c>
      <c r="G28" s="153">
        <f>[1]MercLab!AF96</f>
        <v>9.0701803032491242</v>
      </c>
      <c r="H28" s="152">
        <f>[1]MercLab!AG96</f>
        <v>0</v>
      </c>
      <c r="I28" s="153">
        <f t="shared" si="3"/>
        <v>0</v>
      </c>
      <c r="J28" s="153">
        <f>[1]MercLab!AH96</f>
        <v>0</v>
      </c>
      <c r="K28" s="153">
        <f t="shared" si="4"/>
        <v>0</v>
      </c>
      <c r="L28" s="153">
        <f>[1]MercLab!AI96</f>
        <v>0</v>
      </c>
    </row>
    <row r="29" spans="1:13" x14ac:dyDescent="0.2">
      <c r="A29" s="96" t="s">
        <v>125</v>
      </c>
      <c r="B29" s="152">
        <f>[1]MercLab!AC97</f>
        <v>98287.252512311912</v>
      </c>
      <c r="C29" s="153">
        <f t="shared" si="1"/>
        <v>6.1335763147182902</v>
      </c>
      <c r="D29" s="153">
        <f>[1]MercLab!AD97</f>
        <v>7.347105352657695</v>
      </c>
      <c r="E29" s="152">
        <f>[1]MercLab!AE97</f>
        <v>98287.252512311912</v>
      </c>
      <c r="F29" s="153">
        <f t="shared" si="2"/>
        <v>6.6751408566335142</v>
      </c>
      <c r="G29" s="153">
        <f>[1]MercLab!AF97</f>
        <v>7.347105352657695</v>
      </c>
      <c r="H29" s="152">
        <f>[1]MercLab!AG97</f>
        <v>0</v>
      </c>
      <c r="I29" s="153">
        <f t="shared" si="3"/>
        <v>0</v>
      </c>
      <c r="J29" s="153">
        <f>[1]MercLab!AH97</f>
        <v>0</v>
      </c>
      <c r="K29" s="153">
        <f t="shared" si="4"/>
        <v>0</v>
      </c>
      <c r="L29" s="153">
        <f>[1]MercLab!AI97</f>
        <v>0</v>
      </c>
    </row>
    <row r="30" spans="1:13" x14ac:dyDescent="0.2">
      <c r="A30" s="96" t="s">
        <v>126</v>
      </c>
      <c r="B30" s="152">
        <f>[1]MercLab!AC98</f>
        <v>108988.48085390909</v>
      </c>
      <c r="C30" s="153">
        <f t="shared" si="1"/>
        <v>6.8013821493171411</v>
      </c>
      <c r="D30" s="153">
        <f>[1]MercLab!AD98</f>
        <v>6.7168427101115453</v>
      </c>
      <c r="E30" s="152">
        <f>[1]MercLab!AE98</f>
        <v>108988.48085390909</v>
      </c>
      <c r="F30" s="153">
        <f t="shared" si="2"/>
        <v>7.4019106532580761</v>
      </c>
      <c r="G30" s="153">
        <f>[1]MercLab!AF98</f>
        <v>6.7168427101115453</v>
      </c>
      <c r="H30" s="152">
        <f>[1]MercLab!AG98</f>
        <v>0</v>
      </c>
      <c r="I30" s="153">
        <f t="shared" si="3"/>
        <v>0</v>
      </c>
      <c r="J30" s="153">
        <f>[1]MercLab!AH98</f>
        <v>0</v>
      </c>
      <c r="K30" s="153">
        <f t="shared" si="4"/>
        <v>0</v>
      </c>
      <c r="L30" s="153">
        <f>[1]MercLab!AI98</f>
        <v>0</v>
      </c>
    </row>
    <row r="31" spans="1:13" x14ac:dyDescent="0.2">
      <c r="A31" s="96" t="s">
        <v>127</v>
      </c>
      <c r="B31" s="152">
        <f>[1]MercLab!AC99</f>
        <v>3671.2853575943341</v>
      </c>
      <c r="C31" s="153">
        <f t="shared" si="1"/>
        <v>0.22910508065216245</v>
      </c>
      <c r="D31" s="153">
        <f>[1]MercLab!AD99</f>
        <v>12.512727487885014</v>
      </c>
      <c r="E31" s="152">
        <f>[1]MercLab!AE99</f>
        <v>3671.2853575943341</v>
      </c>
      <c r="F31" s="153">
        <f t="shared" si="2"/>
        <v>0.24933392948153216</v>
      </c>
      <c r="G31" s="153">
        <f>[1]MercLab!AF99</f>
        <v>12.512727487885014</v>
      </c>
      <c r="H31" s="152">
        <f>[1]MercLab!AG99</f>
        <v>0</v>
      </c>
      <c r="I31" s="153">
        <f t="shared" si="3"/>
        <v>0</v>
      </c>
      <c r="J31" s="153">
        <f>[1]MercLab!AH99</f>
        <v>0</v>
      </c>
      <c r="K31" s="153">
        <f t="shared" si="4"/>
        <v>0</v>
      </c>
      <c r="L31" s="153">
        <f>[1]MercLab!AI99</f>
        <v>0</v>
      </c>
    </row>
    <row r="32" spans="1:13" x14ac:dyDescent="0.2">
      <c r="A32" s="96" t="s">
        <v>141</v>
      </c>
      <c r="B32" s="152">
        <f>[1]MercLab!AC100</f>
        <v>0</v>
      </c>
      <c r="C32" s="153">
        <f t="shared" si="1"/>
        <v>0</v>
      </c>
      <c r="D32" s="153">
        <f>[1]MercLab!AD100</f>
        <v>0</v>
      </c>
      <c r="E32" s="152">
        <f>[1]MercLab!AE100</f>
        <v>0</v>
      </c>
      <c r="F32" s="153">
        <f t="shared" si="2"/>
        <v>0</v>
      </c>
      <c r="G32" s="153">
        <f>[1]MercLab!AF100</f>
        <v>0</v>
      </c>
      <c r="H32" s="152">
        <f>[1]MercLab!AG100</f>
        <v>0</v>
      </c>
      <c r="I32" s="153">
        <f t="shared" si="3"/>
        <v>0</v>
      </c>
      <c r="J32" s="153">
        <f>[1]MercLab!AH100</f>
        <v>0</v>
      </c>
      <c r="K32" s="153">
        <f t="shared" si="4"/>
        <v>0</v>
      </c>
      <c r="L32" s="153">
        <f>[1]MercLab!AI100</f>
        <v>0</v>
      </c>
    </row>
    <row r="33" spans="1:12" x14ac:dyDescent="0.2">
      <c r="A33" s="96" t="s">
        <v>73</v>
      </c>
      <c r="B33" s="152">
        <f>[1]MercLab!AC101</f>
        <v>34546.393543990285</v>
      </c>
      <c r="C33" s="153">
        <f t="shared" si="1"/>
        <v>2.1558537428219693</v>
      </c>
      <c r="D33" s="153">
        <f>[1]MercLab!AD101</f>
        <v>11.3920523315783</v>
      </c>
      <c r="E33" s="152">
        <f>[1]MercLab!AE101</f>
        <v>0</v>
      </c>
      <c r="F33" s="153">
        <f t="shared" si="2"/>
        <v>0</v>
      </c>
      <c r="G33" s="153">
        <f>[1]MercLab!AF101</f>
        <v>0</v>
      </c>
      <c r="H33" s="152">
        <f>[1]MercLab!AG101</f>
        <v>34546.393543990285</v>
      </c>
      <c r="I33" s="153">
        <f t="shared" si="3"/>
        <v>26.572322014924616</v>
      </c>
      <c r="J33" s="153">
        <f>[1]MercLab!AH101</f>
        <v>11.3920523315783</v>
      </c>
      <c r="K33" s="153">
        <f t="shared" si="4"/>
        <v>100</v>
      </c>
      <c r="L33" s="153">
        <f>[1]MercLab!AI101</f>
        <v>4.2777737929910913</v>
      </c>
    </row>
    <row r="34" spans="1:12" x14ac:dyDescent="0.2">
      <c r="A34" s="96" t="s">
        <v>129</v>
      </c>
      <c r="B34" s="152">
        <f>[1]MercLab!AC102</f>
        <v>391.18099233842338</v>
      </c>
      <c r="C34" s="153">
        <f t="shared" si="1"/>
        <v>2.4411491908112887E-2</v>
      </c>
      <c r="D34" s="153">
        <f>[1]MercLab!AD102</f>
        <v>12.46934015982653</v>
      </c>
      <c r="E34" s="152">
        <f>[1]MercLab!AE102</f>
        <v>391.18099233842338</v>
      </c>
      <c r="F34" s="153">
        <f t="shared" si="2"/>
        <v>2.656690626253453E-2</v>
      </c>
      <c r="G34" s="153">
        <f>[1]MercLab!AF102</f>
        <v>12.46934015982653</v>
      </c>
      <c r="H34" s="152">
        <f>[1]MercLab!AG102</f>
        <v>0</v>
      </c>
      <c r="I34" s="153">
        <f t="shared" si="3"/>
        <v>0</v>
      </c>
      <c r="J34" s="153">
        <f>[1]MercLab!AH102</f>
        <v>0</v>
      </c>
      <c r="K34" s="153">
        <f t="shared" si="4"/>
        <v>0</v>
      </c>
      <c r="L34" s="153">
        <f>[1]MercLab!AI102</f>
        <v>0</v>
      </c>
    </row>
    <row r="35" spans="1:12" x14ac:dyDescent="0.2">
      <c r="A35" s="10"/>
      <c r="B35" s="152"/>
      <c r="C35" s="153"/>
      <c r="D35" s="153"/>
      <c r="E35" s="152"/>
      <c r="F35" s="153"/>
      <c r="G35" s="153"/>
      <c r="H35" s="152"/>
      <c r="I35" s="153"/>
      <c r="J35" s="153"/>
      <c r="K35" s="153"/>
      <c r="L35" s="153"/>
    </row>
    <row r="36" spans="1:12" x14ac:dyDescent="0.2">
      <c r="A36" s="43" t="s">
        <v>14</v>
      </c>
      <c r="B36" s="306"/>
      <c r="C36" s="306"/>
      <c r="D36" s="306"/>
      <c r="E36" s="306"/>
      <c r="F36" s="306"/>
      <c r="G36" s="306"/>
      <c r="H36" s="306"/>
      <c r="I36" s="306"/>
      <c r="J36" s="306"/>
      <c r="K36" s="306"/>
      <c r="L36" s="306"/>
    </row>
    <row r="37" spans="1:12" x14ac:dyDescent="0.2">
      <c r="A37" s="96" t="s">
        <v>131</v>
      </c>
      <c r="B37" s="152">
        <f>[1]MercLab!AC104</f>
        <v>51284.516044279546</v>
      </c>
      <c r="C37" s="153">
        <f>IF(ISNUMBER(B37/B$8*100),B37/B$8*100,0)</f>
        <v>3.2003895203152637</v>
      </c>
      <c r="D37" s="153">
        <f>[1]MercLab!AD104</f>
        <v>13.237864154185745</v>
      </c>
      <c r="E37" s="152">
        <f>[1]MercLab!AE104</f>
        <v>51284.516044279546</v>
      </c>
      <c r="F37" s="153">
        <f>IF(ISNUMBER(E37/E$8*100),E37/E$8*100,0)</f>
        <v>3.4829681327898085</v>
      </c>
      <c r="G37" s="153">
        <f>[1]MercLab!AF104</f>
        <v>13.237864154185745</v>
      </c>
      <c r="H37" s="152">
        <f>[1]MercLab!AG104</f>
        <v>0</v>
      </c>
      <c r="I37" s="153">
        <f>IF(ISNUMBER(H37/H$8*100),H37/H$8*100,0)</f>
        <v>0</v>
      </c>
      <c r="J37" s="153">
        <f>[1]MercLab!AH104</f>
        <v>0</v>
      </c>
      <c r="K37" s="153">
        <f>IF(ISNUMBER(H37/B37*100),H37/B37*100,0)</f>
        <v>0</v>
      </c>
      <c r="L37" s="153">
        <f>[1]MercLab!AI104</f>
        <v>0</v>
      </c>
    </row>
    <row r="38" spans="1:12" x14ac:dyDescent="0.2">
      <c r="A38" s="96" t="s">
        <v>132</v>
      </c>
      <c r="B38" s="152">
        <f>[1]MercLab!AC105</f>
        <v>117131.08978293267</v>
      </c>
      <c r="C38" s="153">
        <f t="shared" ref="C38:C49" si="5">IF(ISNUMBER(B38/B$8*100),B38/B$8*100,0)</f>
        <v>7.3095183723824526</v>
      </c>
      <c r="D38" s="153">
        <f>[1]MercLab!AD105</f>
        <v>15.93220384769454</v>
      </c>
      <c r="E38" s="152">
        <f>[1]MercLab!AE105</f>
        <v>117131.08978293267</v>
      </c>
      <c r="F38" s="153">
        <f t="shared" ref="F38:F49" si="6">IF(ISNUMBER(E38/E$8*100),E38/E$8*100,0)</f>
        <v>7.9549127990338544</v>
      </c>
      <c r="G38" s="153">
        <f>[1]MercLab!AF105</f>
        <v>15.93220384769454</v>
      </c>
      <c r="H38" s="152">
        <f>[1]MercLab!AG105</f>
        <v>0</v>
      </c>
      <c r="I38" s="153">
        <f t="shared" ref="I38:I49" si="7">IF(ISNUMBER(H38/H$8*100),H38/H$8*100,0)</f>
        <v>0</v>
      </c>
      <c r="J38" s="153">
        <f>[1]MercLab!AH105</f>
        <v>0</v>
      </c>
      <c r="K38" s="153">
        <f t="shared" ref="K38:K49" si="8">IF(ISNUMBER(H38/B38*100),H38/B38*100,0)</f>
        <v>0</v>
      </c>
      <c r="L38" s="153">
        <f>[1]MercLab!AI105</f>
        <v>0</v>
      </c>
    </row>
    <row r="39" spans="1:12" x14ac:dyDescent="0.2">
      <c r="A39" s="96" t="s">
        <v>133</v>
      </c>
      <c r="B39" s="152">
        <f>[1]MercLab!AC106</f>
        <v>98408.934328070754</v>
      </c>
      <c r="C39" s="153">
        <f t="shared" si="5"/>
        <v>6.1411698193080824</v>
      </c>
      <c r="D39" s="153">
        <f>[1]MercLab!AD106</f>
        <v>12.310025341302053</v>
      </c>
      <c r="E39" s="152">
        <f>[1]MercLab!AE106</f>
        <v>98408.934328070754</v>
      </c>
      <c r="F39" s="153">
        <f t="shared" si="6"/>
        <v>6.6834048302325266</v>
      </c>
      <c r="G39" s="153">
        <f>[1]MercLab!AF106</f>
        <v>12.310025341302053</v>
      </c>
      <c r="H39" s="152">
        <f>[1]MercLab!AG106</f>
        <v>0</v>
      </c>
      <c r="I39" s="153">
        <f t="shared" si="7"/>
        <v>0</v>
      </c>
      <c r="J39" s="153">
        <f>[1]MercLab!AH106</f>
        <v>0</v>
      </c>
      <c r="K39" s="153">
        <f t="shared" si="8"/>
        <v>0</v>
      </c>
      <c r="L39" s="153">
        <f>[1]MercLab!AI106</f>
        <v>0</v>
      </c>
    </row>
    <row r="40" spans="1:12" x14ac:dyDescent="0.2">
      <c r="A40" s="96" t="s">
        <v>134</v>
      </c>
      <c r="B40" s="152">
        <f>[1]MercLab!AC107</f>
        <v>59349.193736211717</v>
      </c>
      <c r="C40" s="153">
        <f t="shared" si="5"/>
        <v>3.7036624759905266</v>
      </c>
      <c r="D40" s="153">
        <f>[1]MercLab!AD107</f>
        <v>12.395536699934025</v>
      </c>
      <c r="E40" s="152">
        <f>[1]MercLab!AE107</f>
        <v>59349.193736211717</v>
      </c>
      <c r="F40" s="153">
        <f t="shared" si="6"/>
        <v>4.0306776086473608</v>
      </c>
      <c r="G40" s="153">
        <f>[1]MercLab!AF107</f>
        <v>12.395536699934025</v>
      </c>
      <c r="H40" s="152">
        <f>[1]MercLab!AG107</f>
        <v>0</v>
      </c>
      <c r="I40" s="153">
        <f t="shared" si="7"/>
        <v>0</v>
      </c>
      <c r="J40" s="153">
        <f>[1]MercLab!AH107</f>
        <v>0</v>
      </c>
      <c r="K40" s="153">
        <f t="shared" si="8"/>
        <v>0</v>
      </c>
      <c r="L40" s="153">
        <f>[1]MercLab!AI107</f>
        <v>0</v>
      </c>
    </row>
    <row r="41" spans="1:12" x14ac:dyDescent="0.2">
      <c r="A41" s="96" t="s">
        <v>135</v>
      </c>
      <c r="B41" s="152">
        <f>[1]MercLab!AC108</f>
        <v>538688.94533020665</v>
      </c>
      <c r="C41" s="153">
        <f t="shared" si="5"/>
        <v>33.616666165981655</v>
      </c>
      <c r="D41" s="153">
        <f>[1]MercLab!AD108</f>
        <v>8.055227299873323</v>
      </c>
      <c r="E41" s="152">
        <f>[1]MercLab!AE108</f>
        <v>538688.94533020665</v>
      </c>
      <c r="F41" s="153">
        <f t="shared" si="6"/>
        <v>36.584852013642873</v>
      </c>
      <c r="G41" s="153">
        <f>[1]MercLab!AF108</f>
        <v>8.055227299873323</v>
      </c>
      <c r="H41" s="152">
        <f>[1]MercLab!AG108</f>
        <v>0</v>
      </c>
      <c r="I41" s="153">
        <f t="shared" si="7"/>
        <v>0</v>
      </c>
      <c r="J41" s="153">
        <f>[1]MercLab!AH108</f>
        <v>0</v>
      </c>
      <c r="K41" s="153">
        <f t="shared" si="8"/>
        <v>0</v>
      </c>
      <c r="L41" s="153">
        <f>[1]MercLab!AI108</f>
        <v>0</v>
      </c>
    </row>
    <row r="42" spans="1:12" x14ac:dyDescent="0.2">
      <c r="A42" s="96" t="s">
        <v>136</v>
      </c>
      <c r="B42" s="152">
        <f>[1]MercLab!AC109</f>
        <v>59638.03239662663</v>
      </c>
      <c r="C42" s="153">
        <f t="shared" si="5"/>
        <v>3.7216873359902909</v>
      </c>
      <c r="D42" s="153">
        <f>[1]MercLab!AD109</f>
        <v>4.579350792592547</v>
      </c>
      <c r="E42" s="152">
        <f>[1]MercLab!AE109</f>
        <v>59638.03239662663</v>
      </c>
      <c r="F42" s="153">
        <f t="shared" si="6"/>
        <v>4.0502939748986142</v>
      </c>
      <c r="G42" s="153">
        <f>[1]MercLab!AF109</f>
        <v>4.579350792592547</v>
      </c>
      <c r="H42" s="152">
        <f>[1]MercLab!AG109</f>
        <v>0</v>
      </c>
      <c r="I42" s="153">
        <f t="shared" si="7"/>
        <v>0</v>
      </c>
      <c r="J42" s="153">
        <f>[1]MercLab!AH109</f>
        <v>0</v>
      </c>
      <c r="K42" s="153">
        <f t="shared" si="8"/>
        <v>0</v>
      </c>
      <c r="L42" s="153">
        <f>[1]MercLab!AI109</f>
        <v>0</v>
      </c>
    </row>
    <row r="43" spans="1:12" x14ac:dyDescent="0.2">
      <c r="A43" s="96" t="s">
        <v>137</v>
      </c>
      <c r="B43" s="152">
        <f>[1]MercLab!AC110</f>
        <v>225288.55464606566</v>
      </c>
      <c r="C43" s="153">
        <f t="shared" si="5"/>
        <v>14.059041304274242</v>
      </c>
      <c r="D43" s="153">
        <f>[1]MercLab!AD110</f>
        <v>7.152091661733551</v>
      </c>
      <c r="E43" s="152">
        <f>[1]MercLab!AE110</f>
        <v>225288.55464606566</v>
      </c>
      <c r="F43" s="153">
        <f t="shared" si="6"/>
        <v>15.300385321702711</v>
      </c>
      <c r="G43" s="153">
        <f>[1]MercLab!AF110</f>
        <v>7.152091661733551</v>
      </c>
      <c r="H43" s="152">
        <f>[1]MercLab!AG110</f>
        <v>0</v>
      </c>
      <c r="I43" s="153">
        <f t="shared" si="7"/>
        <v>0</v>
      </c>
      <c r="J43" s="153">
        <f>[1]MercLab!AH110</f>
        <v>0</v>
      </c>
      <c r="K43" s="153">
        <f t="shared" si="8"/>
        <v>0</v>
      </c>
      <c r="L43" s="153">
        <f>[1]MercLab!AI110</f>
        <v>0</v>
      </c>
    </row>
    <row r="44" spans="1:12" x14ac:dyDescent="0.2">
      <c r="A44" s="96" t="s">
        <v>138</v>
      </c>
      <c r="B44" s="152">
        <f>[1]MercLab!AC111</f>
        <v>29298.958831950909</v>
      </c>
      <c r="C44" s="153">
        <f t="shared" si="5"/>
        <v>1.8283896979931287</v>
      </c>
      <c r="D44" s="153">
        <f>[1]MercLab!AD111</f>
        <v>9.1358563756981415</v>
      </c>
      <c r="E44" s="152">
        <f>[1]MercLab!AE111</f>
        <v>29298.958831950909</v>
      </c>
      <c r="F44" s="153">
        <f t="shared" si="6"/>
        <v>1.9898274919372714</v>
      </c>
      <c r="G44" s="153">
        <f>[1]MercLab!AF111</f>
        <v>9.1358563756981415</v>
      </c>
      <c r="H44" s="152">
        <f>[1]MercLab!AG111</f>
        <v>0</v>
      </c>
      <c r="I44" s="153">
        <f t="shared" si="7"/>
        <v>0</v>
      </c>
      <c r="J44" s="153">
        <f>[1]MercLab!AH111</f>
        <v>0</v>
      </c>
      <c r="K44" s="153">
        <f t="shared" si="8"/>
        <v>0</v>
      </c>
      <c r="L44" s="153">
        <f>[1]MercLab!AI111</f>
        <v>0</v>
      </c>
    </row>
    <row r="45" spans="1:12" x14ac:dyDescent="0.2">
      <c r="A45" s="96" t="s">
        <v>139</v>
      </c>
      <c r="B45" s="152">
        <f>[1]MercLab!AC112</f>
        <v>291901.02651213529</v>
      </c>
      <c r="C45" s="153">
        <f t="shared" si="5"/>
        <v>18.215965719791743</v>
      </c>
      <c r="D45" s="153">
        <f>[1]MercLab!AD112</f>
        <v>6.679022846890299</v>
      </c>
      <c r="E45" s="152">
        <f>[1]MercLab!AE112</f>
        <v>291901.02651213529</v>
      </c>
      <c r="F45" s="153">
        <f t="shared" si="6"/>
        <v>19.824345663954148</v>
      </c>
      <c r="G45" s="153">
        <f>[1]MercLab!AF112</f>
        <v>6.679022846890299</v>
      </c>
      <c r="H45" s="152">
        <f>[1]MercLab!AG112</f>
        <v>0</v>
      </c>
      <c r="I45" s="153">
        <f t="shared" si="7"/>
        <v>0</v>
      </c>
      <c r="J45" s="153">
        <f>[1]MercLab!AH112</f>
        <v>0</v>
      </c>
      <c r="K45" s="153">
        <f t="shared" si="8"/>
        <v>0</v>
      </c>
      <c r="L45" s="153">
        <f>[1]MercLab!AI112</f>
        <v>0</v>
      </c>
    </row>
    <row r="46" spans="1:12" x14ac:dyDescent="0.2">
      <c r="A46" s="96" t="s">
        <v>140</v>
      </c>
      <c r="B46" s="152">
        <f>[1]MercLab!AC113</f>
        <v>503.2602639511839</v>
      </c>
      <c r="C46" s="153">
        <f t="shared" si="5"/>
        <v>3.1405753606991826E-2</v>
      </c>
      <c r="D46" s="153">
        <f>[1]MercLab!AD113</f>
        <v>4.5407395527414405</v>
      </c>
      <c r="E46" s="152">
        <f>[1]MercLab!AE113</f>
        <v>503.2602639511839</v>
      </c>
      <c r="F46" s="153">
        <f t="shared" si="6"/>
        <v>3.4178726778428453E-2</v>
      </c>
      <c r="G46" s="153">
        <f>[1]MercLab!AF113</f>
        <v>4.5407395527414405</v>
      </c>
      <c r="H46" s="152">
        <f>[1]MercLab!AG113</f>
        <v>0</v>
      </c>
      <c r="I46" s="153">
        <f t="shared" si="7"/>
        <v>0</v>
      </c>
      <c r="J46" s="153">
        <f>[1]MercLab!AH113</f>
        <v>0</v>
      </c>
      <c r="K46" s="153">
        <f t="shared" si="8"/>
        <v>0</v>
      </c>
      <c r="L46" s="153">
        <f>[1]MercLab!AI113</f>
        <v>0</v>
      </c>
    </row>
    <row r="47" spans="1:12" x14ac:dyDescent="0.2">
      <c r="A47" s="96" t="s">
        <v>128</v>
      </c>
      <c r="B47" s="152">
        <f>[1]MercLab!AC114</f>
        <v>0</v>
      </c>
      <c r="C47" s="153">
        <f t="shared" si="5"/>
        <v>0</v>
      </c>
      <c r="D47" s="153">
        <f>[1]MercLab!AD114</f>
        <v>0</v>
      </c>
      <c r="E47" s="152">
        <f>[1]MercLab!AE114</f>
        <v>0</v>
      </c>
      <c r="F47" s="153">
        <f t="shared" si="6"/>
        <v>0</v>
      </c>
      <c r="G47" s="153">
        <f>[1]MercLab!AF114</f>
        <v>0</v>
      </c>
      <c r="H47" s="152">
        <f>[1]MercLab!AG114</f>
        <v>0</v>
      </c>
      <c r="I47" s="153">
        <f t="shared" si="7"/>
        <v>0</v>
      </c>
      <c r="J47" s="153">
        <f>[1]MercLab!AH114</f>
        <v>0</v>
      </c>
      <c r="K47" s="153">
        <f t="shared" si="8"/>
        <v>0</v>
      </c>
      <c r="L47" s="153">
        <f>[1]MercLab!AI114</f>
        <v>0</v>
      </c>
    </row>
    <row r="48" spans="1:12" x14ac:dyDescent="0.2">
      <c r="A48" s="96" t="s">
        <v>73</v>
      </c>
      <c r="B48" s="152">
        <f>[1]MercLab!AC115</f>
        <v>0</v>
      </c>
      <c r="C48" s="153">
        <f t="shared" si="5"/>
        <v>0</v>
      </c>
      <c r="D48" s="153">
        <f>[1]MercLab!AD115</f>
        <v>0</v>
      </c>
      <c r="E48" s="152">
        <f>[1]MercLab!AE115</f>
        <v>0</v>
      </c>
      <c r="F48" s="153">
        <f t="shared" si="6"/>
        <v>0</v>
      </c>
      <c r="G48" s="153">
        <f>[1]MercLab!AF115</f>
        <v>0</v>
      </c>
      <c r="H48" s="152">
        <f>[1]MercLab!AG115</f>
        <v>0</v>
      </c>
      <c r="I48" s="153">
        <f t="shared" si="7"/>
        <v>0</v>
      </c>
      <c r="J48" s="153">
        <f>[1]MercLab!AH115</f>
        <v>0</v>
      </c>
      <c r="K48" s="153">
        <f t="shared" si="8"/>
        <v>0</v>
      </c>
      <c r="L48" s="153">
        <f>[1]MercLab!AI115</f>
        <v>0</v>
      </c>
    </row>
    <row r="49" spans="1:13" ht="12" customHeight="1" x14ac:dyDescent="0.2">
      <c r="A49" s="96" t="s">
        <v>129</v>
      </c>
      <c r="B49" s="152">
        <f>[1]MercLab!AC116</f>
        <v>0</v>
      </c>
      <c r="C49" s="153">
        <f t="shared" si="5"/>
        <v>0</v>
      </c>
      <c r="D49" s="153">
        <f>[1]MercLab!AD116</f>
        <v>0</v>
      </c>
      <c r="E49" s="152">
        <f>[1]MercLab!AE116</f>
        <v>0</v>
      </c>
      <c r="F49" s="153">
        <f t="shared" si="6"/>
        <v>0</v>
      </c>
      <c r="G49" s="153">
        <f>[1]MercLab!AF116</f>
        <v>0</v>
      </c>
      <c r="H49" s="152">
        <f>[1]MercLab!AG116</f>
        <v>0</v>
      </c>
      <c r="I49" s="153">
        <f t="shared" si="7"/>
        <v>0</v>
      </c>
      <c r="J49" s="153">
        <f>[1]MercLab!AH116</f>
        <v>0</v>
      </c>
      <c r="K49" s="153">
        <f t="shared" si="8"/>
        <v>0</v>
      </c>
      <c r="L49" s="153">
        <f>[1]MercLab!AI116</f>
        <v>0</v>
      </c>
    </row>
    <row r="50" spans="1:13" x14ac:dyDescent="0.2">
      <c r="A50" s="277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</row>
    <row r="51" spans="1:13" x14ac:dyDescent="0.2">
      <c r="A51" s="2" t="str">
        <f>'C05'!A42</f>
        <v>Fuente: Instituto Nacional de Estadística (INE). LXV Encuesta Permanente de Hogares de Propósitos Múltiples, 2019.</v>
      </c>
    </row>
    <row r="52" spans="1:13" x14ac:dyDescent="0.2">
      <c r="A52" s="2" t="str">
        <f>'C05'!A43</f>
        <v>(Promedio de salarios mínimos por rama)</v>
      </c>
    </row>
    <row r="53" spans="1:13" x14ac:dyDescent="0.2">
      <c r="A53" s="2" t="s">
        <v>60</v>
      </c>
    </row>
    <row r="54" spans="1:13" x14ac:dyDescent="0.2">
      <c r="A54" s="2" t="s">
        <v>61</v>
      </c>
    </row>
    <row r="55" spans="1:13" x14ac:dyDescent="0.2">
      <c r="A55" s="2" t="s">
        <v>62</v>
      </c>
      <c r="B55" s="77"/>
    </row>
    <row r="56" spans="1:13" x14ac:dyDescent="0.2">
      <c r="A56" s="2" t="s">
        <v>67</v>
      </c>
      <c r="B56" s="77"/>
    </row>
    <row r="58" spans="1:13" x14ac:dyDescent="0.2">
      <c r="B58" s="77"/>
    </row>
    <row r="64" spans="1:13" s="25" customFormat="1" x14ac:dyDescent="0.2">
      <c r="A64" s="306"/>
      <c r="C64" s="44"/>
      <c r="F64" s="44"/>
      <c r="I64" s="44"/>
      <c r="M64" s="306"/>
    </row>
    <row r="65" spans="1:13" s="25" customFormat="1" x14ac:dyDescent="0.2">
      <c r="A65" s="306"/>
      <c r="C65" s="44"/>
      <c r="F65" s="44"/>
      <c r="I65" s="44"/>
      <c r="M65" s="306"/>
    </row>
    <row r="66" spans="1:13" s="25" customFormat="1" x14ac:dyDescent="0.2">
      <c r="A66" s="306"/>
      <c r="C66" s="44"/>
      <c r="F66" s="44"/>
      <c r="I66" s="44"/>
      <c r="M66" s="306"/>
    </row>
    <row r="67" spans="1:13" s="25" customFormat="1" x14ac:dyDescent="0.2">
      <c r="A67" s="306"/>
      <c r="C67" s="44"/>
      <c r="D67" s="46"/>
      <c r="F67" s="44"/>
      <c r="I67" s="44"/>
      <c r="M67" s="306"/>
    </row>
    <row r="68" spans="1:13" s="25" customFormat="1" x14ac:dyDescent="0.2">
      <c r="A68" s="306"/>
      <c r="C68" s="44"/>
      <c r="F68" s="44"/>
      <c r="I68" s="44"/>
      <c r="M68" s="306"/>
    </row>
    <row r="69" spans="1:13" s="25" customFormat="1" x14ac:dyDescent="0.2">
      <c r="A69" s="306"/>
      <c r="C69" s="44"/>
      <c r="F69" s="44"/>
      <c r="I69" s="44"/>
      <c r="M69" s="306"/>
    </row>
    <row r="71" spans="1:13" s="25" customFormat="1" x14ac:dyDescent="0.2">
      <c r="A71" s="306"/>
      <c r="C71" s="44"/>
      <c r="F71" s="44"/>
      <c r="I71" s="44"/>
      <c r="M71" s="306"/>
    </row>
    <row r="72" spans="1:13" s="25" customFormat="1" x14ac:dyDescent="0.2">
      <c r="A72" s="306"/>
      <c r="C72" s="44"/>
      <c r="F72" s="44"/>
      <c r="I72" s="44"/>
      <c r="M72" s="306"/>
    </row>
  </sheetData>
  <mergeCells count="10">
    <mergeCell ref="A1:L1"/>
    <mergeCell ref="A2:L2"/>
    <mergeCell ref="A3:L3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114"/>
  <sheetViews>
    <sheetView workbookViewId="0">
      <selection sqref="A1:O1"/>
    </sheetView>
  </sheetViews>
  <sheetFormatPr baseColWidth="10" defaultColWidth="12" defaultRowHeight="11.25" x14ac:dyDescent="0.2"/>
  <cols>
    <col min="1" max="1" width="51" style="164" customWidth="1"/>
    <col min="2" max="2" width="14.5" style="164" bestFit="1" customWidth="1"/>
    <col min="3" max="3" width="9" style="202" bestFit="1" customWidth="1"/>
    <col min="4" max="4" width="14.5" style="164" bestFit="1" customWidth="1"/>
    <col min="5" max="5" width="7.6640625" style="202" bestFit="1" customWidth="1"/>
    <col min="6" max="6" width="12.5" style="164" bestFit="1" customWidth="1"/>
    <col min="7" max="7" width="7.33203125" style="202" bestFit="1" customWidth="1"/>
    <col min="8" max="8" width="14.33203125" style="164" bestFit="1" customWidth="1"/>
    <col min="9" max="9" width="7.6640625" style="202" bestFit="1" customWidth="1"/>
    <col min="10" max="10" width="11.5" style="164" bestFit="1" customWidth="1"/>
    <col min="11" max="11" width="7.33203125" style="202" bestFit="1" customWidth="1"/>
    <col min="12" max="12" width="14.5" style="164" bestFit="1" customWidth="1"/>
    <col min="13" max="13" width="7.6640625" style="202" bestFit="1" customWidth="1"/>
    <col min="14" max="14" width="12.5" style="164" bestFit="1" customWidth="1"/>
    <col min="15" max="15" width="7.6640625" style="202" bestFit="1" customWidth="1"/>
    <col min="16" max="16384" width="12" style="164"/>
  </cols>
  <sheetData>
    <row r="1" spans="1:15" x14ac:dyDescent="0.2">
      <c r="A1" s="361" t="s">
        <v>103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</row>
    <row r="2" spans="1:15" x14ac:dyDescent="0.2">
      <c r="A2" s="361" t="s">
        <v>64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</row>
    <row r="3" spans="1:15" x14ac:dyDescent="0.2">
      <c r="A3" s="361" t="s">
        <v>33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</row>
    <row r="4" spans="1:15" customFormat="1" ht="23.25" x14ac:dyDescent="0.35">
      <c r="A4" s="313" t="s">
        <v>90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</row>
    <row r="5" spans="1:15" ht="12" customHeight="1" x14ac:dyDescent="0.2">
      <c r="A5" s="362" t="s">
        <v>31</v>
      </c>
      <c r="B5" s="365" t="s">
        <v>5</v>
      </c>
      <c r="C5" s="365"/>
      <c r="D5" s="367" t="s">
        <v>6</v>
      </c>
      <c r="E5" s="367"/>
      <c r="F5" s="367"/>
      <c r="G5" s="367"/>
      <c r="H5" s="367"/>
      <c r="I5" s="367"/>
      <c r="J5" s="367"/>
      <c r="K5" s="367"/>
      <c r="L5" s="365" t="s">
        <v>1</v>
      </c>
      <c r="M5" s="365"/>
      <c r="N5" s="368" t="s">
        <v>2</v>
      </c>
      <c r="O5" s="368"/>
    </row>
    <row r="6" spans="1:15" ht="13.5" x14ac:dyDescent="0.35">
      <c r="A6" s="363"/>
      <c r="B6" s="366"/>
      <c r="C6" s="366"/>
      <c r="D6" s="370" t="s">
        <v>3</v>
      </c>
      <c r="E6" s="370"/>
      <c r="F6" s="370" t="s">
        <v>87</v>
      </c>
      <c r="G6" s="370"/>
      <c r="H6" s="370" t="s">
        <v>9</v>
      </c>
      <c r="I6" s="370"/>
      <c r="J6" s="370" t="s">
        <v>88</v>
      </c>
      <c r="K6" s="370"/>
      <c r="L6" s="366"/>
      <c r="M6" s="366"/>
      <c r="N6" s="369"/>
      <c r="O6" s="369"/>
    </row>
    <row r="7" spans="1:15" x14ac:dyDescent="0.2">
      <c r="A7" s="364"/>
      <c r="B7" s="165" t="s">
        <v>7</v>
      </c>
      <c r="C7" s="166" t="s">
        <v>66</v>
      </c>
      <c r="D7" s="165" t="s">
        <v>7</v>
      </c>
      <c r="E7" s="166" t="s">
        <v>66</v>
      </c>
      <c r="F7" s="165" t="s">
        <v>7</v>
      </c>
      <c r="G7" s="166" t="s">
        <v>66</v>
      </c>
      <c r="H7" s="165" t="s">
        <v>7</v>
      </c>
      <c r="I7" s="166" t="s">
        <v>66</v>
      </c>
      <c r="J7" s="165" t="s">
        <v>7</v>
      </c>
      <c r="K7" s="166" t="s">
        <v>66</v>
      </c>
      <c r="L7" s="165" t="s">
        <v>7</v>
      </c>
      <c r="M7" s="166" t="s">
        <v>66</v>
      </c>
      <c r="N7" s="165" t="s">
        <v>7</v>
      </c>
      <c r="O7" s="166" t="s">
        <v>66</v>
      </c>
    </row>
    <row r="8" spans="1:15" x14ac:dyDescent="0.2">
      <c r="A8" s="167"/>
      <c r="B8" s="168"/>
      <c r="C8" s="169"/>
      <c r="D8" s="169"/>
      <c r="E8" s="169"/>
      <c r="F8" s="170"/>
      <c r="G8" s="143"/>
      <c r="H8" s="169"/>
      <c r="I8" s="169"/>
      <c r="J8" s="169"/>
      <c r="K8" s="169"/>
      <c r="L8" s="169"/>
      <c r="M8" s="169"/>
      <c r="N8" s="169"/>
      <c r="O8" s="169"/>
    </row>
    <row r="9" spans="1:15" x14ac:dyDescent="0.2">
      <c r="A9" s="171" t="s">
        <v>81</v>
      </c>
      <c r="B9" s="173">
        <f>[1]MercLab!Q126</f>
        <v>1472437.1308904677</v>
      </c>
      <c r="C9" s="143">
        <f>SUM(E9,M9,O9)</f>
        <v>100.00000000000266</v>
      </c>
      <c r="D9" s="173">
        <f t="shared" ref="D9:D45" si="0">F9+H9+J9</f>
        <v>647343.54022123106</v>
      </c>
      <c r="E9" s="143">
        <f>IF(ISNUMBER(D9/$B$9*100),D9/$B$9*100,0)</f>
        <v>43.964086930471865</v>
      </c>
      <c r="F9" s="173">
        <f>[1]MercLab!R126</f>
        <v>146271.38400182812</v>
      </c>
      <c r="G9" s="143">
        <f>IF(ISNUMBER(F9/$B$9*100),F9/$B$9*100,0)</f>
        <v>9.9339646449535923</v>
      </c>
      <c r="H9" s="173">
        <f>[1]MercLab!S126</f>
        <v>402752.22417157306</v>
      </c>
      <c r="I9" s="143">
        <f>IF(ISNUMBER(H9/$B$9*100),H9/$B$9*100,0)</f>
        <v>27.352762010830677</v>
      </c>
      <c r="J9" s="173">
        <f>[1]MercLab!T126</f>
        <v>98319.932047829789</v>
      </c>
      <c r="K9" s="143">
        <f>IF(ISNUMBER(J9/$B$9*100),J9/$B$9*100,0)</f>
        <v>6.6773602746875893</v>
      </c>
      <c r="L9" s="173">
        <f>[1]MercLab!U126</f>
        <v>633212.88095109456</v>
      </c>
      <c r="M9" s="143">
        <f>IF(ISNUMBER(L9/$B$9*100),L9/$B$9*100,0)</f>
        <v>43.004408654660473</v>
      </c>
      <c r="N9" s="142">
        <f>+N12+N16</f>
        <v>191880.70971818129</v>
      </c>
      <c r="O9" s="143">
        <f>N9/B9*100</f>
        <v>13.031504414870328</v>
      </c>
    </row>
    <row r="10" spans="1:15" s="175" customFormat="1" x14ac:dyDescent="0.2">
      <c r="A10" s="172"/>
      <c r="B10" s="173"/>
      <c r="C10" s="143"/>
      <c r="D10" s="173"/>
      <c r="E10" s="143"/>
      <c r="F10" s="174"/>
      <c r="G10" s="143"/>
      <c r="H10" s="173"/>
      <c r="I10" s="143"/>
      <c r="J10" s="173"/>
      <c r="K10" s="143"/>
      <c r="L10" s="173"/>
      <c r="M10" s="143"/>
      <c r="N10" s="173"/>
      <c r="O10" s="143"/>
    </row>
    <row r="11" spans="1:15" x14ac:dyDescent="0.2">
      <c r="A11" s="176" t="s">
        <v>35</v>
      </c>
      <c r="B11" s="173"/>
      <c r="C11" s="143"/>
      <c r="D11" s="173"/>
      <c r="E11" s="143"/>
      <c r="F11" s="173"/>
      <c r="G11" s="143"/>
      <c r="H11" s="173"/>
      <c r="I11" s="143"/>
      <c r="J11" s="173"/>
      <c r="K11" s="143"/>
      <c r="L11" s="173"/>
      <c r="M11" s="143"/>
      <c r="N11" s="173"/>
      <c r="O11" s="143"/>
    </row>
    <row r="12" spans="1:15" x14ac:dyDescent="0.2">
      <c r="A12" s="177" t="s">
        <v>56</v>
      </c>
      <c r="B12" s="152">
        <f>SUM(B13:B15)</f>
        <v>956212.8443271229</v>
      </c>
      <c r="C12" s="178">
        <f>IF(ISNUMBER(B12/B$9*100),B12/B$9*100,0)</f>
        <v>64.940826624553111</v>
      </c>
      <c r="D12" s="152">
        <f>SUM(D13:D15)</f>
        <v>501960.66479301197</v>
      </c>
      <c r="E12" s="178">
        <f>IF(ISNUMBER(D12/D$9*100),D12/D$9*100,0)</f>
        <v>77.541619496421603</v>
      </c>
      <c r="F12" s="152">
        <f>SUM(F13:F15)</f>
        <v>111172.35207126896</v>
      </c>
      <c r="G12" s="178">
        <f>IF(ISNUMBER(F12/F$9*100),F12/F$9*100,0)</f>
        <v>76.004170487564068</v>
      </c>
      <c r="H12" s="152">
        <f>SUM(H13:H15)</f>
        <v>323923.25081933232</v>
      </c>
      <c r="I12" s="178">
        <f>IF(ISNUMBER(H12/H$9*100),H12/H$9*100,0)</f>
        <v>80.427426933672379</v>
      </c>
      <c r="J12" s="152">
        <f>SUM(J13:J15)</f>
        <v>66865.061902410671</v>
      </c>
      <c r="K12" s="178">
        <f>IF(ISNUMBER(J12/J$9*100),J12/J$9*100,0)</f>
        <v>68.007636406708215</v>
      </c>
      <c r="L12" s="152">
        <f>SUM(L13:L15)</f>
        <v>364887.49477157788</v>
      </c>
      <c r="M12" s="178">
        <f>IF(ISNUMBER(L12/L$9*100),L12/L$9*100,0)</f>
        <v>57.624774502930485</v>
      </c>
      <c r="N12" s="152">
        <f>SUM(N13:N15)</f>
        <v>89364.684762531717</v>
      </c>
      <c r="O12" s="178">
        <f>IF(ISNUMBER(N12/N$9*100),N12/N$9*100,0)</f>
        <v>46.573042643933967</v>
      </c>
    </row>
    <row r="13" spans="1:15" x14ac:dyDescent="0.2">
      <c r="A13" s="179" t="s">
        <v>51</v>
      </c>
      <c r="B13" s="152">
        <f>[1]MercLab!Q127</f>
        <v>213247.85680385245</v>
      </c>
      <c r="C13" s="178">
        <f>IF(ISNUMBER(B13/B$9*100),B13/B$9*100,0)</f>
        <v>14.482645970418389</v>
      </c>
      <c r="D13" s="152">
        <f t="shared" si="0"/>
        <v>123211.91278610674</v>
      </c>
      <c r="E13" s="178">
        <f>IF(ISNUMBER(D13/D$9*100),D13/D$9*100,0)</f>
        <v>19.033466023928934</v>
      </c>
      <c r="F13" s="152">
        <f>[1]MercLab!R127</f>
        <v>38995.992066411956</v>
      </c>
      <c r="G13" s="178">
        <f>IF(ISNUMBER(F13/F$9*100),F13/F$9*100,0)</f>
        <v>26.660028092661364</v>
      </c>
      <c r="H13" s="152">
        <f>[1]MercLab!S127</f>
        <v>71143.817917771376</v>
      </c>
      <c r="I13" s="178">
        <f>IF(ISNUMBER(H13/H$9*100),H13/H$9*100,0)</f>
        <v>17.664413415495876</v>
      </c>
      <c r="J13" s="152">
        <f>[1]MercLab!T127</f>
        <v>13072.102801923405</v>
      </c>
      <c r="K13" s="178">
        <f>IF(ISNUMBER(J13/J$9*100),J13/J$9*100,0)</f>
        <v>13.295475830439148</v>
      </c>
      <c r="L13" s="152">
        <f>[1]MercLab!U127</f>
        <v>73861.052769856775</v>
      </c>
      <c r="M13" s="178">
        <f>IF(ISNUMBER(L13/L$9*100),L13/L$9*100,0)</f>
        <v>11.66448993566215</v>
      </c>
      <c r="N13" s="152">
        <f>[1]MercLab!V127</f>
        <v>16174.891247885562</v>
      </c>
      <c r="O13" s="178">
        <f>IF(ISNUMBER(N13/N$9*100),N13/N$9*100,0)</f>
        <v>8.4296599025727605</v>
      </c>
    </row>
    <row r="14" spans="1:15" x14ac:dyDescent="0.2">
      <c r="A14" s="179" t="s">
        <v>52</v>
      </c>
      <c r="B14" s="152">
        <f>[1]MercLab!Q128</f>
        <v>126712.75950385255</v>
      </c>
      <c r="C14" s="178">
        <f>IF(ISNUMBER(B14/B$9*100),B14/B$9*100,0)</f>
        <v>8.6056482036161377</v>
      </c>
      <c r="D14" s="152">
        <f>F14+H14+J14</f>
        <v>69921.225107791804</v>
      </c>
      <c r="E14" s="178">
        <f>IF(ISNUMBER(D14/D$9*100),D14/D$9*100,0)</f>
        <v>10.801254784112942</v>
      </c>
      <c r="F14" s="152">
        <f>[1]MercLab!R128</f>
        <v>8666.6337899563932</v>
      </c>
      <c r="G14" s="178">
        <f>IF(ISNUMBER(F14/F$9*100),F14/F$9*100,0)</f>
        <v>5.9250371144694141</v>
      </c>
      <c r="H14" s="152">
        <f>[1]MercLab!S128</f>
        <v>53902.656466075998</v>
      </c>
      <c r="I14" s="178">
        <f>IF(ISNUMBER(H14/H$9*100),H14/H$9*100,0)</f>
        <v>13.383577602072631</v>
      </c>
      <c r="J14" s="152">
        <f>[1]MercLab!T128</f>
        <v>7351.9348517594135</v>
      </c>
      <c r="K14" s="178">
        <f>IF(ISNUMBER(J14/J$9*100),J14/J$9*100,0)</f>
        <v>7.4775629911775274</v>
      </c>
      <c r="L14" s="152">
        <f>[1]MercLab!U128</f>
        <v>45547.398740429511</v>
      </c>
      <c r="M14" s="178">
        <f>IF(ISNUMBER(L14/L$9*100),L14/L$9*100,0)</f>
        <v>7.1930625719452648</v>
      </c>
      <c r="N14" s="152">
        <f>[1]MercLab!V128</f>
        <v>11244.135655632041</v>
      </c>
      <c r="O14" s="178">
        <f>IF(ISNUMBER(N14/N$9*100),N14/N$9*100,0)</f>
        <v>5.8599614688451531</v>
      </c>
    </row>
    <row r="15" spans="1:15" x14ac:dyDescent="0.2">
      <c r="A15" s="179" t="s">
        <v>71</v>
      </c>
      <c r="B15" s="152">
        <f>[1]MercLab!Q129</f>
        <v>616252.22801941796</v>
      </c>
      <c r="C15" s="178">
        <f>IF(ISNUMBER(B15/B$9*100),B15/B$9*100,0)</f>
        <v>41.852532450518595</v>
      </c>
      <c r="D15" s="152">
        <f>F15+H15+J15</f>
        <v>308827.52689911344</v>
      </c>
      <c r="E15" s="178">
        <f>IF(ISNUMBER(D15/D$9*100),D15/D$9*100,0)</f>
        <v>47.706898688379738</v>
      </c>
      <c r="F15" s="152">
        <f>[1]MercLab!R129</f>
        <v>63509.726214900613</v>
      </c>
      <c r="G15" s="178">
        <f>IF(ISNUMBER(F15/F$9*100),F15/F$9*100,0)</f>
        <v>43.419105280433293</v>
      </c>
      <c r="H15" s="152">
        <f>[1]MercLab!S129</f>
        <v>198876.77643548496</v>
      </c>
      <c r="I15" s="178">
        <f>IF(ISNUMBER(H15/H$9*100),H15/H$9*100,0)</f>
        <v>49.37943591610388</v>
      </c>
      <c r="J15" s="152">
        <f>[1]MercLab!T129</f>
        <v>46441.024248727852</v>
      </c>
      <c r="K15" s="178">
        <f>IF(ISNUMBER(J15/J$9*100),J15/J$9*100,0)</f>
        <v>47.234597585091535</v>
      </c>
      <c r="L15" s="152">
        <f>[1]MercLab!U129</f>
        <v>245479.04326129158</v>
      </c>
      <c r="M15" s="178">
        <f>IF(ISNUMBER(L15/L$9*100),L15/L$9*100,0)</f>
        <v>38.767221995323062</v>
      </c>
      <c r="N15" s="152">
        <f>[1]MercLab!V129</f>
        <v>61945.657859014114</v>
      </c>
      <c r="O15" s="178">
        <f>IF(ISNUMBER(N15/N$9*100),N15/N$9*100,0)</f>
        <v>32.283421272516058</v>
      </c>
    </row>
    <row r="16" spans="1:15" x14ac:dyDescent="0.2">
      <c r="A16" s="177" t="s">
        <v>53</v>
      </c>
      <c r="B16" s="152">
        <f>[1]MercLab!Q130</f>
        <v>516224.28656339756</v>
      </c>
      <c r="C16" s="178">
        <f>IF(ISNUMBER(B16/B$9*100),B16/B$9*100,0)</f>
        <v>35.059173375450463</v>
      </c>
      <c r="D16" s="152">
        <f>F16+H16+J16</f>
        <v>145382.87542821784</v>
      </c>
      <c r="E16" s="178">
        <f>IF(ISNUMBER(D16/D$9*100),D16/D$9*100,0)</f>
        <v>22.458380503578198</v>
      </c>
      <c r="F16" s="152">
        <f>[1]MercLab!R130</f>
        <v>35099.03193055922</v>
      </c>
      <c r="G16" s="178">
        <f>IF(ISNUMBER(F16/F$9*100),F16/F$9*100,0)</f>
        <v>23.995829512435972</v>
      </c>
      <c r="H16" s="152">
        <f>[1]MercLab!S130</f>
        <v>78828.973352239453</v>
      </c>
      <c r="I16" s="178">
        <f>IF(ISNUMBER(H16/H$9*100),H16/H$9*100,0)</f>
        <v>19.572573066327298</v>
      </c>
      <c r="J16" s="152">
        <f>[1]MercLab!T130</f>
        <v>31454.870145419187</v>
      </c>
      <c r="K16" s="178">
        <f>IF(ISNUMBER(J16/J$9*100),J16/J$9*100,0)</f>
        <v>31.992363593291856</v>
      </c>
      <c r="L16" s="152">
        <f>[1]MercLab!U130</f>
        <v>268325.38617952436</v>
      </c>
      <c r="M16" s="178">
        <f>IF(ISNUMBER(L16/L$9*100),L16/L$9*100,0)</f>
        <v>42.37522549707073</v>
      </c>
      <c r="N16" s="152">
        <f>[1]MercLab!V130</f>
        <v>102516.02495564955</v>
      </c>
      <c r="O16" s="178">
        <f>IF(ISNUMBER(N16/N$9*100),N16/N$9*100,0)</f>
        <v>53.426957356066026</v>
      </c>
    </row>
    <row r="17" spans="1:15" x14ac:dyDescent="0.2">
      <c r="A17" s="176"/>
      <c r="B17" s="180"/>
      <c r="C17" s="178"/>
      <c r="D17" s="180">
        <f t="shared" si="0"/>
        <v>0</v>
      </c>
      <c r="E17" s="178"/>
      <c r="F17" s="180"/>
      <c r="G17" s="178"/>
      <c r="H17" s="180"/>
      <c r="I17" s="178"/>
      <c r="J17" s="180"/>
      <c r="K17" s="178"/>
      <c r="L17" s="180"/>
      <c r="M17" s="178"/>
      <c r="N17" s="180"/>
      <c r="O17" s="178"/>
    </row>
    <row r="18" spans="1:15" x14ac:dyDescent="0.2">
      <c r="A18" s="176" t="s">
        <v>11</v>
      </c>
    </row>
    <row r="19" spans="1:15" x14ac:dyDescent="0.2">
      <c r="A19" s="179" t="s">
        <v>37</v>
      </c>
      <c r="B19" s="152">
        <f>[1]MercLab!Q132</f>
        <v>92638.24281340056</v>
      </c>
      <c r="C19" s="178">
        <f>IF(ISNUMBER(B19/B$9*100),B19/B$9*100,0)</f>
        <v>6.2914905410852331</v>
      </c>
      <c r="D19" s="152">
        <f>F19+H19+J19</f>
        <v>15956.241331502577</v>
      </c>
      <c r="E19" s="178">
        <f>IF(ISNUMBER(D19/D$9*100),D19/D$9*100,0)</f>
        <v>2.4648799810452262</v>
      </c>
      <c r="F19" s="152">
        <f>[1]MercLab!R132</f>
        <v>1426.8358951785719</v>
      </c>
      <c r="G19" s="178">
        <f>IF(ISNUMBER(F19/F$9*100),F19/F$9*100,0)</f>
        <v>0.97547165832569083</v>
      </c>
      <c r="H19" s="152">
        <f>[1]MercLab!S132</f>
        <v>8084.6543995430975</v>
      </c>
      <c r="I19" s="178">
        <f>IF(ISNUMBER(H19/H$9*100),H19/H$9*100,0)</f>
        <v>2.0073518938778157</v>
      </c>
      <c r="J19" s="152">
        <f>[1]MercLab!T132</f>
        <v>6444.7510367809091</v>
      </c>
      <c r="K19" s="178">
        <f>IF(ISNUMBER(J19/J$9*100),J19/J$9*100,0)</f>
        <v>6.5548774318169025</v>
      </c>
      <c r="L19" s="152">
        <f>[1]MercLab!U132</f>
        <v>65098.250332575117</v>
      </c>
      <c r="M19" s="178">
        <f>IF(ISNUMBER(L19/L$9*100),L19/L$9*100,0)</f>
        <v>10.280626356620642</v>
      </c>
      <c r="N19" s="152">
        <f>[1]MercLab!V132</f>
        <v>11583.751149322901</v>
      </c>
      <c r="O19" s="178">
        <f>IF(ISNUMBER(N19/N$9*100),N19/N$9*100,0)</f>
        <v>6.0369545048776239</v>
      </c>
    </row>
    <row r="20" spans="1:15" x14ac:dyDescent="0.2">
      <c r="A20" s="179" t="s">
        <v>38</v>
      </c>
      <c r="B20" s="152">
        <f>[1]MercLab!Q133</f>
        <v>656411.06637504231</v>
      </c>
      <c r="C20" s="178">
        <f>IF(ISNUMBER(B20/B$9*100),B20/B$9*100,0)</f>
        <v>44.579904472938189</v>
      </c>
      <c r="D20" s="152">
        <f>F20+H20+J20</f>
        <v>188985.72936618622</v>
      </c>
      <c r="E20" s="178">
        <f>IF(ISNUMBER(D20/D$9*100),D20/D$9*100,0)</f>
        <v>29.194039582383098</v>
      </c>
      <c r="F20" s="152">
        <f>[1]MercLab!R133</f>
        <v>18319.189856874629</v>
      </c>
      <c r="G20" s="178">
        <f>IF(ISNUMBER(F20/F$9*100),F20/F$9*100,0)</f>
        <v>12.524110564678647</v>
      </c>
      <c r="H20" s="152">
        <f>[1]MercLab!S133</f>
        <v>107487.81630509888</v>
      </c>
      <c r="I20" s="178">
        <f>IF(ISNUMBER(H20/H$9*100),H20/H$9*100,0)</f>
        <v>26.688323454002553</v>
      </c>
      <c r="J20" s="152">
        <f>[1]MercLab!T133</f>
        <v>63178.723204212707</v>
      </c>
      <c r="K20" s="178">
        <f>IF(ISNUMBER(J20/J$9*100),J20/J$9*100,0)</f>
        <v>64.258306416930893</v>
      </c>
      <c r="L20" s="152">
        <f>[1]MercLab!U133</f>
        <v>363333.19879664358</v>
      </c>
      <c r="M20" s="178">
        <f>IF(ISNUMBER(L20/L$9*100),L20/L$9*100,0)</f>
        <v>57.379312665104351</v>
      </c>
      <c r="N20" s="152">
        <f>[1]MercLab!V133</f>
        <v>104092.13821222117</v>
      </c>
      <c r="O20" s="178">
        <f>IF(ISNUMBER(N20/N$9*100),N20/N$9*100,0)</f>
        <v>54.248360017587594</v>
      </c>
    </row>
    <row r="21" spans="1:15" x14ac:dyDescent="0.2">
      <c r="A21" s="179" t="s">
        <v>39</v>
      </c>
      <c r="B21" s="152">
        <f>[1]MercLab!Q134</f>
        <v>472173.44213943661</v>
      </c>
      <c r="C21" s="178">
        <f>IF(ISNUMBER(B21/B$9*100),B21/B$9*100,0)</f>
        <v>32.06747726158509</v>
      </c>
      <c r="D21" s="152">
        <f>F21+H21+J21</f>
        <v>254066.42980617689</v>
      </c>
      <c r="E21" s="178">
        <f>IF(ISNUMBER(D21/D$9*100),D21/D$9*100,0)</f>
        <v>39.24754230487094</v>
      </c>
      <c r="F21" s="152">
        <f>[1]MercLab!R134</f>
        <v>47222.486964198717</v>
      </c>
      <c r="G21" s="178">
        <f>IF(ISNUMBER(F21/F$9*100),F21/F$9*100,0)</f>
        <v>32.284159534313645</v>
      </c>
      <c r="H21" s="152">
        <f>[1]MercLab!S134</f>
        <v>181495.7017332261</v>
      </c>
      <c r="I21" s="178">
        <f>IF(ISNUMBER(H21/H$9*100),H21/H$9*100,0)</f>
        <v>45.063860815802386</v>
      </c>
      <c r="J21" s="152">
        <f>[1]MercLab!T134</f>
        <v>25348.24110875206</v>
      </c>
      <c r="K21" s="178">
        <f>IF(ISNUMBER(J21/J$9*100),J21/J$9*100,0)</f>
        <v>25.781385911069261</v>
      </c>
      <c r="L21" s="152">
        <f>[1]MercLab!U134</f>
        <v>159412.44825908358</v>
      </c>
      <c r="M21" s="178">
        <f>IF(ISNUMBER(L21/L$9*100),L21/L$9*100,0)</f>
        <v>25.175174582621228</v>
      </c>
      <c r="N21" s="152">
        <f>[1]MercLab!V134</f>
        <v>58694.564074175709</v>
      </c>
      <c r="O21" s="178">
        <f>IF(ISNUMBER(N21/N$9*100),N21/N$9*100,0)</f>
        <v>30.589090565894555</v>
      </c>
    </row>
    <row r="22" spans="1:15" x14ac:dyDescent="0.2">
      <c r="A22" s="179" t="s">
        <v>40</v>
      </c>
      <c r="B22" s="152">
        <f>[1]MercLab!Q135</f>
        <v>244596.24815993942</v>
      </c>
      <c r="C22" s="178">
        <f>IF(ISNUMBER(B22/B$9*100),B22/B$9*100,0)</f>
        <v>16.611659882009221</v>
      </c>
      <c r="D22" s="152">
        <f>F22+H22+J22</f>
        <v>184337.01022561491</v>
      </c>
      <c r="E22" s="178">
        <f>IF(ISNUMBER(D22/D$9*100),D22/D$9*100,0)</f>
        <v>28.475917155613743</v>
      </c>
      <c r="F22" s="152">
        <f>[1]MercLab!R135</f>
        <v>78639.779364382033</v>
      </c>
      <c r="G22" s="178">
        <f>IF(ISNUMBER(F22/F$9*100),F22/F$9*100,0)</f>
        <v>53.762928341061702</v>
      </c>
      <c r="H22" s="152">
        <f>[1]MercLab!S135</f>
        <v>103704.69240349406</v>
      </c>
      <c r="I22" s="178">
        <f>IF(ISNUMBER(H22/H$9*100),H22/H$9*100,0)</f>
        <v>25.749005512460116</v>
      </c>
      <c r="J22" s="152">
        <f>[1]MercLab!T135</f>
        <v>1992.5384577388249</v>
      </c>
      <c r="K22" s="178">
        <f>IF(ISNUMBER(J22/J$9*100),J22/J$9*100,0)</f>
        <v>2.0265864878441056</v>
      </c>
      <c r="L22" s="152">
        <f>[1]MercLab!U135</f>
        <v>42748.981651862188</v>
      </c>
      <c r="M22" s="178">
        <f>IF(ISNUMBER(L22/L$9*100),L22/L$9*100,0)</f>
        <v>6.7511231906168145</v>
      </c>
      <c r="N22" s="152">
        <f>[1]MercLab!V135</f>
        <v>17510.256282461429</v>
      </c>
      <c r="O22" s="178">
        <f>IF(ISNUMBER(N22/N$9*100),N22/N$9*100,0)</f>
        <v>9.1255949116401869</v>
      </c>
    </row>
    <row r="23" spans="1:15" x14ac:dyDescent="0.2">
      <c r="A23" s="179" t="s">
        <v>46</v>
      </c>
      <c r="B23" s="152">
        <f>[1]MercLab!Q136</f>
        <v>6618.1314026881837</v>
      </c>
      <c r="C23" s="178">
        <f>IF(ISNUMBER(B23/B$9*100),B23/B$9*100,0)</f>
        <v>0.44946784238494564</v>
      </c>
      <c r="D23" s="152">
        <f>F23+H23+J23</f>
        <v>3998.1294917492969</v>
      </c>
      <c r="E23" s="178">
        <f>IF(ISNUMBER(D23/D$9*100),D23/D$9*100,0)</f>
        <v>0.61762097608681288</v>
      </c>
      <c r="F23" s="152">
        <f>[1]MercLab!R136</f>
        <v>663.09192119416775</v>
      </c>
      <c r="G23" s="178">
        <f>IF(ISNUMBER(F23/F$9*100),F23/F$9*100,0)</f>
        <v>0.45332990162031989</v>
      </c>
      <c r="H23" s="152">
        <f>[1]MercLab!S136</f>
        <v>1979.3593302098175</v>
      </c>
      <c r="I23" s="178">
        <f>IF(ISNUMBER(H23/H$9*100),H23/H$9*100,0)</f>
        <v>0.49145832385685528</v>
      </c>
      <c r="J23" s="152">
        <f>[1]MercLab!T136</f>
        <v>1355.6782403453115</v>
      </c>
      <c r="K23" s="178">
        <f>IF(ISNUMBER(J23/J$9*100),J23/J$9*100,0)</f>
        <v>1.3788437523388577</v>
      </c>
      <c r="L23" s="152">
        <f>[1]MercLab!U136</f>
        <v>2620.0019109388854</v>
      </c>
      <c r="M23" s="178">
        <f>IF(ISNUMBER(L23/L$9*100),L23/L$9*100,0)</f>
        <v>0.41376320503834446</v>
      </c>
      <c r="N23" s="152">
        <f>[1]MercLab!V136</f>
        <v>0</v>
      </c>
      <c r="O23" s="178">
        <f>IF(ISNUMBER(N23/N$9*100),N23/N$9*100,0)</f>
        <v>0</v>
      </c>
    </row>
    <row r="24" spans="1:15" x14ac:dyDescent="0.2">
      <c r="A24" s="181"/>
      <c r="B24" s="180"/>
      <c r="C24" s="182"/>
      <c r="D24" s="180">
        <f t="shared" si="0"/>
        <v>0</v>
      </c>
      <c r="E24" s="182"/>
      <c r="F24" s="180"/>
      <c r="G24" s="182"/>
      <c r="H24" s="180"/>
      <c r="I24" s="182"/>
      <c r="J24" s="180"/>
      <c r="K24" s="182"/>
      <c r="L24" s="180"/>
      <c r="M24" s="182"/>
      <c r="N24" s="180"/>
      <c r="O24" s="182"/>
    </row>
    <row r="25" spans="1:15" x14ac:dyDescent="0.2">
      <c r="A25" s="183" t="s">
        <v>16</v>
      </c>
    </row>
    <row r="26" spans="1:15" x14ac:dyDescent="0.2">
      <c r="A26" s="179" t="s">
        <v>41</v>
      </c>
      <c r="B26" s="152">
        <f>[1]MercLab!Q138</f>
        <v>8343.8933600380533</v>
      </c>
      <c r="C26" s="178">
        <f>IF(ISNUMBER(B26/B$9*100),B26/B$9*100,0)</f>
        <v>0.56667230029658522</v>
      </c>
      <c r="D26" s="152">
        <f>F26+H26+J26</f>
        <v>665.63671927464588</v>
      </c>
      <c r="E26" s="178">
        <f>IF(ISNUMBER(D26/D$9*100),D26/D$9*100,0)</f>
        <v>0.10282588423561978</v>
      </c>
      <c r="F26" s="152">
        <f>[1]MercLab!R138</f>
        <v>0</v>
      </c>
      <c r="G26" s="178">
        <f>IF(ISNUMBER(F26/F$9*100),F26/F$9*100,0)</f>
        <v>0</v>
      </c>
      <c r="H26" s="152">
        <f>[1]MercLab!S138</f>
        <v>665.63671927464588</v>
      </c>
      <c r="I26" s="178">
        <f>IF(ISNUMBER(H26/H$9*100),H26/H$9*100,0)</f>
        <v>0.16527201572723871</v>
      </c>
      <c r="J26" s="152">
        <f>[1]MercLab!T138</f>
        <v>0</v>
      </c>
      <c r="K26" s="178">
        <f>IF(ISNUMBER(J26/J$9*100),J26/J$9*100,0)</f>
        <v>0</v>
      </c>
      <c r="L26" s="152">
        <f>[1]MercLab!U138</f>
        <v>0</v>
      </c>
      <c r="M26" s="178">
        <f>IF(ISNUMBER(L26/L$9*100),L26/L$9*100,0)</f>
        <v>0</v>
      </c>
      <c r="N26" s="152">
        <f>[1]MercLab!V138</f>
        <v>7678.2566407634049</v>
      </c>
      <c r="O26" s="178">
        <f>IF(ISNUMBER(N26/N$9*100),N26/N$9*100,0)</f>
        <v>4.0015781951404081</v>
      </c>
    </row>
    <row r="27" spans="1:15" x14ac:dyDescent="0.2">
      <c r="A27" s="179" t="s">
        <v>42</v>
      </c>
      <c r="B27" s="152">
        <f>[1]MercLab!Q139</f>
        <v>25709.832337719166</v>
      </c>
      <c r="C27" s="178">
        <f t="shared" ref="C27:C34" si="1">IF(ISNUMBER(B27/B$9*100),B27/B$9*100,0)</f>
        <v>1.7460733499820766</v>
      </c>
      <c r="D27" s="152">
        <f t="shared" ref="D27:D34" si="2">F27+H27+J27</f>
        <v>5720.6746567264581</v>
      </c>
      <c r="E27" s="178">
        <f t="shared" ref="E27:E34" si="3">IF(ISNUMBER(D27/D$9*100),D27/D$9*100,0)</f>
        <v>0.88371541558465316</v>
      </c>
      <c r="F27" s="152">
        <f>[1]MercLab!R139</f>
        <v>0</v>
      </c>
      <c r="G27" s="178">
        <f t="shared" ref="G27:G34" si="4">IF(ISNUMBER(F27/F$9*100),F27/F$9*100,0)</f>
        <v>0</v>
      </c>
      <c r="H27" s="152">
        <f>[1]MercLab!S139</f>
        <v>2345.0734221685393</v>
      </c>
      <c r="I27" s="178">
        <f t="shared" ref="I27:I34" si="5">IF(ISNUMBER(H27/H$9*100),H27/H$9*100,0)</f>
        <v>0.58226206621010101</v>
      </c>
      <c r="J27" s="152">
        <f>[1]MercLab!T139</f>
        <v>3375.6012345579193</v>
      </c>
      <c r="K27" s="178">
        <f t="shared" ref="K27:K34" si="6">IF(ISNUMBER(J27/J$9*100),J27/J$9*100,0)</f>
        <v>3.4332827171969433</v>
      </c>
      <c r="L27" s="152">
        <f>[1]MercLab!U139</f>
        <v>664.78454876157264</v>
      </c>
      <c r="M27" s="178">
        <f t="shared" ref="M27:M34" si="7">IF(ISNUMBER(L27/L$9*100),L27/L$9*100,0)</f>
        <v>0.1049859484480254</v>
      </c>
      <c r="N27" s="152">
        <f>[1]MercLab!V139</f>
        <v>19324.373132231161</v>
      </c>
      <c r="O27" s="178">
        <f t="shared" ref="O27:O34" si="8">IF(ISNUMBER(N27/N$9*100),N27/N$9*100,0)</f>
        <v>10.07103484274851</v>
      </c>
    </row>
    <row r="28" spans="1:15" x14ac:dyDescent="0.2">
      <c r="A28" s="179" t="s">
        <v>43</v>
      </c>
      <c r="B28" s="152">
        <f>[1]MercLab!Q140</f>
        <v>77159.740519615851</v>
      </c>
      <c r="C28" s="178">
        <f t="shared" si="1"/>
        <v>5.2402740260260146</v>
      </c>
      <c r="D28" s="152">
        <f t="shared" si="2"/>
        <v>27352.006518510629</v>
      </c>
      <c r="E28" s="178">
        <f t="shared" si="3"/>
        <v>4.2252690911479585</v>
      </c>
      <c r="F28" s="152">
        <f>[1]MercLab!R140</f>
        <v>319.66331448596753</v>
      </c>
      <c r="G28" s="178">
        <f t="shared" si="4"/>
        <v>0.21854125239012734</v>
      </c>
      <c r="H28" s="152">
        <f>[1]MercLab!S140</f>
        <v>15567.802253784912</v>
      </c>
      <c r="I28" s="178">
        <f t="shared" si="5"/>
        <v>3.8653547564651074</v>
      </c>
      <c r="J28" s="152">
        <f>[1]MercLab!T140</f>
        <v>11464.540950239747</v>
      </c>
      <c r="K28" s="178">
        <f t="shared" si="6"/>
        <v>11.66044433865412</v>
      </c>
      <c r="L28" s="152">
        <f>[1]MercLab!U140</f>
        <v>8171.2120146010711</v>
      </c>
      <c r="M28" s="178">
        <f t="shared" si="7"/>
        <v>1.2904367962837073</v>
      </c>
      <c r="N28" s="152">
        <f>[1]MercLab!V140</f>
        <v>41636.52198650418</v>
      </c>
      <c r="O28" s="178">
        <f t="shared" si="8"/>
        <v>21.699170306205612</v>
      </c>
    </row>
    <row r="29" spans="1:15" x14ac:dyDescent="0.2">
      <c r="A29" s="179" t="s">
        <v>44</v>
      </c>
      <c r="B29" s="152">
        <f>[1]MercLab!Q141</f>
        <v>199503.54641311333</v>
      </c>
      <c r="C29" s="178">
        <f t="shared" si="1"/>
        <v>13.549206429782304</v>
      </c>
      <c r="D29" s="152">
        <f t="shared" si="2"/>
        <v>127282.96214125729</v>
      </c>
      <c r="E29" s="178">
        <f t="shared" si="3"/>
        <v>19.662351476892479</v>
      </c>
      <c r="F29" s="152">
        <f>[1]MercLab!R141</f>
        <v>12397.106086671178</v>
      </c>
      <c r="G29" s="178">
        <f t="shared" si="4"/>
        <v>8.475414498379422</v>
      </c>
      <c r="H29" s="152">
        <f>[1]MercLab!S141</f>
        <v>95732.552273886788</v>
      </c>
      <c r="I29" s="178">
        <f t="shared" si="5"/>
        <v>23.769589968323697</v>
      </c>
      <c r="J29" s="152">
        <f>[1]MercLab!T141</f>
        <v>19153.30378069932</v>
      </c>
      <c r="K29" s="178">
        <f t="shared" si="6"/>
        <v>19.480590946077744</v>
      </c>
      <c r="L29" s="152">
        <f>[1]MercLab!U141</f>
        <v>32213.910688772277</v>
      </c>
      <c r="M29" s="178">
        <f t="shared" si="7"/>
        <v>5.0873745082990949</v>
      </c>
      <c r="N29" s="152">
        <f>[1]MercLab!V141</f>
        <v>40006.673583082033</v>
      </c>
      <c r="O29" s="178">
        <f t="shared" si="8"/>
        <v>20.849763189765437</v>
      </c>
    </row>
    <row r="30" spans="1:15" x14ac:dyDescent="0.2">
      <c r="A30" s="179" t="s">
        <v>45</v>
      </c>
      <c r="B30" s="152">
        <f>[1]MercLab!Q142</f>
        <v>180766.05960788796</v>
      </c>
      <c r="C30" s="178">
        <f t="shared" si="1"/>
        <v>12.276657238232527</v>
      </c>
      <c r="D30" s="152">
        <f t="shared" si="2"/>
        <v>108840.62050211238</v>
      </c>
      <c r="E30" s="178">
        <f t="shared" si="3"/>
        <v>16.813424980639468</v>
      </c>
      <c r="F30" s="152">
        <f>[1]MercLab!R142</f>
        <v>17971.277157770182</v>
      </c>
      <c r="G30" s="178">
        <f t="shared" si="4"/>
        <v>12.286256317603158</v>
      </c>
      <c r="H30" s="152">
        <f>[1]MercLab!S142</f>
        <v>79057.174377342933</v>
      </c>
      <c r="I30" s="178">
        <f t="shared" si="5"/>
        <v>19.629233467290412</v>
      </c>
      <c r="J30" s="152">
        <f>[1]MercLab!T142</f>
        <v>11812.168966999263</v>
      </c>
      <c r="K30" s="178">
        <f t="shared" si="6"/>
        <v>12.014012541478349</v>
      </c>
      <c r="L30" s="152">
        <f>[1]MercLab!U142</f>
        <v>53494.460281181433</v>
      </c>
      <c r="M30" s="178">
        <f t="shared" si="7"/>
        <v>8.4481004557001445</v>
      </c>
      <c r="N30" s="152">
        <f>[1]MercLab!V142</f>
        <v>18430.978824593229</v>
      </c>
      <c r="O30" s="178">
        <f t="shared" si="8"/>
        <v>9.6054360293242329</v>
      </c>
    </row>
    <row r="31" spans="1:15" x14ac:dyDescent="0.2">
      <c r="A31" s="179" t="s">
        <v>47</v>
      </c>
      <c r="B31" s="152">
        <f>[1]MercLab!Q143</f>
        <v>206913.29405203144</v>
      </c>
      <c r="C31" s="178">
        <f t="shared" si="1"/>
        <v>14.052436583618281</v>
      </c>
      <c r="D31" s="152">
        <f t="shared" si="2"/>
        <v>105719.17240602613</v>
      </c>
      <c r="E31" s="178">
        <f t="shared" si="3"/>
        <v>16.331231538959418</v>
      </c>
      <c r="F31" s="152">
        <f>[1]MercLab!R143</f>
        <v>26657.583344564828</v>
      </c>
      <c r="G31" s="178">
        <f t="shared" si="4"/>
        <v>18.224742677099204</v>
      </c>
      <c r="H31" s="152">
        <f>[1]MercLab!S143</f>
        <v>67506.717838791781</v>
      </c>
      <c r="I31" s="178">
        <f t="shared" si="5"/>
        <v>16.76135196463467</v>
      </c>
      <c r="J31" s="152">
        <f>[1]MercLab!T143</f>
        <v>11554.871222669513</v>
      </c>
      <c r="K31" s="178">
        <f t="shared" si="6"/>
        <v>11.752318153605318</v>
      </c>
      <c r="L31" s="152">
        <f>[1]MercLab!U143</f>
        <v>81834.846515185694</v>
      </c>
      <c r="M31" s="178">
        <f t="shared" si="7"/>
        <v>12.923749496736173</v>
      </c>
      <c r="N31" s="152">
        <f>[1]MercLab!V143</f>
        <v>19359.27513081783</v>
      </c>
      <c r="O31" s="178">
        <f t="shared" si="8"/>
        <v>10.089224268167005</v>
      </c>
    </row>
    <row r="32" spans="1:15" x14ac:dyDescent="0.2">
      <c r="A32" s="179" t="s">
        <v>48</v>
      </c>
      <c r="B32" s="152">
        <f>[1]MercLab!Q144</f>
        <v>283261.2874411369</v>
      </c>
      <c r="C32" s="178">
        <f t="shared" si="1"/>
        <v>19.237581116270306</v>
      </c>
      <c r="D32" s="152">
        <f t="shared" si="2"/>
        <v>126072.02959983812</v>
      </c>
      <c r="E32" s="178">
        <f t="shared" si="3"/>
        <v>19.475289667176217</v>
      </c>
      <c r="F32" s="152">
        <f>[1]MercLab!R144</f>
        <v>32466.331870296737</v>
      </c>
      <c r="G32" s="178">
        <f t="shared" si="4"/>
        <v>22.195955888330808</v>
      </c>
      <c r="H32" s="152">
        <f>[1]MercLab!S144</f>
        <v>76343.191336554213</v>
      </c>
      <c r="I32" s="178">
        <f t="shared" si="5"/>
        <v>18.955374236252982</v>
      </c>
      <c r="J32" s="152">
        <f>[1]MercLab!T144</f>
        <v>17262.506392987169</v>
      </c>
      <c r="K32" s="178">
        <f t="shared" si="6"/>
        <v>17.557484055816332</v>
      </c>
      <c r="L32" s="152">
        <f>[1]MercLab!U144</f>
        <v>138382.61463606323</v>
      </c>
      <c r="M32" s="178">
        <f t="shared" si="7"/>
        <v>21.854042897581397</v>
      </c>
      <c r="N32" s="152">
        <f>[1]MercLab!V144</f>
        <v>18806.643205232831</v>
      </c>
      <c r="O32" s="178">
        <f t="shared" si="8"/>
        <v>9.801216199822532</v>
      </c>
    </row>
    <row r="33" spans="1:15" x14ac:dyDescent="0.2">
      <c r="A33" s="179" t="s">
        <v>49</v>
      </c>
      <c r="B33" s="152">
        <f>[1]MercLab!Q145</f>
        <v>350916.65330970753</v>
      </c>
      <c r="C33" s="178">
        <f t="shared" si="1"/>
        <v>23.832369202581031</v>
      </c>
      <c r="D33" s="152">
        <f t="shared" si="2"/>
        <v>123437.0713205549</v>
      </c>
      <c r="E33" s="178">
        <f t="shared" si="3"/>
        <v>19.068247947352653</v>
      </c>
      <c r="F33" s="152">
        <f>[1]MercLab!R145</f>
        <v>48455.330433148258</v>
      </c>
      <c r="G33" s="178">
        <f t="shared" si="4"/>
        <v>33.12700619045394</v>
      </c>
      <c r="H33" s="152">
        <f>[1]MercLab!S145</f>
        <v>54063.670046583575</v>
      </c>
      <c r="I33" s="178">
        <f t="shared" si="5"/>
        <v>13.423555923940068</v>
      </c>
      <c r="J33" s="152">
        <f>[1]MercLab!T145</f>
        <v>20918.070840823068</v>
      </c>
      <c r="K33" s="178">
        <f t="shared" si="6"/>
        <v>21.275513932055031</v>
      </c>
      <c r="L33" s="152">
        <f>[1]MercLab!U145</f>
        <v>207673.05999439239</v>
      </c>
      <c r="M33" s="178">
        <f t="shared" si="7"/>
        <v>32.796720698805835</v>
      </c>
      <c r="N33" s="152">
        <f>[1]MercLab!V145</f>
        <v>19806.521994758758</v>
      </c>
      <c r="O33" s="178">
        <f t="shared" si="8"/>
        <v>10.322310160228696</v>
      </c>
    </row>
    <row r="34" spans="1:15" x14ac:dyDescent="0.2">
      <c r="A34" s="179" t="s">
        <v>72</v>
      </c>
      <c r="B34" s="152">
        <f>[1]MercLab!Q146</f>
        <v>139862.82384926933</v>
      </c>
      <c r="C34" s="178">
        <f t="shared" si="1"/>
        <v>9.4987297532144019</v>
      </c>
      <c r="D34" s="152">
        <f t="shared" si="2"/>
        <v>22253.366356929393</v>
      </c>
      <c r="E34" s="178">
        <f t="shared" si="3"/>
        <v>3.4376439980113584</v>
      </c>
      <c r="F34" s="152">
        <f>[1]MercLab!R146</f>
        <v>8004.09179489097</v>
      </c>
      <c r="G34" s="178">
        <f t="shared" si="4"/>
        <v>5.4720831757433386</v>
      </c>
      <c r="H34" s="152">
        <f>[1]MercLab!S146</f>
        <v>11470.405903184555</v>
      </c>
      <c r="I34" s="178">
        <f t="shared" si="5"/>
        <v>2.84800560115545</v>
      </c>
      <c r="J34" s="152">
        <f>[1]MercLab!T146</f>
        <v>2778.8686588538676</v>
      </c>
      <c r="K34" s="178">
        <f t="shared" si="6"/>
        <v>2.8263533151162359</v>
      </c>
      <c r="L34" s="152">
        <f>[1]MercLab!U146</f>
        <v>110777.99227214193</v>
      </c>
      <c r="M34" s="178">
        <f t="shared" si="7"/>
        <v>17.494589198146418</v>
      </c>
      <c r="N34" s="152">
        <f>[1]MercLab!V146</f>
        <v>6831.4652201979261</v>
      </c>
      <c r="O34" s="178">
        <f t="shared" si="8"/>
        <v>3.5602668085976044</v>
      </c>
    </row>
    <row r="35" spans="1:15" x14ac:dyDescent="0.2">
      <c r="A35" s="184"/>
      <c r="B35" s="152"/>
      <c r="C35" s="178"/>
      <c r="D35" s="152"/>
      <c r="E35" s="178"/>
      <c r="F35" s="152"/>
      <c r="G35" s="178"/>
      <c r="H35" s="152"/>
      <c r="I35" s="178"/>
      <c r="J35" s="152"/>
      <c r="K35" s="178"/>
      <c r="L35" s="152"/>
      <c r="M35" s="178"/>
      <c r="N35" s="152"/>
      <c r="O35" s="178"/>
    </row>
    <row r="36" spans="1:15" x14ac:dyDescent="0.2">
      <c r="A36" s="176" t="s">
        <v>80</v>
      </c>
      <c r="B36" s="142">
        <f>[1]MercLab!Q150</f>
        <v>1230748.0931015064</v>
      </c>
      <c r="C36" s="143">
        <f>IF(ISNUMBER(B36/B$9*100),B36/B$9*100,0)</f>
        <v>83.585782189369411</v>
      </c>
      <c r="D36" s="142">
        <f>F36+H36+J36</f>
        <v>631991.34221280972</v>
      </c>
      <c r="E36" s="143">
        <f>IF(ISNUMBER(D36/D$9*100),D36/D$9*100,0)</f>
        <v>97.628431110446442</v>
      </c>
      <c r="F36" s="142">
        <f>[1]MercLab!R150</f>
        <v>143488.88718615126</v>
      </c>
      <c r="G36" s="143">
        <f>IF(ISNUMBER(F36/F$9*100),F36/F$9*100,0)</f>
        <v>98.097716217929488</v>
      </c>
      <c r="H36" s="142">
        <f>[1]MercLab!S150</f>
        <v>390641.58284553001</v>
      </c>
      <c r="I36" s="143">
        <f>IF(ISNUMBER(H36/H$9*100),H36/H$9*100,0)</f>
        <v>96.993029312015949</v>
      </c>
      <c r="J36" s="142">
        <f>[1]MercLab!T150</f>
        <v>97860.872181128463</v>
      </c>
      <c r="K36" s="143">
        <f>IF(ISNUMBER(J36/J$9*100),J36/J$9*100,0)</f>
        <v>99.533095825902322</v>
      </c>
      <c r="L36" s="142">
        <f>[1]MercLab!U150</f>
        <v>598756.75088872178</v>
      </c>
      <c r="M36" s="143">
        <f>IF(ISNUMBER(L36/L$9*100),L36/L$9*100,0)</f>
        <v>94.558523507825811</v>
      </c>
      <c r="N36" s="142">
        <f>[1]MercLab!V150</f>
        <v>0</v>
      </c>
      <c r="O36" s="143">
        <f>IF(ISNUMBER(N36/N$9*100),N36/N$9*100,0)</f>
        <v>0</v>
      </c>
    </row>
    <row r="37" spans="1:15" x14ac:dyDescent="0.2">
      <c r="A37" s="185" t="s">
        <v>75</v>
      </c>
      <c r="B37" s="93">
        <f>SUM(B38:B40)</f>
        <v>984197.05971536005</v>
      </c>
      <c r="C37" s="60">
        <f>IF(ISNUMBER(B37/B$9*100),B37/B$9*100,0)</f>
        <v>66.841363822451243</v>
      </c>
      <c r="D37" s="93">
        <f>F37+H37+J37</f>
        <v>455541.17365036363</v>
      </c>
      <c r="E37" s="60">
        <f>IF(ISNUMBER(D37/D$9*100),D37/D$9*100,0)</f>
        <v>70.370853394888513</v>
      </c>
      <c r="F37" s="93">
        <f>SUM(F38:F40)</f>
        <v>67570.299893164367</v>
      </c>
      <c r="G37" s="60">
        <f>IF(ISNUMBER(F37/F$9*100),F37/F$9*100,0)</f>
        <v>46.195160013198389</v>
      </c>
      <c r="H37" s="93">
        <f>SUM(H38:H40)</f>
        <v>294774.10163456714</v>
      </c>
      <c r="I37" s="60">
        <f>IF(ISNUMBER(H37/H$9*100),H37/H$9*100,0)</f>
        <v>73.189937620057165</v>
      </c>
      <c r="J37" s="93">
        <f>SUM(J38:J40)</f>
        <v>93196.772122632115</v>
      </c>
      <c r="K37" s="60">
        <f>IF(ISNUMBER(J37/J$9*100),J37/J$9*100,0)</f>
        <v>94.78929671889378</v>
      </c>
      <c r="L37" s="93">
        <f>SUM(L38:L40)</f>
        <v>528655.88606499799</v>
      </c>
      <c r="M37" s="60">
        <f>IF(ISNUMBER(L37/L$9*100),L37/L$9*100,0)</f>
        <v>83.487860397114716</v>
      </c>
      <c r="N37" s="93">
        <f>SUM(N38:N40)</f>
        <v>0</v>
      </c>
      <c r="O37" s="60">
        <f>IF(ISNUMBER(N37/N$9*100),N37/N$9*100,0)</f>
        <v>0</v>
      </c>
    </row>
    <row r="38" spans="1:15" x14ac:dyDescent="0.2">
      <c r="A38" s="186" t="s">
        <v>84</v>
      </c>
      <c r="B38" s="152">
        <f>[1]MercLab!Q151</f>
        <v>437856.88393197581</v>
      </c>
      <c r="C38" s="178">
        <f>IF(ISNUMBER(B38/B$9*100),B38/B$9*100,0)</f>
        <v>29.736881442753248</v>
      </c>
      <c r="D38" s="152">
        <f>F38+H38+J38</f>
        <v>126368.5969597292</v>
      </c>
      <c r="E38" s="178">
        <f>IF(ISNUMBER(D38/D$9*100),D38/D$9*100,0)</f>
        <v>19.521102646137852</v>
      </c>
      <c r="F38" s="152">
        <f>[1]MercLab!R151</f>
        <v>37434.810745503943</v>
      </c>
      <c r="G38" s="178">
        <f>IF(ISNUMBER(F38/F$9*100),F38/F$9*100,0)</f>
        <v>25.59270974357915</v>
      </c>
      <c r="H38" s="152">
        <f>[1]MercLab!S151</f>
        <v>68582.456476458727</v>
      </c>
      <c r="I38" s="178">
        <f>IF(ISNUMBER(H38/H$9*100),H38/H$9*100,0)</f>
        <v>17.028448847806359</v>
      </c>
      <c r="J38" s="152">
        <f>[1]MercLab!T151</f>
        <v>20351.329737766529</v>
      </c>
      <c r="K38" s="178">
        <f>IF(ISNUMBER(J38/J$9*100),J38/J$9*100,0)</f>
        <v>20.699088489876296</v>
      </c>
      <c r="L38" s="152">
        <f>[1]MercLab!U151</f>
        <v>311488.28697224543</v>
      </c>
      <c r="M38" s="178">
        <f>IF(ISNUMBER(L38/L$9*100),L38/L$9*100,0)</f>
        <v>49.191716773731088</v>
      </c>
      <c r="N38" s="152">
        <f>[1]MercLab!V151</f>
        <v>0</v>
      </c>
      <c r="O38" s="178">
        <f>IF(ISNUMBER(N38/N$9*100),N38/N$9*100,0)</f>
        <v>0</v>
      </c>
    </row>
    <row r="39" spans="1:15" x14ac:dyDescent="0.2">
      <c r="A39" s="186" t="s">
        <v>85</v>
      </c>
      <c r="B39" s="152">
        <f>[1]MercLab!Q152</f>
        <v>546340.17578338424</v>
      </c>
      <c r="C39" s="178">
        <f t="shared" ref="C39:C44" si="9">IF(ISNUMBER(B39/B$9*100),B39/B$9*100,0)</f>
        <v>37.104482379697998</v>
      </c>
      <c r="D39" s="152">
        <f t="shared" ref="D39:D44" si="10">F39+H39+J39</f>
        <v>329172.57669063442</v>
      </c>
      <c r="E39" s="178">
        <f t="shared" ref="E39:E44" si="11">IF(ISNUMBER(D39/D$9*100),D39/D$9*100,0)</f>
        <v>50.849750748750658</v>
      </c>
      <c r="F39" s="152">
        <f>[1]MercLab!R152</f>
        <v>30135.489147660424</v>
      </c>
      <c r="G39" s="178">
        <f t="shared" ref="G39:G44" si="12">IF(ISNUMBER(F39/F$9*100),F39/F$9*100,0)</f>
        <v>20.602450269619236</v>
      </c>
      <c r="H39" s="152">
        <f>[1]MercLab!S152</f>
        <v>226191.64515810841</v>
      </c>
      <c r="I39" s="178">
        <f t="shared" ref="I39:I44" si="13">IF(ISNUMBER(H39/H$9*100),H39/H$9*100,0)</f>
        <v>56.161488772250813</v>
      </c>
      <c r="J39" s="152">
        <f>[1]MercLab!T152</f>
        <v>72845.442384865586</v>
      </c>
      <c r="K39" s="178">
        <f t="shared" ref="K39:K44" si="14">IF(ISNUMBER(J39/J$9*100),J39/J$9*100,0)</f>
        <v>74.090208229017492</v>
      </c>
      <c r="L39" s="152">
        <f>[1]MercLab!U152</f>
        <v>217167.59909275259</v>
      </c>
      <c r="M39" s="178">
        <f t="shared" ref="M39:M44" si="15">IF(ISNUMBER(L39/L$9*100),L39/L$9*100,0)</f>
        <v>34.296143623383628</v>
      </c>
      <c r="N39" s="152">
        <f>[1]MercLab!V152</f>
        <v>0</v>
      </c>
      <c r="O39" s="178">
        <f t="shared" ref="O39:O44" si="16">IF(ISNUMBER(N39/N$9*100),N39/N$9*100,0)</f>
        <v>0</v>
      </c>
    </row>
    <row r="40" spans="1:15" x14ac:dyDescent="0.2">
      <c r="A40" s="186" t="s">
        <v>86</v>
      </c>
      <c r="B40" s="152">
        <f>[1]MercLab!Q153</f>
        <v>0</v>
      </c>
      <c r="C40" s="178">
        <f t="shared" si="9"/>
        <v>0</v>
      </c>
      <c r="D40" s="152">
        <f t="shared" si="10"/>
        <v>0</v>
      </c>
      <c r="E40" s="178">
        <f t="shared" si="11"/>
        <v>0</v>
      </c>
      <c r="F40" s="152">
        <f>[1]MercLab!R153</f>
        <v>0</v>
      </c>
      <c r="G40" s="178">
        <f t="shared" si="12"/>
        <v>0</v>
      </c>
      <c r="H40" s="152">
        <f>[1]MercLab!S153</f>
        <v>0</v>
      </c>
      <c r="I40" s="178">
        <f t="shared" si="13"/>
        <v>0</v>
      </c>
      <c r="J40" s="152">
        <f>[1]MercLab!T153</f>
        <v>0</v>
      </c>
      <c r="K40" s="178">
        <f t="shared" si="14"/>
        <v>0</v>
      </c>
      <c r="L40" s="152">
        <f>[1]MercLab!U153</f>
        <v>0</v>
      </c>
      <c r="M40" s="178">
        <f t="shared" si="15"/>
        <v>0</v>
      </c>
      <c r="N40" s="152">
        <f>[1]MercLab!V153</f>
        <v>0</v>
      </c>
      <c r="O40" s="178">
        <f t="shared" si="16"/>
        <v>0</v>
      </c>
    </row>
    <row r="41" spans="1:15" x14ac:dyDescent="0.2">
      <c r="A41" s="185" t="s">
        <v>76</v>
      </c>
      <c r="B41" s="152">
        <f>[1]MercLab!Q154</f>
        <v>209381.00062422175</v>
      </c>
      <c r="C41" s="178">
        <f t="shared" si="9"/>
        <v>14.220029923966734</v>
      </c>
      <c r="D41" s="152">
        <f t="shared" si="10"/>
        <v>152368.92724337478</v>
      </c>
      <c r="E41" s="178">
        <f t="shared" si="11"/>
        <v>23.537568196216551</v>
      </c>
      <c r="F41" s="152">
        <f>[1]MercLab!R154</f>
        <v>68727.277907658834</v>
      </c>
      <c r="G41" s="178">
        <f t="shared" si="12"/>
        <v>46.986140437968281</v>
      </c>
      <c r="H41" s="152">
        <f>[1]MercLab!S154</f>
        <v>79922.16829530563</v>
      </c>
      <c r="I41" s="178">
        <f t="shared" si="13"/>
        <v>19.844004203750508</v>
      </c>
      <c r="J41" s="152">
        <f>[1]MercLab!T154</f>
        <v>3719.4810404103328</v>
      </c>
      <c r="K41" s="178">
        <f t="shared" si="14"/>
        <v>3.7830386605646895</v>
      </c>
      <c r="L41" s="152">
        <f>[1]MercLab!U154</f>
        <v>57012.073380846254</v>
      </c>
      <c r="M41" s="178">
        <f t="shared" si="15"/>
        <v>9.003618703272954</v>
      </c>
      <c r="N41" s="152">
        <f>[1]MercLab!V154</f>
        <v>0</v>
      </c>
      <c r="O41" s="178">
        <f t="shared" si="16"/>
        <v>0</v>
      </c>
    </row>
    <row r="42" spans="1:15" x14ac:dyDescent="0.2">
      <c r="A42" s="185" t="s">
        <v>77</v>
      </c>
      <c r="B42" s="152">
        <f>[1]MercLab!Q155</f>
        <v>29581.287628723221</v>
      </c>
      <c r="C42" s="178">
        <f t="shared" si="9"/>
        <v>2.0090017433093195</v>
      </c>
      <c r="D42" s="152">
        <f t="shared" si="10"/>
        <v>18743.668800467138</v>
      </c>
      <c r="E42" s="178">
        <f t="shared" si="11"/>
        <v>2.8954747573539463</v>
      </c>
      <c r="F42" s="152">
        <f>[1]MercLab!R155</f>
        <v>5659.1801289533178</v>
      </c>
      <c r="G42" s="178">
        <f t="shared" si="12"/>
        <v>3.8689591730960782</v>
      </c>
      <c r="H42" s="152">
        <f>[1]MercLab!S155</f>
        <v>12717.294772583386</v>
      </c>
      <c r="I42" s="178">
        <f t="shared" si="13"/>
        <v>3.1575976516931163</v>
      </c>
      <c r="J42" s="152">
        <f>[1]MercLab!T155</f>
        <v>367.19389893043274</v>
      </c>
      <c r="K42" s="178">
        <f t="shared" si="14"/>
        <v>0.37346842220334692</v>
      </c>
      <c r="L42" s="152">
        <f>[1]MercLab!U155</f>
        <v>10837.618828256098</v>
      </c>
      <c r="M42" s="178">
        <f t="shared" si="15"/>
        <v>1.7115284850140515</v>
      </c>
      <c r="N42" s="152">
        <f>[1]MercLab!V155</f>
        <v>0</v>
      </c>
      <c r="O42" s="178">
        <f t="shared" si="16"/>
        <v>0</v>
      </c>
    </row>
    <row r="43" spans="1:15" x14ac:dyDescent="0.2">
      <c r="A43" s="185" t="s">
        <v>78</v>
      </c>
      <c r="B43" s="152">
        <f>[1]MercLab!Q156</f>
        <v>4125.832652133734</v>
      </c>
      <c r="C43" s="178">
        <f t="shared" si="9"/>
        <v>0.28020433372517611</v>
      </c>
      <c r="D43" s="152">
        <f t="shared" si="10"/>
        <v>3942.2357026685177</v>
      </c>
      <c r="E43" s="178">
        <f t="shared" si="11"/>
        <v>0.60898664429728466</v>
      </c>
      <c r="F43" s="152">
        <f>[1]MercLab!R156</f>
        <v>761.02206862084381</v>
      </c>
      <c r="G43" s="178">
        <f t="shared" si="12"/>
        <v>0.52028089691920365</v>
      </c>
      <c r="H43" s="152">
        <f>[1]MercLab!S156</f>
        <v>2603.7885148920459</v>
      </c>
      <c r="I43" s="178">
        <f t="shared" si="13"/>
        <v>0.64649885428884135</v>
      </c>
      <c r="J43" s="152">
        <f>[1]MercLab!T156</f>
        <v>577.4251191556275</v>
      </c>
      <c r="K43" s="178">
        <f t="shared" si="14"/>
        <v>0.58729202424054461</v>
      </c>
      <c r="L43" s="152">
        <f>[1]MercLab!U156</f>
        <v>183.59694946521637</v>
      </c>
      <c r="M43" s="178">
        <f t="shared" si="15"/>
        <v>2.8994506427198887E-2</v>
      </c>
      <c r="N43" s="152">
        <f>[1]MercLab!V156</f>
        <v>0</v>
      </c>
      <c r="O43" s="178">
        <f t="shared" si="16"/>
        <v>0</v>
      </c>
    </row>
    <row r="44" spans="1:15" x14ac:dyDescent="0.2">
      <c r="A44" s="185" t="s">
        <v>79</v>
      </c>
      <c r="B44" s="152">
        <f>[1]MercLab!Q157</f>
        <v>3462.9124810989651</v>
      </c>
      <c r="C44" s="178">
        <f t="shared" si="9"/>
        <v>0.2351823659190625</v>
      </c>
      <c r="D44" s="152">
        <f t="shared" si="10"/>
        <v>1395.3368159356444</v>
      </c>
      <c r="E44" s="178">
        <f t="shared" si="11"/>
        <v>0.21554811769015028</v>
      </c>
      <c r="F44" s="152">
        <f>[1]MercLab!R157</f>
        <v>771.10718775390865</v>
      </c>
      <c r="G44" s="178">
        <f t="shared" si="12"/>
        <v>0.52717569674754106</v>
      </c>
      <c r="H44" s="152">
        <f>[1]MercLab!S157</f>
        <v>624.22962818173573</v>
      </c>
      <c r="I44" s="178">
        <f t="shared" si="13"/>
        <v>0.15499098222628635</v>
      </c>
      <c r="J44" s="152">
        <f>[1]MercLab!T157</f>
        <v>0</v>
      </c>
      <c r="K44" s="178">
        <f t="shared" si="14"/>
        <v>0</v>
      </c>
      <c r="L44" s="152">
        <f>[1]MercLab!U157</f>
        <v>2067.5756651633205</v>
      </c>
      <c r="M44" s="178">
        <f t="shared" si="15"/>
        <v>0.3265214159980121</v>
      </c>
      <c r="N44" s="152">
        <f>[1]MercLab!V157</f>
        <v>0</v>
      </c>
      <c r="O44" s="178">
        <f t="shared" si="16"/>
        <v>0</v>
      </c>
    </row>
    <row r="45" spans="1:15" x14ac:dyDescent="0.2">
      <c r="A45" s="185"/>
      <c r="B45" s="180"/>
      <c r="C45" s="182"/>
      <c r="D45" s="180">
        <f t="shared" si="0"/>
        <v>0</v>
      </c>
      <c r="E45" s="182"/>
      <c r="F45" s="180"/>
      <c r="G45" s="182"/>
      <c r="H45" s="180"/>
      <c r="I45" s="182"/>
      <c r="J45" s="180"/>
      <c r="K45" s="182"/>
      <c r="L45" s="180"/>
      <c r="M45" s="182"/>
      <c r="N45" s="180"/>
      <c r="O45" s="182"/>
    </row>
    <row r="46" spans="1:15" x14ac:dyDescent="0.2">
      <c r="A46" s="176" t="s">
        <v>12</v>
      </c>
    </row>
    <row r="47" spans="1:15" x14ac:dyDescent="0.2">
      <c r="A47" s="185" t="s">
        <v>38</v>
      </c>
      <c r="B47" s="152">
        <f>[1]MercLab!Q159</f>
        <v>125213.37494934234</v>
      </c>
      <c r="C47" s="178">
        <f>IF(ISNUMBER(B47/B$9*100),B47/B$9*100,0)</f>
        <v>8.5038180797314311</v>
      </c>
      <c r="D47" s="152">
        <f>F47+H47+J47</f>
        <v>25676.922774356743</v>
      </c>
      <c r="E47" s="178">
        <f>IF(ISNUMBER(D47/D$9*100),D47/D$9*100,0)</f>
        <v>3.9665063724250027</v>
      </c>
      <c r="F47" s="152">
        <f>[1]MercLab!R159</f>
        <v>0</v>
      </c>
      <c r="G47" s="178">
        <f>IF(ISNUMBER(F47/F$9*100),F47/F$9*100,0)</f>
        <v>0</v>
      </c>
      <c r="H47" s="152">
        <f>[1]MercLab!S159</f>
        <v>25676.922774356743</v>
      </c>
      <c r="I47" s="178">
        <f>IF(ISNUMBER(H47/H$9*100),H47/H$9*100,0)</f>
        <v>6.3753646121190224</v>
      </c>
      <c r="J47" s="152">
        <f>[1]MercLab!T159</f>
        <v>0</v>
      </c>
      <c r="K47" s="178">
        <f>IF(ISNUMBER(J47/J$9*100),J47/J$9*100,0)</f>
        <v>0</v>
      </c>
      <c r="L47" s="152">
        <f>[1]MercLab!U159</f>
        <v>61162.695862434361</v>
      </c>
      <c r="M47" s="178">
        <f>IF(ISNUMBER(L47/L$9*100),L47/L$9*100,0)</f>
        <v>9.6591048133081472</v>
      </c>
      <c r="N47" s="152">
        <f>[1]MercLab!V159</f>
        <v>38373.75631255137</v>
      </c>
      <c r="O47" s="178">
        <f>IF(ISNUMBER(N47/N$9*100),N47/N$9*100,0)</f>
        <v>19.998756711350303</v>
      </c>
    </row>
    <row r="48" spans="1:15" x14ac:dyDescent="0.2">
      <c r="A48" s="185" t="s">
        <v>39</v>
      </c>
      <c r="B48" s="152">
        <f>[1]MercLab!Q160</f>
        <v>263793.34282731276</v>
      </c>
      <c r="C48" s="178">
        <f>IF(ISNUMBER(B48/B$9*100),B48/B$9*100,0)</f>
        <v>17.915423164300517</v>
      </c>
      <c r="D48" s="152">
        <f>F48+H48+J48</f>
        <v>96089.462227163516</v>
      </c>
      <c r="E48" s="178">
        <f>IF(ISNUMBER(D48/D$9*100),D48/D$9*100,0)</f>
        <v>14.843658159363843</v>
      </c>
      <c r="F48" s="152">
        <f>[1]MercLab!R160</f>
        <v>0</v>
      </c>
      <c r="G48" s="178">
        <f>IF(ISNUMBER(F48/F$9*100),F48/F$9*100,0)</f>
        <v>0</v>
      </c>
      <c r="H48" s="152">
        <f>[1]MercLab!S160</f>
        <v>96089.462227163516</v>
      </c>
      <c r="I48" s="178">
        <f>IF(ISNUMBER(H48/H$9*100),H48/H$9*100,0)</f>
        <v>23.858207716868936</v>
      </c>
      <c r="J48" s="152">
        <f>[1]MercLab!T160</f>
        <v>0</v>
      </c>
      <c r="K48" s="178">
        <f>IF(ISNUMBER(J48/J$9*100),J48/J$9*100,0)</f>
        <v>0</v>
      </c>
      <c r="L48" s="152">
        <f>[1]MercLab!U160</f>
        <v>135475.7924702802</v>
      </c>
      <c r="M48" s="178">
        <f>IF(ISNUMBER(L48/L$9*100),L48/L$9*100,0)</f>
        <v>21.39498366912462</v>
      </c>
      <c r="N48" s="152">
        <f>[1]MercLab!V160</f>
        <v>32228.088129866395</v>
      </c>
      <c r="O48" s="178">
        <f>IF(ISNUMBER(N48/N$9*100),N48/N$9*100,0)</f>
        <v>16.795897918660181</v>
      </c>
    </row>
    <row r="49" spans="1:15" x14ac:dyDescent="0.2">
      <c r="A49" s="185" t="s">
        <v>50</v>
      </c>
      <c r="B49" s="152">
        <f>[1]MercLab!Q161</f>
        <v>1083039.232121503</v>
      </c>
      <c r="C49" s="178">
        <f>IF(ISNUMBER(B49/B$9*100),B49/B$9*100,0)</f>
        <v>73.554191849707479</v>
      </c>
      <c r="D49" s="152">
        <f>F49+H49+J49</f>
        <v>525185.97422737232</v>
      </c>
      <c r="E49" s="178">
        <f>IF(ISNUMBER(D49/D$9*100),D49/D$9*100,0)</f>
        <v>81.129406813558205</v>
      </c>
      <c r="F49" s="152">
        <f>[1]MercLab!R161</f>
        <v>146087.7870523629</v>
      </c>
      <c r="G49" s="178">
        <f>IF(ISNUMBER(F49/F$9*100),F49/F$9*100,0)</f>
        <v>99.874481976964873</v>
      </c>
      <c r="H49" s="152">
        <f>[1]MercLab!S161</f>
        <v>280778.25512717955</v>
      </c>
      <c r="I49" s="178">
        <f>IF(ISNUMBER(H49/H$9*100),H49/H$9*100,0)</f>
        <v>69.714886293853866</v>
      </c>
      <c r="J49" s="152">
        <f>[1]MercLab!T161</f>
        <v>98319.932047829789</v>
      </c>
      <c r="K49" s="178">
        <f>IF(ISNUMBER(J49/J$9*100),J49/J$9*100,0)</f>
        <v>100</v>
      </c>
      <c r="L49" s="152">
        <f>[1]MercLab!U161</f>
        <v>436574.39261838724</v>
      </c>
      <c r="M49" s="178">
        <f>IF(ISNUMBER(L49/L$9*100),L49/L$9*100,0)</f>
        <v>68.945911517568376</v>
      </c>
      <c r="N49" s="152">
        <f>[1]MercLab!V161</f>
        <v>121278.86527576348</v>
      </c>
      <c r="O49" s="178">
        <f>IF(ISNUMBER(N49/N$9*100),N49/N$9*100,0)</f>
        <v>63.205345369989494</v>
      </c>
    </row>
    <row r="50" spans="1:15" x14ac:dyDescent="0.2">
      <c r="A50" s="185" t="s">
        <v>46</v>
      </c>
      <c r="B50" s="152">
        <f>[1]MercLab!Q162</f>
        <v>391.18099233842338</v>
      </c>
      <c r="C50" s="178">
        <f>IF(ISNUMBER(B50/B$9*100),B50/B$9*100,0)</f>
        <v>2.656690626253453E-2</v>
      </c>
      <c r="D50" s="152">
        <f>F50+H50+J50</f>
        <v>391.18099233842338</v>
      </c>
      <c r="E50" s="178">
        <f>IF(ISNUMBER(D50/D$9*100),D50/D$9*100,0)</f>
        <v>6.0428654652943073E-2</v>
      </c>
      <c r="F50" s="152">
        <f>[1]MercLab!R162</f>
        <v>183.59694946521637</v>
      </c>
      <c r="G50" s="178">
        <f>IF(ISNUMBER(F50/F$9*100),F50/F$9*100,0)</f>
        <v>0.12551802303512882</v>
      </c>
      <c r="H50" s="152">
        <f>[1]MercLab!S162</f>
        <v>207.58404287320701</v>
      </c>
      <c r="I50" s="178">
        <f>IF(ISNUMBER(H50/H$9*100),H50/H$9*100,0)</f>
        <v>5.1541377158174528E-2</v>
      </c>
      <c r="J50" s="152">
        <f>[1]MercLab!T162</f>
        <v>0</v>
      </c>
      <c r="K50" s="178">
        <f>IF(ISNUMBER(J50/J$9*100),J50/J$9*100,0)</f>
        <v>0</v>
      </c>
      <c r="L50" s="152">
        <f>[1]MercLab!U162</f>
        <v>0</v>
      </c>
      <c r="M50" s="178">
        <f>IF(ISNUMBER(L50/L$9*100),L50/L$9*100,0)</f>
        <v>0</v>
      </c>
      <c r="N50" s="152">
        <f>[1]MercLab!V162</f>
        <v>0</v>
      </c>
      <c r="O50" s="178">
        <f>IF(ISNUMBER(N50/N$9*100),N50/N$9*100,0)</f>
        <v>0</v>
      </c>
    </row>
    <row r="51" spans="1:15" x14ac:dyDescent="0.2">
      <c r="A51" s="279"/>
      <c r="B51" s="280"/>
      <c r="C51" s="281"/>
      <c r="D51" s="280"/>
      <c r="E51" s="281"/>
      <c r="F51" s="280"/>
      <c r="G51" s="281"/>
      <c r="H51" s="280"/>
      <c r="I51" s="281"/>
      <c r="J51" s="280"/>
      <c r="K51" s="281"/>
      <c r="L51" s="280"/>
      <c r="M51" s="281"/>
      <c r="N51" s="280"/>
      <c r="O51" s="281"/>
    </row>
    <row r="52" spans="1:15" x14ac:dyDescent="0.2">
      <c r="A52" s="159" t="str">
        <f>'C05'!A42</f>
        <v>Fuente: Instituto Nacional de Estadística (INE). LXV Encuesta Permanente de Hogares de Propósitos Múltiples, 2019.</v>
      </c>
      <c r="B52" s="188"/>
      <c r="C52" s="187"/>
      <c r="D52" s="188"/>
      <c r="E52" s="187"/>
      <c r="F52" s="189"/>
      <c r="G52" s="187"/>
      <c r="H52" s="189"/>
      <c r="I52" s="187"/>
      <c r="J52" s="189"/>
      <c r="K52" s="187"/>
      <c r="L52" s="188"/>
      <c r="M52" s="187"/>
      <c r="N52" s="188"/>
      <c r="O52" s="187"/>
    </row>
    <row r="53" spans="1:15" x14ac:dyDescent="0.2">
      <c r="A53" s="159" t="str">
        <f>'C05'!A43</f>
        <v>(Promedio de salarios mínimos por rama)</v>
      </c>
      <c r="C53" s="164"/>
      <c r="E53" s="164"/>
      <c r="G53" s="164"/>
      <c r="I53" s="164"/>
      <c r="K53" s="164"/>
      <c r="M53" s="164"/>
      <c r="O53" s="164"/>
    </row>
    <row r="54" spans="1:15" x14ac:dyDescent="0.2">
      <c r="A54" s="159" t="s">
        <v>69</v>
      </c>
      <c r="B54" s="190"/>
      <c r="C54" s="191"/>
      <c r="D54" s="190"/>
      <c r="E54" s="191"/>
      <c r="F54" s="192"/>
      <c r="G54" s="194"/>
      <c r="H54" s="181"/>
      <c r="I54" s="191"/>
      <c r="J54" s="192"/>
      <c r="K54" s="193"/>
      <c r="L54" s="190"/>
      <c r="M54" s="191"/>
      <c r="N54" s="192"/>
      <c r="O54" s="191"/>
    </row>
    <row r="55" spans="1:15" x14ac:dyDescent="0.2">
      <c r="A55" s="159" t="s">
        <v>70</v>
      </c>
      <c r="B55" s="190"/>
      <c r="C55" s="191"/>
      <c r="D55" s="190"/>
      <c r="E55" s="191"/>
      <c r="F55" s="192"/>
      <c r="G55" s="191"/>
      <c r="H55" s="195"/>
      <c r="I55" s="191"/>
      <c r="J55" s="192"/>
      <c r="K55" s="191"/>
      <c r="L55" s="190"/>
      <c r="M55" s="191"/>
      <c r="N55" s="192"/>
      <c r="O55" s="191"/>
    </row>
    <row r="56" spans="1:15" x14ac:dyDescent="0.2">
      <c r="A56" s="159" t="s">
        <v>74</v>
      </c>
      <c r="B56" s="190"/>
      <c r="C56" s="191"/>
      <c r="D56" s="190"/>
      <c r="E56" s="191"/>
      <c r="F56" s="192"/>
      <c r="G56" s="191"/>
      <c r="H56" s="195"/>
      <c r="I56" s="191"/>
      <c r="J56" s="192"/>
      <c r="K56" s="191"/>
      <c r="L56" s="190"/>
      <c r="M56" s="191"/>
      <c r="N56" s="192"/>
      <c r="O56" s="191"/>
    </row>
    <row r="57" spans="1:15" x14ac:dyDescent="0.2">
      <c r="A57" s="159"/>
      <c r="B57" s="190"/>
      <c r="C57" s="191"/>
      <c r="D57" s="190"/>
      <c r="E57" s="191"/>
      <c r="F57" s="192"/>
      <c r="G57" s="191"/>
      <c r="H57" s="195"/>
      <c r="I57" s="191"/>
      <c r="J57" s="192"/>
      <c r="K57" s="191"/>
      <c r="L57" s="190"/>
      <c r="M57" s="191"/>
      <c r="N57" s="192"/>
      <c r="O57" s="191"/>
    </row>
    <row r="58" spans="1:15" x14ac:dyDescent="0.2">
      <c r="A58" s="361" t="s">
        <v>104</v>
      </c>
      <c r="B58" s="361"/>
      <c r="C58" s="361"/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</row>
    <row r="59" spans="1:15" x14ac:dyDescent="0.2">
      <c r="A59" s="361" t="s">
        <v>64</v>
      </c>
      <c r="B59" s="361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</row>
    <row r="60" spans="1:15" x14ac:dyDescent="0.2">
      <c r="A60" s="361" t="s">
        <v>33</v>
      </c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361"/>
      <c r="O60" s="361"/>
    </row>
    <row r="61" spans="1:15" customFormat="1" ht="23.25" x14ac:dyDescent="0.35">
      <c r="A61" s="313" t="s">
        <v>90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</row>
    <row r="62" spans="1:15" x14ac:dyDescent="0.2">
      <c r="A62" s="25" t="s">
        <v>17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163"/>
      <c r="M62" s="163"/>
      <c r="N62" s="163"/>
      <c r="O62" s="163"/>
    </row>
    <row r="63" spans="1:15" ht="11.25" customHeight="1" x14ac:dyDescent="0.2">
      <c r="A63" s="362" t="s">
        <v>31</v>
      </c>
      <c r="B63" s="365" t="s">
        <v>5</v>
      </c>
      <c r="C63" s="365"/>
      <c r="D63" s="367" t="s">
        <v>6</v>
      </c>
      <c r="E63" s="367"/>
      <c r="F63" s="367"/>
      <c r="G63" s="367"/>
      <c r="H63" s="367"/>
      <c r="I63" s="367"/>
      <c r="J63" s="367"/>
      <c r="K63" s="367"/>
      <c r="L63" s="365" t="s">
        <v>1</v>
      </c>
      <c r="M63" s="365"/>
      <c r="N63" s="368" t="s">
        <v>2</v>
      </c>
      <c r="O63" s="368"/>
    </row>
    <row r="64" spans="1:15" ht="13.5" x14ac:dyDescent="0.35">
      <c r="A64" s="363"/>
      <c r="B64" s="366"/>
      <c r="C64" s="366"/>
      <c r="D64" s="370" t="s">
        <v>3</v>
      </c>
      <c r="E64" s="370"/>
      <c r="F64" s="370" t="s">
        <v>87</v>
      </c>
      <c r="G64" s="370"/>
      <c r="H64" s="370" t="s">
        <v>9</v>
      </c>
      <c r="I64" s="370"/>
      <c r="J64" s="370" t="s">
        <v>88</v>
      </c>
      <c r="K64" s="370"/>
      <c r="L64" s="366"/>
      <c r="M64" s="366"/>
      <c r="N64" s="369"/>
      <c r="O64" s="369"/>
    </row>
    <row r="65" spans="1:15" x14ac:dyDescent="0.2">
      <c r="A65" s="364"/>
      <c r="B65" s="165" t="s">
        <v>7</v>
      </c>
      <c r="C65" s="166" t="s">
        <v>66</v>
      </c>
      <c r="D65" s="165" t="s">
        <v>7</v>
      </c>
      <c r="E65" s="166" t="s">
        <v>66</v>
      </c>
      <c r="F65" s="165" t="s">
        <v>7</v>
      </c>
      <c r="G65" s="166" t="s">
        <v>66</v>
      </c>
      <c r="H65" s="165" t="s">
        <v>7</v>
      </c>
      <c r="I65" s="166" t="s">
        <v>66</v>
      </c>
      <c r="J65" s="165" t="s">
        <v>7</v>
      </c>
      <c r="K65" s="166" t="s">
        <v>66</v>
      </c>
      <c r="L65" s="165" t="s">
        <v>7</v>
      </c>
      <c r="M65" s="166" t="s">
        <v>66</v>
      </c>
      <c r="N65" s="165" t="s">
        <v>7</v>
      </c>
      <c r="O65" s="166" t="s">
        <v>66</v>
      </c>
    </row>
    <row r="66" spans="1:15" x14ac:dyDescent="0.2">
      <c r="A66" s="196"/>
      <c r="B66" s="196"/>
      <c r="C66" s="197"/>
      <c r="D66" s="167"/>
      <c r="E66" s="169"/>
      <c r="F66" s="167"/>
      <c r="G66" s="169"/>
      <c r="H66" s="167"/>
      <c r="I66" s="169"/>
      <c r="J66" s="167"/>
      <c r="K66" s="169"/>
      <c r="L66" s="167"/>
      <c r="M66" s="169"/>
      <c r="N66" s="167"/>
      <c r="O66" s="169"/>
    </row>
    <row r="67" spans="1:15" x14ac:dyDescent="0.2">
      <c r="A67" s="171" t="s">
        <v>81</v>
      </c>
      <c r="B67" s="142">
        <f t="shared" ref="B67:M67" si="17">B9</f>
        <v>1472437.1308904677</v>
      </c>
      <c r="C67" s="143">
        <f t="shared" si="17"/>
        <v>100.00000000000266</v>
      </c>
      <c r="D67" s="142">
        <f t="shared" si="17"/>
        <v>647343.54022123106</v>
      </c>
      <c r="E67" s="143">
        <f t="shared" si="17"/>
        <v>43.964086930471865</v>
      </c>
      <c r="F67" s="142">
        <f t="shared" si="17"/>
        <v>146271.38400182812</v>
      </c>
      <c r="G67" s="143">
        <f t="shared" si="17"/>
        <v>9.9339646449535923</v>
      </c>
      <c r="H67" s="142">
        <f t="shared" si="17"/>
        <v>402752.22417157306</v>
      </c>
      <c r="I67" s="143">
        <f t="shared" si="17"/>
        <v>27.352762010830677</v>
      </c>
      <c r="J67" s="142">
        <f t="shared" si="17"/>
        <v>98319.932047829789</v>
      </c>
      <c r="K67" s="143">
        <f t="shared" si="17"/>
        <v>6.6773602746875893</v>
      </c>
      <c r="L67" s="142">
        <f t="shared" si="17"/>
        <v>633212.88095109456</v>
      </c>
      <c r="M67" s="143">
        <f t="shared" si="17"/>
        <v>43.004408654660473</v>
      </c>
      <c r="N67" s="142">
        <f>SUM(N69:N80)</f>
        <v>177931.8138457727</v>
      </c>
      <c r="O67" s="143">
        <f>N67/B67*100</f>
        <v>12.084170530131026</v>
      </c>
    </row>
    <row r="68" spans="1:15" x14ac:dyDescent="0.2">
      <c r="A68" s="172"/>
      <c r="B68" s="142"/>
      <c r="C68" s="143"/>
      <c r="D68" s="142">
        <f t="shared" ref="D68:D93" si="18">F68+H68+J68</f>
        <v>0</v>
      </c>
      <c r="E68" s="143"/>
      <c r="F68" s="142"/>
      <c r="G68" s="143"/>
      <c r="H68" s="142"/>
      <c r="I68" s="143"/>
      <c r="J68" s="142"/>
      <c r="K68" s="143"/>
      <c r="L68" s="142"/>
      <c r="M68" s="143"/>
      <c r="N68" s="142"/>
      <c r="O68" s="143"/>
    </row>
    <row r="69" spans="1:15" x14ac:dyDescent="0.2">
      <c r="A69" s="176" t="s">
        <v>13</v>
      </c>
      <c r="B69" s="142"/>
      <c r="C69" s="143"/>
      <c r="D69" s="142"/>
      <c r="E69" s="143"/>
      <c r="F69" s="142"/>
      <c r="G69" s="143"/>
      <c r="H69" s="142"/>
      <c r="I69" s="143"/>
      <c r="J69" s="142"/>
      <c r="K69" s="143"/>
      <c r="L69" s="142"/>
      <c r="M69" s="143"/>
      <c r="N69" s="142"/>
      <c r="O69" s="143"/>
    </row>
    <row r="70" spans="1:15" x14ac:dyDescent="0.2">
      <c r="A70" s="309" t="s">
        <v>108</v>
      </c>
      <c r="B70" s="152">
        <f>[1]MercLab!Q165</f>
        <v>125213.37494934234</v>
      </c>
      <c r="C70" s="178">
        <f>IF(ISNUMBER(B70/B$9*100),B70/B$9*100,0)</f>
        <v>8.5038180797314311</v>
      </c>
      <c r="D70" s="152">
        <f>F70+H70+J70</f>
        <v>25676.922774356743</v>
      </c>
      <c r="E70" s="178">
        <f>IF(ISNUMBER(D70/D$9*100),D70/D$9*100,0)</f>
        <v>3.9665063724250027</v>
      </c>
      <c r="F70" s="152">
        <f>[1]MercLab!R165</f>
        <v>0</v>
      </c>
      <c r="G70" s="178">
        <f>IF(ISNUMBER(F70/F$9*100),F70/F$9*100,0)</f>
        <v>0</v>
      </c>
      <c r="H70" s="152">
        <f>[1]MercLab!S165</f>
        <v>25676.922774356743</v>
      </c>
      <c r="I70" s="178">
        <f>IF(ISNUMBER(H70/H$9*100),H70/H$9*100,0)</f>
        <v>6.3753646121190224</v>
      </c>
      <c r="J70" s="152">
        <f>[1]MercLab!T165</f>
        <v>0</v>
      </c>
      <c r="K70" s="178">
        <f>IF(ISNUMBER(J70/J$9*100),J70/J$9*100,0)</f>
        <v>0</v>
      </c>
      <c r="L70" s="152">
        <f>[1]MercLab!U165</f>
        <v>61162.695862434361</v>
      </c>
      <c r="M70" s="178">
        <f>IF(ISNUMBER(L70/L$9*100),L70/L$9*100,0)</f>
        <v>9.6591048133081472</v>
      </c>
      <c r="N70" s="152">
        <f>[1]MercLab!V165</f>
        <v>38373.75631255137</v>
      </c>
      <c r="O70" s="178">
        <f>IF(ISNUMBER(N70/N$9*100),N70/N$9*100,0)</f>
        <v>19.998756711350303</v>
      </c>
    </row>
    <row r="71" spans="1:15" x14ac:dyDescent="0.2">
      <c r="A71" s="309" t="s">
        <v>109</v>
      </c>
      <c r="B71" s="152">
        <f>[1]MercLab!Q166</f>
        <v>0</v>
      </c>
      <c r="C71" s="178">
        <f t="shared" ref="C71:C92" si="19">IF(ISNUMBER(B71/B$9*100),B71/B$9*100,0)</f>
        <v>0</v>
      </c>
      <c r="D71" s="152">
        <f t="shared" ref="D71:D80" si="20">F71+H71+J71</f>
        <v>0</v>
      </c>
      <c r="E71" s="178">
        <f t="shared" ref="E71:E92" si="21">IF(ISNUMBER(D71/D$9*100),D71/D$9*100,0)</f>
        <v>0</v>
      </c>
      <c r="F71" s="152">
        <f>[1]MercLab!R166</f>
        <v>0</v>
      </c>
      <c r="G71" s="178">
        <f t="shared" ref="G71:G92" si="22">IF(ISNUMBER(F71/F$9*100),F71/F$9*100,0)</f>
        <v>0</v>
      </c>
      <c r="H71" s="152">
        <f>[1]MercLab!S166</f>
        <v>0</v>
      </c>
      <c r="I71" s="178">
        <f t="shared" ref="I71:I92" si="23">IF(ISNUMBER(H71/H$9*100),H71/H$9*100,0)</f>
        <v>0</v>
      </c>
      <c r="J71" s="152">
        <f>[1]MercLab!T166</f>
        <v>0</v>
      </c>
      <c r="K71" s="178">
        <f t="shared" ref="K71:K92" si="24">IF(ISNUMBER(J71/J$9*100),J71/J$9*100,0)</f>
        <v>0</v>
      </c>
      <c r="L71" s="152">
        <f>[1]MercLab!U166</f>
        <v>0</v>
      </c>
      <c r="M71" s="178">
        <f t="shared" ref="M71:M92" si="25">IF(ISNUMBER(L71/L$9*100),L71/L$9*100,0)</f>
        <v>0</v>
      </c>
      <c r="N71" s="152">
        <f>[1]MercLab!V166</f>
        <v>0</v>
      </c>
      <c r="O71" s="178">
        <f t="shared" ref="O71:O92" si="26">IF(ISNUMBER(N71/N$9*100),N71/N$9*100,0)</f>
        <v>0</v>
      </c>
    </row>
    <row r="72" spans="1:15" x14ac:dyDescent="0.2">
      <c r="A72" s="309" t="s">
        <v>54</v>
      </c>
      <c r="B72" s="152">
        <f>[1]MercLab!Q167</f>
        <v>263793.34282731276</v>
      </c>
      <c r="C72" s="178">
        <f t="shared" si="19"/>
        <v>17.915423164300517</v>
      </c>
      <c r="D72" s="152">
        <f t="shared" si="20"/>
        <v>96089.462227163516</v>
      </c>
      <c r="E72" s="178">
        <f t="shared" si="21"/>
        <v>14.843658159363843</v>
      </c>
      <c r="F72" s="152">
        <f>[1]MercLab!R167</f>
        <v>0</v>
      </c>
      <c r="G72" s="178">
        <f t="shared" si="22"/>
        <v>0</v>
      </c>
      <c r="H72" s="152">
        <f>[1]MercLab!S167</f>
        <v>96089.462227163516</v>
      </c>
      <c r="I72" s="178">
        <f t="shared" si="23"/>
        <v>23.858207716868936</v>
      </c>
      <c r="J72" s="152">
        <f>[1]MercLab!T167</f>
        <v>0</v>
      </c>
      <c r="K72" s="178">
        <f t="shared" si="24"/>
        <v>0</v>
      </c>
      <c r="L72" s="152">
        <f>[1]MercLab!U167</f>
        <v>135475.7924702802</v>
      </c>
      <c r="M72" s="178">
        <f t="shared" si="25"/>
        <v>21.39498366912462</v>
      </c>
      <c r="N72" s="152">
        <f>[1]MercLab!V167</f>
        <v>32228.088129866395</v>
      </c>
      <c r="O72" s="178">
        <f t="shared" si="26"/>
        <v>16.795897918660181</v>
      </c>
    </row>
    <row r="73" spans="1:15" x14ac:dyDescent="0.2">
      <c r="A73" s="309" t="s">
        <v>110</v>
      </c>
      <c r="B73" s="152">
        <f>[1]MercLab!Q168</f>
        <v>2039.1356187329643</v>
      </c>
      <c r="C73" s="178">
        <f t="shared" si="19"/>
        <v>0.13848710929340535</v>
      </c>
      <c r="D73" s="152">
        <f t="shared" si="20"/>
        <v>1200.5121970639791</v>
      </c>
      <c r="E73" s="178">
        <f t="shared" si="21"/>
        <v>0.18545210116002725</v>
      </c>
      <c r="F73" s="152">
        <f>[1]MercLab!R168</f>
        <v>275.39542419782452</v>
      </c>
      <c r="G73" s="178">
        <f t="shared" si="22"/>
        <v>0.18827703455269323</v>
      </c>
      <c r="H73" s="152">
        <f>[1]MercLab!S168</f>
        <v>925.11677286615463</v>
      </c>
      <c r="I73" s="178">
        <f t="shared" si="23"/>
        <v>0.22969873717495684</v>
      </c>
      <c r="J73" s="152">
        <f>[1]MercLab!T168</f>
        <v>0</v>
      </c>
      <c r="K73" s="178">
        <f t="shared" si="24"/>
        <v>0</v>
      </c>
      <c r="L73" s="152">
        <f>[1]MercLab!U168</f>
        <v>838.6234216689852</v>
      </c>
      <c r="M73" s="178">
        <f t="shared" si="25"/>
        <v>0.13243941285738867</v>
      </c>
      <c r="N73" s="152">
        <f>[1]MercLab!V168</f>
        <v>0</v>
      </c>
      <c r="O73" s="178">
        <f t="shared" si="26"/>
        <v>0</v>
      </c>
    </row>
    <row r="74" spans="1:15" x14ac:dyDescent="0.2">
      <c r="A74" s="309" t="s">
        <v>111</v>
      </c>
      <c r="B74" s="152">
        <f>[1]MercLab!Q169</f>
        <v>4554.993816187678</v>
      </c>
      <c r="C74" s="178">
        <f t="shared" si="19"/>
        <v>0.30935064870532103</v>
      </c>
      <c r="D74" s="152">
        <f t="shared" si="20"/>
        <v>1421.4069945691622</v>
      </c>
      <c r="E74" s="178">
        <f t="shared" si="21"/>
        <v>0.21957537323743023</v>
      </c>
      <c r="F74" s="152">
        <f>[1]MercLab!R169</f>
        <v>0</v>
      </c>
      <c r="G74" s="178">
        <f t="shared" si="22"/>
        <v>0</v>
      </c>
      <c r="H74" s="152">
        <f>[1]MercLab!S169</f>
        <v>1421.4069945691622</v>
      </c>
      <c r="I74" s="178">
        <f t="shared" si="23"/>
        <v>0.35292343760307593</v>
      </c>
      <c r="J74" s="152">
        <f>[1]MercLab!T169</f>
        <v>0</v>
      </c>
      <c r="K74" s="178">
        <f t="shared" si="24"/>
        <v>0</v>
      </c>
      <c r="L74" s="152">
        <f>[1]MercLab!U169</f>
        <v>3133.5868216185154</v>
      </c>
      <c r="M74" s="178">
        <f t="shared" si="25"/>
        <v>0.49487098508037686</v>
      </c>
      <c r="N74" s="152">
        <f>[1]MercLab!V169</f>
        <v>0</v>
      </c>
      <c r="O74" s="178">
        <f t="shared" si="26"/>
        <v>0</v>
      </c>
    </row>
    <row r="75" spans="1:15" x14ac:dyDescent="0.2">
      <c r="A75" s="309" t="s">
        <v>112</v>
      </c>
      <c r="B75" s="152">
        <f>[1]MercLab!Q170</f>
        <v>8356.1145781165669</v>
      </c>
      <c r="C75" s="178">
        <f t="shared" si="19"/>
        <v>0.56750229961011256</v>
      </c>
      <c r="D75" s="152">
        <f t="shared" si="20"/>
        <v>7345.3566245663151</v>
      </c>
      <c r="E75" s="178">
        <f t="shared" si="21"/>
        <v>1.1346921948207012</v>
      </c>
      <c r="F75" s="152">
        <f>[1]MercLab!R170</f>
        <v>0</v>
      </c>
      <c r="G75" s="178">
        <f t="shared" si="22"/>
        <v>0</v>
      </c>
      <c r="H75" s="152">
        <f>[1]MercLab!S170</f>
        <v>7345.3566245663151</v>
      </c>
      <c r="I75" s="178">
        <f t="shared" si="23"/>
        <v>1.8237904557014146</v>
      </c>
      <c r="J75" s="152">
        <f>[1]MercLab!T170</f>
        <v>0</v>
      </c>
      <c r="K75" s="178">
        <f t="shared" si="24"/>
        <v>0</v>
      </c>
      <c r="L75" s="152">
        <f>[1]MercLab!U170</f>
        <v>1010.7579535502509</v>
      </c>
      <c r="M75" s="178">
        <f t="shared" si="25"/>
        <v>0.1596237195983882</v>
      </c>
      <c r="N75" s="152">
        <f>[1]MercLab!V170</f>
        <v>0</v>
      </c>
      <c r="O75" s="178">
        <f t="shared" si="26"/>
        <v>0</v>
      </c>
    </row>
    <row r="76" spans="1:15" x14ac:dyDescent="0.2">
      <c r="A76" s="309" t="s">
        <v>113</v>
      </c>
      <c r="B76" s="152">
        <f>[1]MercLab!Q171</f>
        <v>413510.33742273675</v>
      </c>
      <c r="C76" s="178">
        <f t="shared" si="19"/>
        <v>28.083395124154688</v>
      </c>
      <c r="D76" s="152">
        <f t="shared" si="20"/>
        <v>84888.095975585689</v>
      </c>
      <c r="E76" s="178">
        <f t="shared" si="21"/>
        <v>13.113299307285123</v>
      </c>
      <c r="F76" s="152">
        <f>[1]MercLab!R171</f>
        <v>679.37620605959069</v>
      </c>
      <c r="G76" s="178">
        <f t="shared" si="22"/>
        <v>0.46446282756926655</v>
      </c>
      <c r="H76" s="152">
        <f>[1]MercLab!S171</f>
        <v>84208.719769526098</v>
      </c>
      <c r="I76" s="178">
        <f t="shared" si="23"/>
        <v>20.908318990102721</v>
      </c>
      <c r="J76" s="152">
        <f>[1]MercLab!T171</f>
        <v>0</v>
      </c>
      <c r="K76" s="178">
        <f t="shared" si="24"/>
        <v>0</v>
      </c>
      <c r="L76" s="152">
        <f>[1]MercLab!U171</f>
        <v>248839.73557413046</v>
      </c>
      <c r="M76" s="178">
        <f t="shared" si="25"/>
        <v>39.297958563377563</v>
      </c>
      <c r="N76" s="152">
        <f>[1]MercLab!V171</f>
        <v>79782.505873019429</v>
      </c>
      <c r="O76" s="178">
        <f t="shared" si="26"/>
        <v>41.579221793684972</v>
      </c>
    </row>
    <row r="77" spans="1:15" x14ac:dyDescent="0.2">
      <c r="A77" s="309" t="s">
        <v>114</v>
      </c>
      <c r="B77" s="152">
        <f>[1]MercLab!Q172</f>
        <v>5970.4004090354383</v>
      </c>
      <c r="C77" s="178">
        <f t="shared" si="19"/>
        <v>0.40547744170406735</v>
      </c>
      <c r="D77" s="152">
        <f t="shared" si="20"/>
        <v>3814.4965542345808</v>
      </c>
      <c r="E77" s="178">
        <f t="shared" si="21"/>
        <v>0.58925382231063406</v>
      </c>
      <c r="F77" s="152">
        <f>[1]MercLab!R172</f>
        <v>0</v>
      </c>
      <c r="G77" s="178">
        <f t="shared" si="22"/>
        <v>0</v>
      </c>
      <c r="H77" s="152">
        <f>[1]MercLab!S172</f>
        <v>3814.4965542345808</v>
      </c>
      <c r="I77" s="178">
        <f t="shared" si="23"/>
        <v>0.94710750811635491</v>
      </c>
      <c r="J77" s="152">
        <f>[1]MercLab!T172</f>
        <v>0</v>
      </c>
      <c r="K77" s="178">
        <f t="shared" si="24"/>
        <v>0</v>
      </c>
      <c r="L77" s="152">
        <f>[1]MercLab!U172</f>
        <v>1972.3069053356407</v>
      </c>
      <c r="M77" s="178">
        <f t="shared" si="25"/>
        <v>0.31147611880118553</v>
      </c>
      <c r="N77" s="152">
        <f>[1]MercLab!V172</f>
        <v>183.59694946521637</v>
      </c>
      <c r="O77" s="178">
        <f t="shared" si="26"/>
        <v>9.5682859280054045E-2</v>
      </c>
    </row>
    <row r="78" spans="1:15" x14ac:dyDescent="0.2">
      <c r="A78" s="309" t="s">
        <v>115</v>
      </c>
      <c r="B78" s="152">
        <f>[1]MercLab!Q173</f>
        <v>139579.22318590817</v>
      </c>
      <c r="C78" s="178">
        <f t="shared" si="19"/>
        <v>9.479469123513379</v>
      </c>
      <c r="D78" s="152">
        <f t="shared" si="20"/>
        <v>51473.868932559373</v>
      </c>
      <c r="E78" s="178">
        <f t="shared" si="21"/>
        <v>7.951553654952372</v>
      </c>
      <c r="F78" s="152">
        <f>[1]MercLab!R173</f>
        <v>0</v>
      </c>
      <c r="G78" s="178">
        <f t="shared" si="22"/>
        <v>0</v>
      </c>
      <c r="H78" s="152">
        <f>[1]MercLab!S173</f>
        <v>51473.868932559373</v>
      </c>
      <c r="I78" s="178">
        <f t="shared" si="23"/>
        <v>12.780530023995951</v>
      </c>
      <c r="J78" s="152">
        <f>[1]MercLab!T173</f>
        <v>0</v>
      </c>
      <c r="K78" s="178">
        <f t="shared" si="24"/>
        <v>0</v>
      </c>
      <c r="L78" s="152">
        <f>[1]MercLab!U173</f>
        <v>63606.485535661552</v>
      </c>
      <c r="M78" s="178">
        <f t="shared" si="25"/>
        <v>10.045039740840982</v>
      </c>
      <c r="N78" s="152">
        <f>[1]MercLab!V173</f>
        <v>24498.868717687179</v>
      </c>
      <c r="O78" s="178">
        <f t="shared" si="26"/>
        <v>12.767760111826309</v>
      </c>
    </row>
    <row r="79" spans="1:15" x14ac:dyDescent="0.2">
      <c r="A79" s="309" t="s">
        <v>116</v>
      </c>
      <c r="B79" s="152">
        <f>[1]MercLab!Q174</f>
        <v>10488.980945450314</v>
      </c>
      <c r="C79" s="178">
        <f t="shared" si="19"/>
        <v>0.71235509655390328</v>
      </c>
      <c r="D79" s="152">
        <f t="shared" si="20"/>
        <v>4320.9566521438228</v>
      </c>
      <c r="E79" s="178">
        <f t="shared" si="21"/>
        <v>0.66749050290470602</v>
      </c>
      <c r="F79" s="152">
        <f>[1]MercLab!R174</f>
        <v>550.79084839564916</v>
      </c>
      <c r="G79" s="178">
        <f t="shared" si="22"/>
        <v>0.37655406910538658</v>
      </c>
      <c r="H79" s="152">
        <f>[1]MercLab!S174</f>
        <v>3770.1658037481739</v>
      </c>
      <c r="I79" s="178">
        <f t="shared" si="23"/>
        <v>0.93610055450421981</v>
      </c>
      <c r="J79" s="152">
        <f>[1]MercLab!T174</f>
        <v>0</v>
      </c>
      <c r="K79" s="178">
        <f t="shared" si="24"/>
        <v>0</v>
      </c>
      <c r="L79" s="152">
        <f>[1]MercLab!U174</f>
        <v>3762.0862968247075</v>
      </c>
      <c r="M79" s="178">
        <f t="shared" si="25"/>
        <v>0.59412662155166551</v>
      </c>
      <c r="N79" s="152">
        <f>[1]MercLab!V174</f>
        <v>2405.9379964817813</v>
      </c>
      <c r="O79" s="178">
        <f t="shared" si="26"/>
        <v>1.2538717414665739</v>
      </c>
    </row>
    <row r="80" spans="1:15" x14ac:dyDescent="0.2">
      <c r="A80" s="309" t="s">
        <v>117</v>
      </c>
      <c r="B80" s="152">
        <f>[1]MercLab!Q175</f>
        <v>19442.055461505952</v>
      </c>
      <c r="C80" s="178">
        <f t="shared" si="19"/>
        <v>1.3203997001724765</v>
      </c>
      <c r="D80" s="152">
        <f t="shared" si="20"/>
        <v>18982.995594804623</v>
      </c>
      <c r="E80" s="178">
        <f t="shared" si="21"/>
        <v>2.9324453578878908</v>
      </c>
      <c r="F80" s="152">
        <f>[1]MercLab!R175</f>
        <v>807.82657764695205</v>
      </c>
      <c r="G80" s="178">
        <f t="shared" si="22"/>
        <v>0.55227930135456682</v>
      </c>
      <c r="H80" s="152">
        <f>[1]MercLab!S175</f>
        <v>18175.16901715767</v>
      </c>
      <c r="I80" s="178">
        <f t="shared" si="23"/>
        <v>4.5127420598464578</v>
      </c>
      <c r="J80" s="152">
        <f>[1]MercLab!T175</f>
        <v>0</v>
      </c>
      <c r="K80" s="178">
        <f t="shared" si="24"/>
        <v>0</v>
      </c>
      <c r="L80" s="152">
        <f>[1]MercLab!U175</f>
        <v>0</v>
      </c>
      <c r="M80" s="178">
        <f t="shared" si="25"/>
        <v>0</v>
      </c>
      <c r="N80" s="152">
        <f>[1]MercLab!V175</f>
        <v>459.05986670133109</v>
      </c>
      <c r="O80" s="178">
        <f t="shared" si="26"/>
        <v>0.23924232267827275</v>
      </c>
    </row>
    <row r="81" spans="1:15" x14ac:dyDescent="0.2">
      <c r="A81" s="309" t="s">
        <v>118</v>
      </c>
      <c r="B81" s="152">
        <f>[1]MercLab!Q176</f>
        <v>2084.4228263177683</v>
      </c>
      <c r="C81" s="178">
        <f t="shared" si="19"/>
        <v>0.14156277253462071</v>
      </c>
      <c r="D81" s="152">
        <f t="shared" ref="D81:D92" si="27">F81+H81+J81</f>
        <v>1809.0274021199439</v>
      </c>
      <c r="E81" s="178">
        <f t="shared" si="21"/>
        <v>0.27945399771838375</v>
      </c>
      <c r="F81" s="152">
        <f>[1]MercLab!R176</f>
        <v>0</v>
      </c>
      <c r="G81" s="178">
        <f t="shared" si="22"/>
        <v>0</v>
      </c>
      <c r="H81" s="152">
        <f>[1]MercLab!S176</f>
        <v>1809.0274021199439</v>
      </c>
      <c r="I81" s="178">
        <f t="shared" si="23"/>
        <v>0.44916633442334392</v>
      </c>
      <c r="J81" s="152">
        <f>[1]MercLab!T176</f>
        <v>0</v>
      </c>
      <c r="K81" s="178">
        <f t="shared" si="24"/>
        <v>0</v>
      </c>
      <c r="L81" s="152">
        <f>[1]MercLab!U176</f>
        <v>275.39542419782452</v>
      </c>
      <c r="M81" s="178">
        <f t="shared" si="25"/>
        <v>4.3491759640798336E-2</v>
      </c>
      <c r="N81" s="152">
        <f>[1]MercLab!V176</f>
        <v>0</v>
      </c>
      <c r="O81" s="178">
        <f t="shared" si="26"/>
        <v>0</v>
      </c>
    </row>
    <row r="82" spans="1:15" x14ac:dyDescent="0.2">
      <c r="A82" s="309" t="s">
        <v>119</v>
      </c>
      <c r="B82" s="152">
        <f>[1]MercLab!Q177</f>
        <v>16192.093344029885</v>
      </c>
      <c r="C82" s="178">
        <f t="shared" si="19"/>
        <v>1.0996797760891559</v>
      </c>
      <c r="D82" s="152">
        <f t="shared" si="27"/>
        <v>9226.361347694412</v>
      </c>
      <c r="E82" s="178">
        <f t="shared" si="21"/>
        <v>1.4252650678403747</v>
      </c>
      <c r="F82" s="152">
        <f>[1]MercLab!R177</f>
        <v>1147.5821737150377</v>
      </c>
      <c r="G82" s="178">
        <f t="shared" si="22"/>
        <v>0.78455685747849013</v>
      </c>
      <c r="H82" s="152">
        <f>[1]MercLab!S177</f>
        <v>8078.7791739793738</v>
      </c>
      <c r="I82" s="178">
        <f t="shared" si="23"/>
        <v>2.0058931246367995</v>
      </c>
      <c r="J82" s="152">
        <f>[1]MercLab!T177</f>
        <v>0</v>
      </c>
      <c r="K82" s="178">
        <f t="shared" si="24"/>
        <v>0</v>
      </c>
      <c r="L82" s="152">
        <f>[1]MercLab!U177</f>
        <v>5851.7131504686622</v>
      </c>
      <c r="M82" s="178">
        <f t="shared" si="25"/>
        <v>0.92413046646797636</v>
      </c>
      <c r="N82" s="152">
        <f>[1]MercLab!V177</f>
        <v>1114.0188458668097</v>
      </c>
      <c r="O82" s="178">
        <f t="shared" si="26"/>
        <v>0.58057886459925523</v>
      </c>
    </row>
    <row r="83" spans="1:15" x14ac:dyDescent="0.2">
      <c r="A83" s="309" t="s">
        <v>120</v>
      </c>
      <c r="B83" s="152">
        <f>[1]MercLab!Q178</f>
        <v>22702.393291872235</v>
      </c>
      <c r="C83" s="178">
        <f t="shared" si="19"/>
        <v>1.5418242867960541</v>
      </c>
      <c r="D83" s="152">
        <f t="shared" si="27"/>
        <v>15465.65719911518</v>
      </c>
      <c r="E83" s="178">
        <f t="shared" si="21"/>
        <v>2.3890957796272683</v>
      </c>
      <c r="F83" s="152">
        <f>[1]MercLab!R178</f>
        <v>872.186749517213</v>
      </c>
      <c r="G83" s="178">
        <f t="shared" si="22"/>
        <v>0.59627982292579684</v>
      </c>
      <c r="H83" s="152">
        <f>[1]MercLab!S178</f>
        <v>14593.470449597966</v>
      </c>
      <c r="I83" s="178">
        <f t="shared" si="23"/>
        <v>3.6234363397037694</v>
      </c>
      <c r="J83" s="152">
        <f>[1]MercLab!T178</f>
        <v>0</v>
      </c>
      <c r="K83" s="178">
        <f t="shared" si="24"/>
        <v>0</v>
      </c>
      <c r="L83" s="152">
        <f>[1]MercLab!U178</f>
        <v>6917.0727782710974</v>
      </c>
      <c r="M83" s="178">
        <f t="shared" si="25"/>
        <v>1.0923771430362499</v>
      </c>
      <c r="N83" s="152">
        <f>[1]MercLab!V178</f>
        <v>319.66331448596753</v>
      </c>
      <c r="O83" s="178">
        <f t="shared" si="26"/>
        <v>0.16659481557862846</v>
      </c>
    </row>
    <row r="84" spans="1:15" x14ac:dyDescent="0.2">
      <c r="A84" s="309" t="s">
        <v>121</v>
      </c>
      <c r="B84" s="152">
        <f>[1]MercLab!Q179</f>
        <v>55834.633383634617</v>
      </c>
      <c r="C84" s="178">
        <f t="shared" si="19"/>
        <v>3.791987597451322</v>
      </c>
      <c r="D84" s="152">
        <f t="shared" si="27"/>
        <v>53781.461759096273</v>
      </c>
      <c r="E84" s="178">
        <f t="shared" si="21"/>
        <v>8.3080247839835302</v>
      </c>
      <c r="F84" s="152">
        <f>[1]MercLab!R179</f>
        <v>52543.691136305737</v>
      </c>
      <c r="G84" s="178">
        <f t="shared" si="22"/>
        <v>35.922057820721129</v>
      </c>
      <c r="H84" s="152">
        <f>[1]MercLab!S179</f>
        <v>1237.7706227905371</v>
      </c>
      <c r="I84" s="178">
        <f t="shared" si="23"/>
        <v>0.30732806636549947</v>
      </c>
      <c r="J84" s="152">
        <f>[1]MercLab!T179</f>
        <v>0</v>
      </c>
      <c r="K84" s="178">
        <f t="shared" si="24"/>
        <v>0</v>
      </c>
      <c r="L84" s="152">
        <f>[1]MercLab!U179</f>
        <v>954.78512886507337</v>
      </c>
      <c r="M84" s="178">
        <f t="shared" si="25"/>
        <v>0.1507842240086735</v>
      </c>
      <c r="N84" s="152">
        <f>[1]MercLab!V179</f>
        <v>1098.3864956732662</v>
      </c>
      <c r="O84" s="178">
        <f t="shared" si="26"/>
        <v>0.57243195383552958</v>
      </c>
    </row>
    <row r="85" spans="1:15" x14ac:dyDescent="0.2">
      <c r="A85" s="309" t="s">
        <v>122</v>
      </c>
      <c r="B85" s="152">
        <f>[1]MercLab!Q180</f>
        <v>99459.248775880886</v>
      </c>
      <c r="C85" s="178">
        <f t="shared" si="19"/>
        <v>6.7547365309737968</v>
      </c>
      <c r="D85" s="152">
        <f t="shared" si="27"/>
        <v>95289.396626822039</v>
      </c>
      <c r="E85" s="178">
        <f t="shared" si="21"/>
        <v>14.720066040090041</v>
      </c>
      <c r="F85" s="152">
        <f>[1]MercLab!R180</f>
        <v>67783.458498884836</v>
      </c>
      <c r="G85" s="178">
        <f t="shared" si="22"/>
        <v>46.340888179493582</v>
      </c>
      <c r="H85" s="152">
        <f>[1]MercLab!S180</f>
        <v>27505.938127937203</v>
      </c>
      <c r="I85" s="178">
        <f t="shared" si="23"/>
        <v>6.8294937872818871</v>
      </c>
      <c r="J85" s="152">
        <f>[1]MercLab!T180</f>
        <v>0</v>
      </c>
      <c r="K85" s="178">
        <f t="shared" si="24"/>
        <v>0</v>
      </c>
      <c r="L85" s="152">
        <f>[1]MercLab!U180</f>
        <v>3986.2551995936474</v>
      </c>
      <c r="M85" s="178">
        <f t="shared" si="25"/>
        <v>0.6295284444634538</v>
      </c>
      <c r="N85" s="152">
        <f>[1]MercLab!V180</f>
        <v>183.59694946521637</v>
      </c>
      <c r="O85" s="178">
        <f t="shared" si="26"/>
        <v>9.5682859280054045E-2</v>
      </c>
    </row>
    <row r="86" spans="1:15" x14ac:dyDescent="0.2">
      <c r="A86" s="309" t="s">
        <v>123</v>
      </c>
      <c r="B86" s="152">
        <f>[1]MercLab!Q181</f>
        <v>61354.881556865184</v>
      </c>
      <c r="C86" s="178">
        <f t="shared" si="19"/>
        <v>4.1668931236310476</v>
      </c>
      <c r="D86" s="152">
        <f t="shared" si="27"/>
        <v>49532.140462032286</v>
      </c>
      <c r="E86" s="178">
        <f t="shared" si="21"/>
        <v>7.6516003303446229</v>
      </c>
      <c r="F86" s="152">
        <f>[1]MercLab!R181</f>
        <v>20329.092941966788</v>
      </c>
      <c r="G86" s="178">
        <f t="shared" si="22"/>
        <v>13.898202359056583</v>
      </c>
      <c r="H86" s="152">
        <f>[1]MercLab!S181</f>
        <v>29203.047520065498</v>
      </c>
      <c r="I86" s="178">
        <f t="shared" si="23"/>
        <v>7.2508718183080605</v>
      </c>
      <c r="J86" s="152">
        <f>[1]MercLab!T181</f>
        <v>0</v>
      </c>
      <c r="K86" s="178">
        <f t="shared" si="24"/>
        <v>0</v>
      </c>
      <c r="L86" s="152">
        <f>[1]MercLab!U181</f>
        <v>8160.4551948365306</v>
      </c>
      <c r="M86" s="178">
        <f t="shared" si="25"/>
        <v>1.2887380279724274</v>
      </c>
      <c r="N86" s="152">
        <f>[1]MercLab!V181</f>
        <v>3662.2858999963582</v>
      </c>
      <c r="O86" s="178">
        <f t="shared" si="26"/>
        <v>1.908626409280654</v>
      </c>
    </row>
    <row r="87" spans="1:15" x14ac:dyDescent="0.2">
      <c r="A87" s="309" t="s">
        <v>124</v>
      </c>
      <c r="B87" s="152">
        <f>[1]MercLab!Q182</f>
        <v>10523.29878143178</v>
      </c>
      <c r="C87" s="178">
        <f t="shared" si="19"/>
        <v>0.71468577915226406</v>
      </c>
      <c r="D87" s="152">
        <f t="shared" si="27"/>
        <v>3323.3950517861622</v>
      </c>
      <c r="E87" s="178">
        <f t="shared" si="21"/>
        <v>0.5133896988684532</v>
      </c>
      <c r="F87" s="152">
        <f>[1]MercLab!R182</f>
        <v>0</v>
      </c>
      <c r="G87" s="178">
        <f t="shared" si="22"/>
        <v>0</v>
      </c>
      <c r="H87" s="152">
        <f>[1]MercLab!S182</f>
        <v>3323.3950517861622</v>
      </c>
      <c r="I87" s="178">
        <f t="shared" si="23"/>
        <v>0.82517112316936347</v>
      </c>
      <c r="J87" s="152">
        <f>[1]MercLab!T182</f>
        <v>0</v>
      </c>
      <c r="K87" s="178">
        <f t="shared" si="24"/>
        <v>0</v>
      </c>
      <c r="L87" s="152">
        <f>[1]MercLab!U182</f>
        <v>6622.4786104899877</v>
      </c>
      <c r="M87" s="178">
        <f t="shared" si="25"/>
        <v>1.0458534261878774</v>
      </c>
      <c r="N87" s="152">
        <f>[1]MercLab!V182</f>
        <v>577.4251191556275</v>
      </c>
      <c r="O87" s="178">
        <f t="shared" si="26"/>
        <v>0.30092921795197775</v>
      </c>
    </row>
    <row r="88" spans="1:15" x14ac:dyDescent="0.2">
      <c r="A88" s="309" t="s">
        <v>125</v>
      </c>
      <c r="B88" s="152">
        <f>[1]MercLab!Q183</f>
        <v>98287.252512311912</v>
      </c>
      <c r="C88" s="178">
        <f t="shared" si="19"/>
        <v>6.6751408566335142</v>
      </c>
      <c r="D88" s="152">
        <f t="shared" si="27"/>
        <v>15596.206428298347</v>
      </c>
      <c r="E88" s="178">
        <f t="shared" si="21"/>
        <v>2.4092626958119192</v>
      </c>
      <c r="F88" s="152">
        <f>[1]MercLab!R183</f>
        <v>0</v>
      </c>
      <c r="G88" s="178">
        <f t="shared" si="22"/>
        <v>0</v>
      </c>
      <c r="H88" s="152">
        <f>[1]MercLab!S183</f>
        <v>14062.438543036804</v>
      </c>
      <c r="I88" s="178">
        <f t="shared" si="23"/>
        <v>3.4915855702503045</v>
      </c>
      <c r="J88" s="152">
        <f>[1]MercLab!T183</f>
        <v>1533.7678852615427</v>
      </c>
      <c r="K88" s="178">
        <f t="shared" si="24"/>
        <v>1.5599765513623516</v>
      </c>
      <c r="L88" s="152">
        <f>[1]MercLab!U183</f>
        <v>77556.935400542352</v>
      </c>
      <c r="M88" s="178">
        <f t="shared" si="25"/>
        <v>12.24816135831772</v>
      </c>
      <c r="N88" s="152">
        <f>[1]MercLab!V183</f>
        <v>5134.11068347121</v>
      </c>
      <c r="O88" s="178">
        <f t="shared" si="26"/>
        <v>2.6756783894596659</v>
      </c>
    </row>
    <row r="89" spans="1:15" x14ac:dyDescent="0.2">
      <c r="A89" s="309" t="s">
        <v>126</v>
      </c>
      <c r="B89" s="152">
        <f>[1]MercLab!Q184</f>
        <v>108988.48085390909</v>
      </c>
      <c r="C89" s="178">
        <f t="shared" si="19"/>
        <v>7.4019106532580761</v>
      </c>
      <c r="D89" s="152">
        <f t="shared" si="27"/>
        <v>104822.0762484717</v>
      </c>
      <c r="E89" s="178">
        <f t="shared" si="21"/>
        <v>16.192650383542642</v>
      </c>
      <c r="F89" s="152">
        <f>[1]MercLab!R184</f>
        <v>1098.3864956732662</v>
      </c>
      <c r="G89" s="178">
        <f t="shared" si="22"/>
        <v>0.75092370470736669</v>
      </c>
      <c r="H89" s="152">
        <f>[1]MercLab!S184</f>
        <v>6937.5255902301997</v>
      </c>
      <c r="I89" s="178">
        <f t="shared" si="23"/>
        <v>1.7225294297257072</v>
      </c>
      <c r="J89" s="152">
        <f>[1]MercLab!T184</f>
        <v>96786.164162568239</v>
      </c>
      <c r="K89" s="178">
        <f t="shared" si="24"/>
        <v>98.440023448637632</v>
      </c>
      <c r="L89" s="152">
        <f>[1]MercLab!U184</f>
        <v>3085.7192223306456</v>
      </c>
      <c r="M89" s="178">
        <f t="shared" si="25"/>
        <v>0.48731150536543927</v>
      </c>
      <c r="N89" s="152">
        <f>[1]MercLab!V184</f>
        <v>1080.6853831068113</v>
      </c>
      <c r="O89" s="178">
        <f t="shared" si="26"/>
        <v>0.56320689281066016</v>
      </c>
    </row>
    <row r="90" spans="1:15" x14ac:dyDescent="0.2">
      <c r="A90" s="309" t="s">
        <v>127</v>
      </c>
      <c r="B90" s="152">
        <f>[1]MercLab!Q185</f>
        <v>3671.2853575943341</v>
      </c>
      <c r="C90" s="178">
        <f t="shared" si="19"/>
        <v>0.24933392948153216</v>
      </c>
      <c r="D90" s="152">
        <f t="shared" si="27"/>
        <v>2892.5621764070356</v>
      </c>
      <c r="E90" s="178">
        <f t="shared" si="21"/>
        <v>0.44683572117186748</v>
      </c>
      <c r="F90" s="152">
        <f>[1]MercLab!R185</f>
        <v>0</v>
      </c>
      <c r="G90" s="178">
        <f t="shared" si="22"/>
        <v>0</v>
      </c>
      <c r="H90" s="152">
        <f>[1]MercLab!S185</f>
        <v>2892.5621764070356</v>
      </c>
      <c r="I90" s="178">
        <f t="shared" si="23"/>
        <v>0.71819893294364523</v>
      </c>
      <c r="J90" s="152">
        <f>[1]MercLab!T185</f>
        <v>0</v>
      </c>
      <c r="K90" s="178">
        <f t="shared" si="24"/>
        <v>0</v>
      </c>
      <c r="L90" s="152">
        <f>[1]MercLab!U185</f>
        <v>0</v>
      </c>
      <c r="M90" s="178">
        <f t="shared" si="25"/>
        <v>0</v>
      </c>
      <c r="N90" s="152">
        <f>[1]MercLab!V185</f>
        <v>778.72318118729868</v>
      </c>
      <c r="O90" s="178">
        <f t="shared" si="26"/>
        <v>0.40583713825690121</v>
      </c>
    </row>
    <row r="91" spans="1:15" x14ac:dyDescent="0.2">
      <c r="A91" s="96" t="s">
        <v>141</v>
      </c>
      <c r="B91" s="152">
        <f>[1]MercLab!Q186</f>
        <v>0</v>
      </c>
      <c r="C91" s="178">
        <f t="shared" si="19"/>
        <v>0</v>
      </c>
      <c r="D91" s="152">
        <f t="shared" si="27"/>
        <v>0</v>
      </c>
      <c r="E91" s="178">
        <f t="shared" si="21"/>
        <v>0</v>
      </c>
      <c r="F91" s="152">
        <f>[1]MercLab!R186</f>
        <v>0</v>
      </c>
      <c r="G91" s="178">
        <f t="shared" si="22"/>
        <v>0</v>
      </c>
      <c r="H91" s="152">
        <f>[1]MercLab!S186</f>
        <v>0</v>
      </c>
      <c r="I91" s="178">
        <f t="shared" si="23"/>
        <v>0</v>
      </c>
      <c r="J91" s="152">
        <f>[1]MercLab!T186</f>
        <v>0</v>
      </c>
      <c r="K91" s="178">
        <f t="shared" si="24"/>
        <v>0</v>
      </c>
      <c r="L91" s="152">
        <f>[1]MercLab!U186</f>
        <v>0</v>
      </c>
      <c r="M91" s="178">
        <f t="shared" si="25"/>
        <v>0</v>
      </c>
      <c r="N91" s="152">
        <f>[1]MercLab!V186</f>
        <v>0</v>
      </c>
      <c r="O91" s="178">
        <f t="shared" si="26"/>
        <v>0</v>
      </c>
    </row>
    <row r="92" spans="1:15" x14ac:dyDescent="0.2">
      <c r="A92" s="309" t="s">
        <v>129</v>
      </c>
      <c r="B92" s="152">
        <f>[1]MercLab!Q188</f>
        <v>391.18099233842338</v>
      </c>
      <c r="C92" s="178">
        <f t="shared" si="19"/>
        <v>2.656690626253453E-2</v>
      </c>
      <c r="D92" s="152">
        <f t="shared" si="27"/>
        <v>391.18099233842338</v>
      </c>
      <c r="E92" s="178">
        <f t="shared" si="21"/>
        <v>6.0428654652943073E-2</v>
      </c>
      <c r="F92" s="152">
        <f>[1]MercLab!R188</f>
        <v>183.59694946521637</v>
      </c>
      <c r="G92" s="178">
        <f t="shared" si="22"/>
        <v>0.12551802303512882</v>
      </c>
      <c r="H92" s="152">
        <f>[1]MercLab!S188</f>
        <v>207.58404287320701</v>
      </c>
      <c r="I92" s="178">
        <f t="shared" si="23"/>
        <v>5.1541377158174528E-2</v>
      </c>
      <c r="J92" s="152">
        <f>[1]MercLab!T188</f>
        <v>0</v>
      </c>
      <c r="K92" s="178">
        <f t="shared" si="24"/>
        <v>0</v>
      </c>
      <c r="L92" s="152">
        <f>[1]MercLab!U188</f>
        <v>0</v>
      </c>
      <c r="M92" s="178">
        <f t="shared" si="25"/>
        <v>0</v>
      </c>
      <c r="N92" s="152">
        <f>[1]MercLab!V188</f>
        <v>0</v>
      </c>
      <c r="O92" s="178">
        <f t="shared" si="26"/>
        <v>0</v>
      </c>
    </row>
    <row r="93" spans="1:15" x14ac:dyDescent="0.2">
      <c r="A93" s="181"/>
      <c r="B93" s="180"/>
      <c r="C93" s="182"/>
      <c r="D93" s="180">
        <f t="shared" si="18"/>
        <v>0</v>
      </c>
      <c r="E93" s="182"/>
      <c r="F93" s="180"/>
      <c r="G93" s="182"/>
      <c r="H93" s="180"/>
      <c r="I93" s="182"/>
      <c r="J93" s="180"/>
      <c r="K93" s="182"/>
      <c r="L93" s="180"/>
      <c r="M93" s="182"/>
      <c r="N93" s="180"/>
      <c r="O93" s="182"/>
    </row>
    <row r="94" spans="1:15" x14ac:dyDescent="0.2">
      <c r="A94" s="176" t="s">
        <v>15</v>
      </c>
      <c r="C94" s="164"/>
      <c r="E94" s="164"/>
      <c r="G94" s="164"/>
      <c r="I94" s="164"/>
      <c r="K94" s="164"/>
      <c r="M94" s="164"/>
      <c r="O94" s="164"/>
    </row>
    <row r="95" spans="1:15" x14ac:dyDescent="0.2">
      <c r="A95" s="96" t="s">
        <v>131</v>
      </c>
      <c r="B95" s="152">
        <f>[1]MercLab!Q190</f>
        <v>51284.516044279546</v>
      </c>
      <c r="C95" s="178">
        <f>IF(ISNUMBER(B95/B$9*100),B95/B$9*100,0)</f>
        <v>3.4829681327898085</v>
      </c>
      <c r="D95" s="152">
        <f>F95+H95+J95</f>
        <v>30608.66803122358</v>
      </c>
      <c r="E95" s="178">
        <f>IF(ISNUMBER(D95/D$9*100),D95/D$9*100,0)</f>
        <v>4.7283499609439223</v>
      </c>
      <c r="F95" s="152">
        <f>[1]MercLab!R190</f>
        <v>7596.8961892715552</v>
      </c>
      <c r="G95" s="178">
        <f>IF(ISNUMBER(F95/F$9*100),F95/F$9*100,0)</f>
        <v>5.1936995339953906</v>
      </c>
      <c r="H95" s="152">
        <f>[1]MercLab!S190</f>
        <v>23011.771841952024</v>
      </c>
      <c r="I95" s="178">
        <f>IF(ISNUMBER(H95/H$9*100),H95/H$9*100,0)</f>
        <v>5.7136299841137506</v>
      </c>
      <c r="J95" s="152">
        <f>[1]MercLab!T190</f>
        <v>0</v>
      </c>
      <c r="K95" s="178">
        <f>IF(ISNUMBER(J95/J$9*100),J95/J$9*100,0)</f>
        <v>0</v>
      </c>
      <c r="L95" s="152">
        <f>[1]MercLab!U190</f>
        <v>19529.875864998012</v>
      </c>
      <c r="M95" s="178">
        <f>IF(ISNUMBER(L95/L$9*100),L95/L$9*100,0)</f>
        <v>3.0842511977431455</v>
      </c>
      <c r="N95" s="152">
        <f>[1]MercLab!V190</f>
        <v>1145.972148057929</v>
      </c>
      <c r="O95" s="178">
        <f>IF(ISNUMBER(N95/N$9*100),N95/N$9*100,0)</f>
        <v>0.59723155586668364</v>
      </c>
    </row>
    <row r="96" spans="1:15" x14ac:dyDescent="0.2">
      <c r="A96" s="96" t="s">
        <v>132</v>
      </c>
      <c r="B96" s="152">
        <f>[1]MercLab!Q191</f>
        <v>117131.08978293267</v>
      </c>
      <c r="C96" s="178">
        <f t="shared" ref="C96:C106" si="28">IF(ISNUMBER(B96/B$9*100),B96/B$9*100,0)</f>
        <v>7.9549127990338544</v>
      </c>
      <c r="D96" s="152">
        <f t="shared" ref="D96:D105" si="29">F96+H96+J96</f>
        <v>101034.47269468851</v>
      </c>
      <c r="E96" s="178">
        <f t="shared" ref="E96:E106" si="30">IF(ISNUMBER(D96/D$9*100),D96/D$9*100,0)</f>
        <v>15.607550924221744</v>
      </c>
      <c r="F96" s="152">
        <f>[1]MercLab!R191</f>
        <v>57849.068897445919</v>
      </c>
      <c r="G96" s="178">
        <f t="shared" ref="G96:G106" si="31">IF(ISNUMBER(F96/F$9*100),F96/F$9*100,0)</f>
        <v>39.549136211579786</v>
      </c>
      <c r="H96" s="152">
        <f>[1]MercLab!S191</f>
        <v>43185.403797242579</v>
      </c>
      <c r="I96" s="178">
        <f t="shared" ref="I96:I106" si="32">IF(ISNUMBER(H96/H$9*100),H96/H$9*100,0)</f>
        <v>10.722573633471862</v>
      </c>
      <c r="J96" s="152">
        <f>[1]MercLab!T191</f>
        <v>0</v>
      </c>
      <c r="K96" s="178">
        <f t="shared" ref="K96:K106" si="33">IF(ISNUMBER(J96/J$9*100),J96/J$9*100,0)</f>
        <v>0</v>
      </c>
      <c r="L96" s="152">
        <f>[1]MercLab!U191</f>
        <v>13871.936406036033</v>
      </c>
      <c r="M96" s="178">
        <f t="shared" ref="M96:M106" si="34">IF(ISNUMBER(L96/L$9*100),L96/L$9*100,0)</f>
        <v>2.1907223973713532</v>
      </c>
      <c r="N96" s="152">
        <f>[1]MercLab!V191</f>
        <v>2224.6806822082594</v>
      </c>
      <c r="O96" s="178">
        <f t="shared" ref="O96:O106" si="35">IF(ISNUMBER(N96/N$9*100),N96/N$9*100,0)</f>
        <v>1.1594081997485253</v>
      </c>
    </row>
    <row r="97" spans="1:15" x14ac:dyDescent="0.2">
      <c r="A97" s="96" t="s">
        <v>133</v>
      </c>
      <c r="B97" s="152">
        <f>[1]MercLab!Q192</f>
        <v>98408.934328070754</v>
      </c>
      <c r="C97" s="178">
        <f t="shared" si="28"/>
        <v>6.6834048302325266</v>
      </c>
      <c r="D97" s="152">
        <f t="shared" si="29"/>
        <v>85859.907149296021</v>
      </c>
      <c r="E97" s="178">
        <f t="shared" si="30"/>
        <v>13.263422250255747</v>
      </c>
      <c r="F97" s="152">
        <f>[1]MercLab!R192</f>
        <v>41107.757022523794</v>
      </c>
      <c r="G97" s="178">
        <f t="shared" si="31"/>
        <v>28.103758847328624</v>
      </c>
      <c r="H97" s="152">
        <f>[1]MercLab!S192</f>
        <v>44752.150126772234</v>
      </c>
      <c r="I97" s="178">
        <f t="shared" si="32"/>
        <v>11.111583609208759</v>
      </c>
      <c r="J97" s="152">
        <f>[1]MercLab!T192</f>
        <v>0</v>
      </c>
      <c r="K97" s="178">
        <f t="shared" si="33"/>
        <v>0</v>
      </c>
      <c r="L97" s="152">
        <f>[1]MercLab!U192</f>
        <v>7236.4624290406255</v>
      </c>
      <c r="M97" s="178">
        <f t="shared" si="34"/>
        <v>1.1428166808880069</v>
      </c>
      <c r="N97" s="152">
        <f>[1]MercLab!V192</f>
        <v>5312.5647497342052</v>
      </c>
      <c r="O97" s="178">
        <f t="shared" si="35"/>
        <v>2.7686809984895646</v>
      </c>
    </row>
    <row r="98" spans="1:15" x14ac:dyDescent="0.2">
      <c r="A98" s="96" t="s">
        <v>134</v>
      </c>
      <c r="B98" s="152">
        <f>[1]MercLab!Q193</f>
        <v>59349.193736211717</v>
      </c>
      <c r="C98" s="178">
        <f t="shared" si="28"/>
        <v>4.0306776086473608</v>
      </c>
      <c r="D98" s="152">
        <f t="shared" si="29"/>
        <v>53413.67489638667</v>
      </c>
      <c r="E98" s="178">
        <f t="shared" si="30"/>
        <v>8.2512099955662546</v>
      </c>
      <c r="F98" s="152">
        <f>[1]MercLab!R193</f>
        <v>16539.95348568603</v>
      </c>
      <c r="G98" s="178">
        <f t="shared" si="31"/>
        <v>11.307716542477857</v>
      </c>
      <c r="H98" s="152">
        <f>[1]MercLab!S193</f>
        <v>36873.721410700644</v>
      </c>
      <c r="I98" s="178">
        <f t="shared" si="32"/>
        <v>9.1554358232401416</v>
      </c>
      <c r="J98" s="152">
        <f>[1]MercLab!T193</f>
        <v>0</v>
      </c>
      <c r="K98" s="178">
        <f t="shared" si="33"/>
        <v>0</v>
      </c>
      <c r="L98" s="152">
        <f>[1]MercLab!U193</f>
        <v>2499.5788147896769</v>
      </c>
      <c r="M98" s="178">
        <f t="shared" si="34"/>
        <v>0.39474541500723653</v>
      </c>
      <c r="N98" s="152">
        <f>[1]MercLab!V193</f>
        <v>3435.940025035351</v>
      </c>
      <c r="O98" s="178">
        <f t="shared" si="35"/>
        <v>1.7906646426739712</v>
      </c>
    </row>
    <row r="99" spans="1:15" x14ac:dyDescent="0.2">
      <c r="A99" s="96" t="s">
        <v>135</v>
      </c>
      <c r="B99" s="152">
        <f>[1]MercLab!Q194</f>
        <v>538688.94533020665</v>
      </c>
      <c r="C99" s="178">
        <f t="shared" si="28"/>
        <v>36.584852013642873</v>
      </c>
      <c r="D99" s="152">
        <f t="shared" si="29"/>
        <v>132169.85280111386</v>
      </c>
      <c r="E99" s="178">
        <f t="shared" si="30"/>
        <v>20.417266040214834</v>
      </c>
      <c r="F99" s="152">
        <f>[1]MercLab!R194</f>
        <v>7497.1757057045297</v>
      </c>
      <c r="G99" s="178">
        <f t="shared" si="31"/>
        <v>5.1255245561981067</v>
      </c>
      <c r="H99" s="152">
        <f>[1]MercLab!S194</f>
        <v>115582.75929587467</v>
      </c>
      <c r="I99" s="178">
        <f t="shared" si="32"/>
        <v>28.698229918808899</v>
      </c>
      <c r="J99" s="152">
        <f>[1]MercLab!T194</f>
        <v>9089.9177995346399</v>
      </c>
      <c r="K99" s="178">
        <f t="shared" si="33"/>
        <v>9.2452441841728081</v>
      </c>
      <c r="L99" s="152">
        <f>[1]MercLab!U194</f>
        <v>322263.98027252301</v>
      </c>
      <c r="M99" s="178">
        <f t="shared" si="34"/>
        <v>50.893465683843644</v>
      </c>
      <c r="N99" s="152">
        <f>[1]MercLab!V194</f>
        <v>84255.112256570137</v>
      </c>
      <c r="O99" s="178">
        <f t="shared" si="35"/>
        <v>43.910152500643321</v>
      </c>
    </row>
    <row r="100" spans="1:15" x14ac:dyDescent="0.2">
      <c r="A100" s="96" t="s">
        <v>136</v>
      </c>
      <c r="B100" s="152">
        <f>[1]MercLab!Q195</f>
        <v>59638.03239662663</v>
      </c>
      <c r="C100" s="178">
        <f t="shared" si="28"/>
        <v>4.0502939748986142</v>
      </c>
      <c r="D100" s="152">
        <f t="shared" si="29"/>
        <v>319.66331448596753</v>
      </c>
      <c r="E100" s="178">
        <f t="shared" si="30"/>
        <v>4.9380783868905515E-2</v>
      </c>
      <c r="F100" s="152">
        <f>[1]MercLab!R195</f>
        <v>0</v>
      </c>
      <c r="G100" s="178">
        <f t="shared" si="31"/>
        <v>0</v>
      </c>
      <c r="H100" s="152">
        <f>[1]MercLab!S195</f>
        <v>319.66331448596753</v>
      </c>
      <c r="I100" s="178">
        <f t="shared" si="32"/>
        <v>7.9369720463614499E-2</v>
      </c>
      <c r="J100" s="152">
        <f>[1]MercLab!T195</f>
        <v>0</v>
      </c>
      <c r="K100" s="178">
        <f t="shared" si="33"/>
        <v>0</v>
      </c>
      <c r="L100" s="152">
        <f>[1]MercLab!U195</f>
        <v>57336.456532327669</v>
      </c>
      <c r="M100" s="178">
        <f t="shared" si="34"/>
        <v>9.0548468385872862</v>
      </c>
      <c r="N100" s="152">
        <f>[1]MercLab!V195</f>
        <v>1981.9125498129986</v>
      </c>
      <c r="O100" s="178">
        <f t="shared" si="35"/>
        <v>1.0328878565874964</v>
      </c>
    </row>
    <row r="101" spans="1:15" x14ac:dyDescent="0.2">
      <c r="A101" s="96" t="s">
        <v>137</v>
      </c>
      <c r="B101" s="152">
        <f>[1]MercLab!Q196</f>
        <v>225288.55464606566</v>
      </c>
      <c r="C101" s="178">
        <f t="shared" si="28"/>
        <v>15.300385321702711</v>
      </c>
      <c r="D101" s="152">
        <f t="shared" si="29"/>
        <v>49206.181051476015</v>
      </c>
      <c r="E101" s="178">
        <f t="shared" si="30"/>
        <v>7.6012469414091468</v>
      </c>
      <c r="F101" s="152">
        <f>[1]MercLab!R196</f>
        <v>458.99237366304089</v>
      </c>
      <c r="G101" s="178">
        <f t="shared" si="31"/>
        <v>0.31379505758782206</v>
      </c>
      <c r="H101" s="152">
        <f>[1]MercLab!S196</f>
        <v>48747.18867781297</v>
      </c>
      <c r="I101" s="178">
        <f t="shared" si="32"/>
        <v>12.103518181204779</v>
      </c>
      <c r="J101" s="152">
        <f>[1]MercLab!T196</f>
        <v>0</v>
      </c>
      <c r="K101" s="178">
        <f t="shared" si="33"/>
        <v>0</v>
      </c>
      <c r="L101" s="152">
        <f>[1]MercLab!U196</f>
        <v>140933.37813107233</v>
      </c>
      <c r="M101" s="178">
        <f t="shared" si="34"/>
        <v>22.25687164155417</v>
      </c>
      <c r="N101" s="152">
        <f>[1]MercLab!V196</f>
        <v>35148.995463515246</v>
      </c>
      <c r="O101" s="178">
        <f t="shared" si="35"/>
        <v>18.318149601978863</v>
      </c>
    </row>
    <row r="102" spans="1:15" x14ac:dyDescent="0.2">
      <c r="A102" s="96" t="s">
        <v>138</v>
      </c>
      <c r="B102" s="152">
        <f>[1]MercLab!Q197</f>
        <v>29298.958831950909</v>
      </c>
      <c r="C102" s="178">
        <f t="shared" si="28"/>
        <v>1.9898274919372714</v>
      </c>
      <c r="D102" s="152">
        <f t="shared" si="29"/>
        <v>22212.102089837084</v>
      </c>
      <c r="E102" s="178">
        <f t="shared" si="30"/>
        <v>3.4312695979396115</v>
      </c>
      <c r="F102" s="152">
        <f>[1]MercLab!R197</f>
        <v>550.79084839564905</v>
      </c>
      <c r="G102" s="178">
        <f t="shared" si="31"/>
        <v>0.37655406910538647</v>
      </c>
      <c r="H102" s="152">
        <f>[1]MercLab!S197</f>
        <v>21661.311241441435</v>
      </c>
      <c r="I102" s="178">
        <f t="shared" si="32"/>
        <v>5.3783219412374201</v>
      </c>
      <c r="J102" s="152">
        <f>[1]MercLab!T197</f>
        <v>0</v>
      </c>
      <c r="K102" s="178">
        <f t="shared" si="33"/>
        <v>0</v>
      </c>
      <c r="L102" s="152">
        <f>[1]MercLab!U197</f>
        <v>6546.8770882696081</v>
      </c>
      <c r="M102" s="178">
        <f t="shared" si="34"/>
        <v>1.0339140730106606</v>
      </c>
      <c r="N102" s="152">
        <f>[1]MercLab!V197</f>
        <v>539.97965384422719</v>
      </c>
      <c r="O102" s="178">
        <f t="shared" si="35"/>
        <v>0.28141424671469328</v>
      </c>
    </row>
    <row r="103" spans="1:15" x14ac:dyDescent="0.2">
      <c r="A103" s="96" t="s">
        <v>139</v>
      </c>
      <c r="B103" s="152">
        <f>[1]MercLab!Q198</f>
        <v>291901.02651213529</v>
      </c>
      <c r="C103" s="178">
        <f t="shared" si="28"/>
        <v>19.824345663954148</v>
      </c>
      <c r="D103" s="152">
        <f t="shared" si="29"/>
        <v>171648.56402984035</v>
      </c>
      <c r="E103" s="178">
        <f t="shared" si="30"/>
        <v>26.515837938411973</v>
      </c>
      <c r="F103" s="152">
        <f>[1]MercLab!R198</f>
        <v>14303.555580207158</v>
      </c>
      <c r="G103" s="178">
        <f t="shared" si="31"/>
        <v>9.7787791356567659</v>
      </c>
      <c r="H103" s="152">
        <f>[1]MercLab!S198</f>
        <v>68114.994201337991</v>
      </c>
      <c r="I103" s="178">
        <f t="shared" si="32"/>
        <v>16.912381884779091</v>
      </c>
      <c r="J103" s="152">
        <f>[1]MercLab!T198</f>
        <v>89230.014248295192</v>
      </c>
      <c r="K103" s="178">
        <f t="shared" si="33"/>
        <v>90.754755815827238</v>
      </c>
      <c r="L103" s="152">
        <f>[1]MercLab!U198</f>
        <v>62416.91029288873</v>
      </c>
      <c r="M103" s="178">
        <f t="shared" si="34"/>
        <v>9.8571763415705718</v>
      </c>
      <c r="N103" s="152">
        <f>[1]MercLab!V198</f>
        <v>57835.552189402893</v>
      </c>
      <c r="O103" s="178">
        <f t="shared" si="35"/>
        <v>30.141410397296859</v>
      </c>
    </row>
    <row r="104" spans="1:15" x14ac:dyDescent="0.2">
      <c r="A104" s="96" t="s">
        <v>140</v>
      </c>
      <c r="B104" s="152">
        <f>[1]MercLab!Q199</f>
        <v>503.2602639511839</v>
      </c>
      <c r="C104" s="178">
        <f t="shared" si="28"/>
        <v>3.4178726778428453E-2</v>
      </c>
      <c r="D104" s="152">
        <f t="shared" si="29"/>
        <v>503.2602639511839</v>
      </c>
      <c r="E104" s="178">
        <f t="shared" si="30"/>
        <v>7.7742378301820028E-2</v>
      </c>
      <c r="F104" s="152">
        <f>[1]MercLab!R199</f>
        <v>183.59694946521637</v>
      </c>
      <c r="G104" s="178">
        <f t="shared" si="31"/>
        <v>0.12551802303512882</v>
      </c>
      <c r="H104" s="152">
        <f>[1]MercLab!S199</f>
        <v>319.66331448596753</v>
      </c>
      <c r="I104" s="178">
        <f t="shared" si="32"/>
        <v>7.9369720463614499E-2</v>
      </c>
      <c r="J104" s="152">
        <f>[1]MercLab!T199</f>
        <v>0</v>
      </c>
      <c r="K104" s="178">
        <f t="shared" si="33"/>
        <v>0</v>
      </c>
      <c r="L104" s="152">
        <f>[1]MercLab!U199</f>
        <v>0</v>
      </c>
      <c r="M104" s="178">
        <f t="shared" si="34"/>
        <v>0</v>
      </c>
      <c r="N104" s="152">
        <f>[1]MercLab!V199</f>
        <v>0</v>
      </c>
      <c r="O104" s="178">
        <f t="shared" si="35"/>
        <v>0</v>
      </c>
    </row>
    <row r="105" spans="1:15" x14ac:dyDescent="0.2">
      <c r="A105" s="96" t="s">
        <v>128</v>
      </c>
      <c r="B105" s="152">
        <f>[1]MercLab!Q200</f>
        <v>0</v>
      </c>
      <c r="C105" s="178">
        <f t="shared" si="28"/>
        <v>0</v>
      </c>
      <c r="D105" s="152">
        <f t="shared" si="29"/>
        <v>0</v>
      </c>
      <c r="E105" s="178">
        <f t="shared" si="30"/>
        <v>0</v>
      </c>
      <c r="F105" s="152">
        <f>[1]MercLab!R200</f>
        <v>0</v>
      </c>
      <c r="G105" s="178">
        <f t="shared" si="31"/>
        <v>0</v>
      </c>
      <c r="H105" s="152">
        <f>[1]MercLab!S200</f>
        <v>0</v>
      </c>
      <c r="I105" s="178">
        <f t="shared" si="32"/>
        <v>0</v>
      </c>
      <c r="J105" s="152">
        <f>[1]MercLab!T200</f>
        <v>0</v>
      </c>
      <c r="K105" s="178">
        <f t="shared" si="33"/>
        <v>0</v>
      </c>
      <c r="L105" s="152">
        <f>[1]MercLab!U200</f>
        <v>0</v>
      </c>
      <c r="M105" s="178">
        <f t="shared" si="34"/>
        <v>0</v>
      </c>
      <c r="N105" s="152">
        <f>[1]MercLab!V200</f>
        <v>0</v>
      </c>
      <c r="O105" s="178">
        <f t="shared" si="35"/>
        <v>0</v>
      </c>
    </row>
    <row r="106" spans="1:15" x14ac:dyDescent="0.2">
      <c r="A106" s="96" t="s">
        <v>129</v>
      </c>
      <c r="B106" s="152">
        <f>[1]MercLab!Q202</f>
        <v>0</v>
      </c>
      <c r="C106" s="178">
        <f t="shared" si="28"/>
        <v>0</v>
      </c>
      <c r="D106" s="152">
        <f t="shared" ref="D106" si="36">F106+H106+J106</f>
        <v>0</v>
      </c>
      <c r="E106" s="178">
        <f t="shared" si="30"/>
        <v>0</v>
      </c>
      <c r="F106" s="152">
        <f>[1]MercLab!R202</f>
        <v>0</v>
      </c>
      <c r="G106" s="178">
        <f t="shared" si="31"/>
        <v>0</v>
      </c>
      <c r="H106" s="152">
        <f>[1]MercLab!S202</f>
        <v>0</v>
      </c>
      <c r="I106" s="178">
        <f t="shared" si="32"/>
        <v>0</v>
      </c>
      <c r="J106" s="152">
        <f>[1]MercLab!T202</f>
        <v>0</v>
      </c>
      <c r="K106" s="178">
        <f t="shared" si="33"/>
        <v>0</v>
      </c>
      <c r="L106" s="152">
        <f>[1]MercLab!U202</f>
        <v>0</v>
      </c>
      <c r="M106" s="178">
        <f t="shared" si="34"/>
        <v>0</v>
      </c>
      <c r="N106" s="152">
        <f>[1]MercLab!V202</f>
        <v>0</v>
      </c>
      <c r="O106" s="178">
        <f t="shared" si="35"/>
        <v>0</v>
      </c>
    </row>
    <row r="107" spans="1:15" x14ac:dyDescent="0.2">
      <c r="A107" s="277"/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</row>
    <row r="108" spans="1:15" x14ac:dyDescent="0.2">
      <c r="A108" s="159" t="str">
        <f>'C05'!A42</f>
        <v>Fuente: Instituto Nacional de Estadística (INE). LXV Encuesta Permanente de Hogares de Propósitos Múltiples, 2019.</v>
      </c>
      <c r="B108" s="190"/>
      <c r="C108" s="191"/>
      <c r="D108" s="185"/>
      <c r="E108" s="193"/>
      <c r="F108" s="181"/>
      <c r="G108" s="193"/>
      <c r="H108" s="181"/>
      <c r="I108" s="193"/>
      <c r="J108" s="181"/>
      <c r="K108" s="193"/>
      <c r="L108" s="181"/>
      <c r="M108" s="193"/>
      <c r="N108" s="181"/>
      <c r="O108" s="193"/>
    </row>
    <row r="109" spans="1:15" x14ac:dyDescent="0.2">
      <c r="A109" s="159" t="str">
        <f>'C05'!A43</f>
        <v>(Promedio de salarios mínimos por rama)</v>
      </c>
      <c r="B109" s="192"/>
      <c r="C109" s="191"/>
      <c r="D109" s="198"/>
      <c r="E109" s="193"/>
      <c r="F109" s="181"/>
      <c r="G109" s="193"/>
      <c r="H109" s="181"/>
      <c r="I109" s="193"/>
      <c r="J109" s="181"/>
      <c r="K109" s="193"/>
      <c r="L109" s="181"/>
      <c r="M109" s="193"/>
      <c r="N109" s="181"/>
      <c r="O109" s="193"/>
    </row>
    <row r="110" spans="1:15" x14ac:dyDescent="0.2">
      <c r="A110" s="194" t="s">
        <v>69</v>
      </c>
      <c r="B110" s="192"/>
      <c r="C110" s="191"/>
      <c r="D110" s="198"/>
      <c r="E110" s="193"/>
      <c r="F110" s="181"/>
      <c r="G110" s="193"/>
      <c r="H110" s="181"/>
      <c r="I110" s="193"/>
      <c r="J110" s="181"/>
      <c r="K110" s="193"/>
      <c r="L110" s="181"/>
      <c r="M110" s="193"/>
      <c r="N110" s="181"/>
      <c r="O110" s="193"/>
    </row>
    <row r="111" spans="1:15" x14ac:dyDescent="0.2">
      <c r="A111" s="194" t="s">
        <v>70</v>
      </c>
      <c r="B111" s="192"/>
      <c r="C111" s="191"/>
      <c r="D111" s="198"/>
      <c r="E111" s="193"/>
      <c r="F111" s="181"/>
      <c r="G111" s="193"/>
      <c r="H111" s="181"/>
      <c r="I111" s="193"/>
      <c r="J111" s="181"/>
      <c r="K111" s="193"/>
      <c r="L111" s="181"/>
      <c r="M111" s="193"/>
      <c r="N111" s="181"/>
      <c r="O111" s="193"/>
    </row>
    <row r="112" spans="1:15" x14ac:dyDescent="0.2">
      <c r="B112" s="199"/>
      <c r="C112" s="200"/>
      <c r="D112" s="201"/>
    </row>
    <row r="113" spans="1:4" x14ac:dyDescent="0.2">
      <c r="A113" s="203"/>
      <c r="B113" s="199"/>
      <c r="C113" s="200"/>
      <c r="D113" s="201"/>
    </row>
    <row r="114" spans="1:4" x14ac:dyDescent="0.2">
      <c r="A114" s="203"/>
      <c r="B114" s="199"/>
      <c r="C114" s="200"/>
      <c r="D114" s="201"/>
    </row>
  </sheetData>
  <mergeCells count="27">
    <mergeCell ref="A58:O58"/>
    <mergeCell ref="A1:O1"/>
    <mergeCell ref="A2:O2"/>
    <mergeCell ref="A3:O3"/>
    <mergeCell ref="A5:A7"/>
    <mergeCell ref="B5:C6"/>
    <mergeCell ref="D5:K5"/>
    <mergeCell ref="L5:M6"/>
    <mergeCell ref="N5:O6"/>
    <mergeCell ref="D6:E6"/>
    <mergeCell ref="F6:G6"/>
    <mergeCell ref="A4:O4"/>
    <mergeCell ref="H6:I6"/>
    <mergeCell ref="J6:K6"/>
    <mergeCell ref="A59:O59"/>
    <mergeCell ref="A60:O60"/>
    <mergeCell ref="A63:A65"/>
    <mergeCell ref="B63:C64"/>
    <mergeCell ref="D63:K63"/>
    <mergeCell ref="L63:M64"/>
    <mergeCell ref="N63:O64"/>
    <mergeCell ref="D64:E64"/>
    <mergeCell ref="F64:G64"/>
    <mergeCell ref="H64:I64"/>
    <mergeCell ref="J64:K64"/>
    <mergeCell ref="B62:K62"/>
    <mergeCell ref="A61:O61"/>
  </mergeCells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  <ignoredErrors>
    <ignoredError sqref="C12:O12 C51:O52 C17 G17:O17 C13:E13 G13 I13 K13 M13 O13 C24 G24:O24 C45 G45:O45" formula="1"/>
    <ignoredError sqref="D68:L68 D69:K69 M69:O69 N68:O68" emptyCellReference="1"/>
    <ignoredError sqref="D17:F17 D93:O93 D24:F24 D45:F45" formula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Portada</vt:lpstr>
      <vt:lpstr>C01</vt:lpstr>
      <vt:lpstr>C01 (2)</vt:lpstr>
      <vt:lpstr>C02</vt:lpstr>
      <vt:lpstr>C03</vt:lpstr>
      <vt:lpstr>C04</vt:lpstr>
      <vt:lpstr>C05</vt:lpstr>
      <vt:lpstr>C05 (2)</vt:lpstr>
      <vt:lpstr>C06</vt:lpstr>
      <vt:lpstr>C07</vt:lpstr>
      <vt:lpstr>C08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Elmo</dc:creator>
  <cp:lastModifiedBy>ine</cp:lastModifiedBy>
  <cp:lastPrinted>2011-01-20T16:50:59Z</cp:lastPrinted>
  <dcterms:created xsi:type="dcterms:W3CDTF">2001-09-12T22:45:56Z</dcterms:created>
  <dcterms:modified xsi:type="dcterms:W3CDTF">2019-12-04T18:05:08Z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